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4195" windowHeight="8655"/>
  </bookViews>
  <sheets>
    <sheet name="МД ЭЭ" sheetId="1" r:id="rId1"/>
    <sheet name="БДДС МД" sheetId="2" r:id="rId2"/>
  </sheets>
  <externalReferences>
    <externalReference r:id="rId3"/>
    <externalReference r:id="rId4"/>
    <externalReference r:id="rId5"/>
    <externalReference r:id="rId6"/>
  </externalReferences>
  <definedNames>
    <definedName name="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IntlFixup" hidden="1">TRUE</definedName>
    <definedName name="_1" localSheetId="0" hidden="1">'МД ЭЭ'!$A$11:$HL$338</definedName>
    <definedName name="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Order1" hidden="1">255</definedName>
    <definedName name="_СписокКомпаний">'[1]Справочник предприятий'!$B$4:$B$348</definedName>
    <definedName name="_xlnm._FilterDatabase" localSheetId="0" hidden="1">'МД ЭЭ'!$A$11:$HL$338</definedName>
    <definedName name="AccessDatabase" localSheetId="0" hidden="1">"C:\My Documents\vlad\Var_2\can270398v2t05.mdb"</definedName>
    <definedName name="AccessDatabase" hidden="1">"C:\Documents and Settings\Stassovsky\My Documents\MF\Current\2001 PROJECT N_1.mdb"</definedName>
    <definedName name="anscount" hidden="1">1</definedName>
    <definedName name="AS2DocOpenMode" localSheetId="0" hidden="1">"AS2DocumentEdit"</definedName>
    <definedName name="AS2DocOpenMode" hidden="1">"AS2DocumentBrowse"</definedName>
    <definedName name="BLPH1" hidden="1">'[2]Share Price 2002'!#REF!</definedName>
    <definedName name="BLPH2" hidden="1">'[2]Share Price 2002'!#REF!</definedName>
    <definedName name="CapitalStructure" hidden="1">[3]Analitics!$V$36</definedName>
    <definedName name="Cashpb" hidden="1">[3]MAIN!$A$234:$IV$234</definedName>
    <definedName name="Change_in_Cash" hidden="1">[3]MAIN!$H$232:$J$232</definedName>
    <definedName name="Check_to_Cash" hidden="1">[3]MAIN!$H$234:$J$234</definedName>
    <definedName name="CreditStats" hidden="1">'[3]CREDIT STATS'!$B$151:$X$210</definedName>
    <definedName name="dd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ealpb" hidden="1">[3]MAIN!$A$330:$IV$330</definedName>
    <definedName name="Depreciation" hidden="1">[3]MAIN!$C$918:$AF$982</definedName>
    <definedName name="DepreciationPB" hidden="1">[3]MAIN!$A$983:$IV$983</definedName>
    <definedName name="Div_Inc_pb" hidden="1">'[3]DIV INC'!$A$234:$IV$234</definedName>
    <definedName name="DZ.DropZone" hidden="1">[3]DropZone!$A$1:$I$148</definedName>
    <definedName name="DZ.DropZoneIS" hidden="1">[3]DropZone!$A$160:$I$168</definedName>
    <definedName name="DZ.IndSpec_Left" hidden="1">'[3]CREDIT STATS'!$A$1:$K$281</definedName>
    <definedName name="DZ.IndSpec_Right" hidden="1">'[3]CREDIT STATS'!$N$1:$X$281</definedName>
    <definedName name="DZ.LTM" hidden="1">[3]LTM!$A$2:$N$1468</definedName>
    <definedName name="dz.LTMDate" hidden="1">[3]DropZone!$I$148</definedName>
    <definedName name="DZ.LTMPlus" hidden="1">[3]LTM!$A$1:$N$1468</definedName>
    <definedName name="DZ.Main" hidden="1">[3]MAIN!$A$1:$J$1053</definedName>
    <definedName name="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v.Calculation" hidden="1">-4105</definedName>
    <definedName name="ev.Initialized" hidden="1">FALSE</definedName>
    <definedName name="Exchange_Rates" hidden="1">[3]LTM!$G$456:$N$456</definedName>
    <definedName name="Executivepb" hidden="1">[3]Analitics!$A$206:$IV$206</definedName>
    <definedName name="ExRate_Yr1" hidden="1">[3]LTM!$G$456</definedName>
    <definedName name="ExRate_Yr2" hidden="1">[3]LTM!$H$456</definedName>
    <definedName name="ExRate_Yr3" hidden="1">[3]LTM!$I$456</definedName>
    <definedName name="ExRate_Yr4" hidden="1">[3]LTM!$J$456</definedName>
    <definedName name="ExRate_Yr5" hidden="1">[3]LTM!$L$456</definedName>
    <definedName name="ExRate_Yr6" hidden="1">[3]LTM!$M$456</definedName>
    <definedName name="ExRate_Yr7" hidden="1">[3]LTM!$N$456</definedName>
    <definedName name="ExRateLTM_Yr1" hidden="1">[3]LTM!$L$456</definedName>
    <definedName name="ExRateLTM_Yr2" hidden="1">[3]LTM!$M$456</definedName>
    <definedName name="ExRateLTM_Yr3" hidden="1">[3]LTM!$N$456</definedName>
    <definedName name="Factpb" hidden="1">[3]Analitics!$A$362:$IV$362</definedName>
    <definedName name="Factpb2" hidden="1">[3]Analitics!$A$282:$IV$282</definedName>
    <definedName name="Financialpb" hidden="1">[3]MAIN!$A$468:$IV$468</definedName>
    <definedName name="Financialpb2" hidden="1">[3]MAIN!$A$394:$IV$394</definedName>
    <definedName name="ghg" localSheetId="0" hidden="1">{#N/A,#N/A,FALSE,"Себестоимсть-97"}</definedName>
    <definedName name="ghg" hidden="1">{#N/A,#N/A,FALSE,"Себестоимсть-97"}</definedName>
    <definedName name="ghythj" localSheetId="0" hidden="1">[4]Matrix!#REF!</definedName>
    <definedName name="ghythj" hidden="1">[4]Matrix!#REF!</definedName>
    <definedName name="HisYear_0" hidden="1">[3]Analitics!$J$2</definedName>
    <definedName name="HisYear_1" hidden="1">[3]Analitics!$I$2</definedName>
    <definedName name="HisYear_2" hidden="1">[3]Analitics!$H$2</definedName>
    <definedName name="HisYear_3" hidden="1">[3]Analitics!$G$2</definedName>
    <definedName name="hn._I006" hidden="1">'[3]CREDIT STATS'!$A$52:$X$55</definedName>
    <definedName name="hn._I018" hidden="1">'[3]CREDIT STATS'!$A$101:$X$104</definedName>
    <definedName name="hn._I024" hidden="1">'[3]CREDIT STATS'!$A$78:$X$80</definedName>
    <definedName name="hn._I028" hidden="1">'[3]CREDIT STATS'!$A$89:$X$95</definedName>
    <definedName name="hn._I029" hidden="1">'[3]CREDIT STATS'!$A$105:$X$109</definedName>
    <definedName name="hn._I030" hidden="1">'[3]CREDIT STATS'!$A$96:$X$100</definedName>
    <definedName name="hn._I031" hidden="1">'[3]CREDIT STATS'!$A$83:$X$88</definedName>
    <definedName name="hn._I044" hidden="1">'[3]CREDIT STATS'!$A$134:$X$141</definedName>
    <definedName name="hn._I051" hidden="1">'[3]CREDIT STATS'!$A$126:$X$129</definedName>
    <definedName name="hn._I059" hidden="1">'[3]CREDIT STATS'!$A$56:$X$60</definedName>
    <definedName name="hn._I062" hidden="1">'[3]CREDIT STATS'!$A$130:$X$133</definedName>
    <definedName name="hn._I070" hidden="1">'[3]CREDIT STATS'!$A$142:$X$145</definedName>
    <definedName name="hn._I071" hidden="1">'[3]CREDIT STATS'!$A$61:$X$65</definedName>
    <definedName name="hn._I075" hidden="1">'[3]CREDIT STATS'!$A$72:$X$74</definedName>
    <definedName name="hn._I077" hidden="1">'[3]CREDIT STATS'!$A$146:$X$150</definedName>
    <definedName name="hn._I083" hidden="1">'[3]CREDIT STATS'!$A$66:$X$69</definedName>
    <definedName name="hn._I085" hidden="1">'[3]CREDIT STATS'!$A$75:$X$77</definedName>
    <definedName name="hn._P001" hidden="1">'[3]CREDIT STATS'!$A$70:$X$71</definedName>
    <definedName name="hn._P002" hidden="1">'[3]CREDIT STATS'!$A$232:$X$236</definedName>
    <definedName name="hn._P004" hidden="1">'[3]CREDIT STATS'!$A$110:$X$115</definedName>
    <definedName name="hn._P014" hidden="1">'[3]CREDIT STATS'!$A$121:$X$123</definedName>
    <definedName name="hn._P016" hidden="1">'[3]CREDIT STATS'!$A$50:$X$51</definedName>
    <definedName name="hn._P017" hidden="1">'[3]CREDIT STATS'!$A$124:$IV$125</definedName>
    <definedName name="hn._P017g" hidden="1">'[3]CREDIT STATS'!$A$237:$IV$240</definedName>
    <definedName name="hn._P021" hidden="1">'[3]CREDIT STATS'!$A$116:$X$120</definedName>
    <definedName name="hn._P024" hidden="1">'[3]CREDIT STATS'!$A$81:$X$82</definedName>
    <definedName name="hn.Add015" hidden="1">'[3]CREDIT STATS'!$O$16:$X$16</definedName>
    <definedName name="hn.Aggregate" hidden="1">[3]Data!$C$16</definedName>
    <definedName name="hn.CompanyInfo" hidden="1">[3]Data!$C$3:$C$24</definedName>
    <definedName name="hn.CompanyName" hidden="1">[3]Data!$C$11</definedName>
    <definedName name="hn.CompanyUCN" hidden="1">[3]Data!$C$5</definedName>
    <definedName name="hn.ConvertVal1" hidden="1">[3]LTM!$G$458:$J$459</definedName>
    <definedName name="hn.ConvertZero1" hidden="1">[3]LTM!$G$461:$J$461,[3]LTM!$G$463:$J$464,[3]LTM!$G$468:$J$469,[3]LTM!$G$473:$J$475,[3]LTM!$G$480:$J$480,[3]LTM!$G$484:$J$485,[3]LTM!$G$490:$J$490,[3]LTM!$G$514:$J$518,[3]LTM!$G$525:$J$526,[3]LTM!$G$532:$J$537</definedName>
    <definedName name="hn.ConvertZero2" hidden="1">[3]LTM!$G$560:$J$560,[3]LTM!$H$590:$J$591,[3]LTM!$H$614:$J$614,[3]LTM!$H$635:$J$636,[3]LTM!$G$676:$J$680,[3]LTM!$G$686:$J$686,[3]LTM!$G$688:$J$694,[3]LTM!$G$681:$J$682</definedName>
    <definedName name="hn.ConvertZero3" hidden="1">[3]LTM!$G$699:$J$706,[3]LTM!$G$710:$J$714,[3]LTM!$G$717:$J$734,[3]LTM!$G$738:$J$738,[3]LTM!$G$745:$J$751</definedName>
    <definedName name="hn.ConvertZero4" hidden="1">[3]LTM!$G$840:$J$840,[3]LTM!$H$1266:$J$1266,[3]LTM!$G$1267:$J$1267,[3]LTM!$G$1454:$J$1461,[3]LTM!$J$1462,[3]LTM!$J$1463,[3]LTM!$G$1468:$J$1469,[3]LTM!$L$1469:$N$1469</definedName>
    <definedName name="hn.ConvertZeroUnhide1" hidden="1">[3]LTM!$G$1469:$J$1469,[3]LTM!$L$1469:$N$1469,[3]LTM!$H$1266:$J$1266</definedName>
    <definedName name="hn.CopyforPR" hidden="1">[3]LTM!$B$458:$B$459</definedName>
    <definedName name="hn.Delete015" hidden="1">'[3]CREDIT STATS'!$B$9:$K$11,'[3]CREDIT STATS'!$O$11:$X$14,'[3]CREDIT STATS'!$B$25:$K$30,'[3]CREDIT STATS'!$O$25:$X$26</definedName>
    <definedName name="hn.domestic" hidden="1">'[3]CREDIT STATS'!$A$2:$IV$150</definedName>
    <definedName name="hn.DomesticFlag" hidden="1">[3]Data!$C$14</definedName>
    <definedName name="hn.DZ_MultByFXRates" hidden="1">[3]DropZone!$B$2:$I$118,[3]DropZone!$B$120:$I$132,[3]DropZone!$B$134:$I$136,[3]DropZone!$B$138:$I$146</definedName>
    <definedName name="hn.DZdata" hidden="1">[3]DropZone!$B$1:$I$65536</definedName>
    <definedName name="hn.ExtDb" hidden="1">FALSE</definedName>
    <definedName name="hn.FromMain" hidden="1">[3]LTM!$N$443:$N$447</definedName>
    <definedName name="hn.FromMain1" hidden="1">[3]LTM!$N$443</definedName>
    <definedName name="hn.FromMain2" hidden="1">[3]LTM!$N$448</definedName>
    <definedName name="hn.FromMain3" hidden="1">[3]LTM!$N$444</definedName>
    <definedName name="hn.FromMain4" hidden="1">[3]LTM!$N$446</definedName>
    <definedName name="hn.FromMain5" hidden="1">[3]LTM!$N$447</definedName>
    <definedName name="hn.Global" hidden="1">'[3]CREDIT STATS'!$A$151:$IV$242</definedName>
    <definedName name="hn.IssuerID" hidden="1">[3]Data!$C$8</definedName>
    <definedName name="hn.IssuerNameShort" hidden="1">[3]Data!$C$24</definedName>
    <definedName name="hn.LTM_MultByFXRates" hidden="1">[3]LTM!$G$461:$N$477,[3]LTM!$G$480:$N$539,[3]LTM!$G$548:$N$667,[3]LTM!$G$676:$N$1266,[3]LTM!$G$1454:$N$1461,[3]LTM!$G$1463:$N$1465,[3]LTM!$G$1468:$N$1469</definedName>
    <definedName name="hn.LTMData" hidden="1">[3]LTM!$G$1:$N$65536</definedName>
    <definedName name="hn.ModelType" hidden="1">"DEAL"</definedName>
    <definedName name="hn.ModelVersion" hidden="1">1</definedName>
    <definedName name="hn.MultbyFXRates" hidden="1">[3]LTM!$G$461:$N$477,[3]LTM!$G$480:$N$539,[3]LTM!$G$548:$N$667,[3]LTM!$G$676:$N$1266,[3]LTM!$G$1454:$N$1461,[3]LTM!$G$1463:$N$1465,[3]LTM!$G$1468:$N$1469</definedName>
    <definedName name="hn.MultByFXRates1" hidden="1">[3]LTM!$G$461:$G$477,[3]LTM!$G$480:$G$539,[3]LTM!$G$548:$G$562,[3]LTM!$G$676:$G$840,[3]LTM!$G$1454:$G$1469</definedName>
    <definedName name="hn.MultByFXRates2" hidden="1">[3]LTM!$H$461:$H$477,[3]LTM!$H$480:$H$539,[3]LTM!$H$548:$H$667,[3]LTM!$H$676:$H$1266,[3]LTM!$H$1454:$H$1469</definedName>
    <definedName name="hn.MultByFXRates3" hidden="1">[3]LTM!$I$461:$I$477,[3]LTM!$I$480:$I$539,[3]LTM!$I$548:$I$667,[3]LTM!$I$676:$I$1266,[3]LTM!$I$1454:$I$1469</definedName>
    <definedName name="hn.MultbyFxrates4" hidden="1">[3]LTM!$J$461:$J$477,[3]LTM!$J$480:$J$539,[3]LTM!$J$548:$J$668,[3]LTM!$J$676:$J$1266,[3]LTM!$J$1454:$J$1461,[3]LTM!$J$1463:$J$1465,[3]LTM!$J$1468</definedName>
    <definedName name="hn.multbyfxrates5" hidden="1">[3]LTM!$L$461:$L$477,[3]LTM!$L$480:$L$539,[3]LTM!$L$548:$L$562,[3]LTM!$L$676:$L$840,[3]LTM!$L$1454:$L$1469</definedName>
    <definedName name="hn.multbyfxrates6" hidden="1">[3]LTM!$M$461:$M$477,[3]LTM!$M$480:$M$539,[3]LTM!$M$548:$M$668,[3]LTM!$M$676:$M$1266,[3]LTM!$M$1454:$M$1469</definedName>
    <definedName name="hn.multbyfxrates7" hidden="1">[3]LTM!$N$461:$N$477,[3]LTM!$N$480:$N$539,[3]LTM!$N$548:$N$667,[3]LTM!$N$676:$N$1266,[3]LTM!$N$1454:$N$1469</definedName>
    <definedName name="hn.MultByFXRatesBot1" hidden="1">[3]LTM!$G$676:$G$682,[3]LTM!$G$686,[3]LTM!$G$688:$G$694,[3]LTM!$G$699:$G$706,[3]LTM!$G$710:$G$714,[3]LTM!$G$717:$G$734,[3]LTM!$G$738,[3]LTM!$G$738,[3]LTM!$G$745:$G$751,[3]LTM!$G$840,[3]LTM!$G$1454:$G$1461,[3]LTM!$G$1468:$G$1469</definedName>
    <definedName name="hn.MultByFXRatesBot2" hidden="1">[3]LTM!$H$676:$H$682,[3]LTM!$H$686,[3]LTM!$H$688:$H$694,[3]LTM!$H$699:$H$706,[3]LTM!$H$710:$H$714,[3]LTM!$H$717:$H$734,[3]LTM!$H$738,[3]LTM!$H$745:$H$751,[3]LTM!$H$840,[3]LTM!$H$1266,[3]LTM!$H$1454:$H$1461,[3]LTM!$H$1468:$H$1469</definedName>
    <definedName name="hn.MultByFXRatesBot3" hidden="1">[3]LTM!$I$676:$I$682,[3]LTM!$I$686,[3]LTM!$I$688:$I$694,[3]LTM!$I$699:$I$706,[3]LTM!$I$710:$I$714,[3]LTM!$I$717:$I$734,[3]LTM!$I$738,[3]LTM!$I$745:$I$751,[3]LTM!$I$840,[3]LTM!$I$1266,[3]LTM!$I$1454:$I$1461,[3]LTM!$I$1468:$I$1469</definedName>
    <definedName name="hn.MultByFXRatesBot4" hidden="1">[3]LTM!$J$676:$J$682,[3]LTM!$J$686,[3]LTM!$J$688:$J$694,[3]LTM!$J$699:$J$706,[3]LTM!$J$710:$J$714,[3]LTM!$J$717:$J$734,[3]LTM!$J$738,[3]LTM!$J$745:$J$751,[3]LTM!$J$840,[3]LTM!$J$1266,[3]LTM!$J$1454:$J$1461,[3]LTM!$J$1463:$J$1465,[3]LTM!$J$1468</definedName>
    <definedName name="hn.MultByFXRatesBot5" hidden="1">[3]LTM!$L$676:$L$682,[3]LTM!$L$686,[3]LTM!$L$688:$L$694,[3]LTM!$L$699:$L$706,[3]LTM!$L$710:$L$714,[3]LTM!$L$717:$L$734,[3]LTM!$L$738,[3]LTM!$L$745:$L$751,[3]LTM!$L$837:$L$838,[3]LTM!$L$1454:$L$1458,[3]LTM!$L$1468:$L$1469</definedName>
    <definedName name="hn.MultByFXRatesBot6" hidden="1">[3]LTM!$M$676:$M$682,[3]LTM!$M$686,[3]LTM!$M$688:$M$694,[3]LTM!$M$699:$M$706,[3]LTM!$M$710:$M$714,[3]LTM!$M$717:$M$734,[3]LTM!$M$738,[3]LTM!$M$745:$M$751,[3]LTM!$M$837:$M$838,[3]LTM!$M$1454:$M$1458,[3]LTM!$M$1468:$M$1469</definedName>
    <definedName name="hn.MultByFXRatesBot7" hidden="1">[3]LTM!$N$676:$N$682,[3]LTM!$N$686,[3]LTM!$N$688:$N$694,[3]LTM!$N$699:$N$706,[3]LTM!$N$710:$N$714,[3]LTM!$N$717:$N$734,[3]LTM!$N$738,[3]LTM!$N$745:$N$751,[3]LTM!$N$837:$N$838,[3]LTM!$N$1454:$N$1458,[3]LTM!$N$1468:$N$1469</definedName>
    <definedName name="hn.MultByFXRatesTop1" hidden="1">[3]LTM!$G$461,[3]LTM!$G$463:$G$464,[3]LTM!$G$468:$G$469,[3]LTM!$G$473:$G$475,[3]LTM!$G$480,[3]LTM!$G$484:$G$485,[3]LTM!$G$490:$G$509,[3]LTM!$G$512,[3]LTM!$G$514:$G$518,[3]LTM!$G$525:$G$526,[3]LTM!$G$532:$G$537,[3]LTM!$G$560</definedName>
    <definedName name="hn.MultByFXRatesTop2" hidden="1">[3]LTM!$H$461,[3]LTM!$H$463:$H$464,[3]LTM!$H$468:$H$469,[3]LTM!$H$473:$H$475,[3]LTM!$H$480,[3]LTM!$H$484:$H$485,[3]LTM!$H$490:$H$509,[3]LTM!$H$512,[3]LTM!$H$514:$H$518,[3]LTM!$H$525:$H$526,[3]LTM!$H$532:$H$537,[3]LTM!$H$560,[3]LTM!$H$590:$H$591,[3]LTM!$H$614:$H$631,[3]LTM!$H$635:$H$636</definedName>
    <definedName name="hn.MultByFXRatesTop3" hidden="1">[3]LTM!$I$461,[3]LTM!$I$463:$I$464,[3]LTM!$I$468:$I$469,[3]LTM!$I$473:$I$475,[3]LTM!$I$480,[3]LTM!$I$484:$I$485,[3]LTM!$I$490:$I$509,[3]LTM!$I$512,[3]LTM!$I$514:$I$518,[3]LTM!$I$525:$I$526,[3]LTM!$I$532:$I$537,[3]LTM!$I$560,[3]LTM!$I$590:$I$591,[3]LTM!$I$614:$I$631,[3]LTM!$I$635:$I$636</definedName>
    <definedName name="hn.MultByFXRatesTop4" hidden="1">[3]LTM!$J$461,[3]LTM!$J$463:$J$464,[3]LTM!$J$468:$J$469,[3]LTM!$J$473:$J$475,[3]LTM!$J$480,[3]LTM!$J$484:$J$485,[3]LTM!$J$490:$J$509,[3]LTM!$J$512,[3]LTM!$J$514:$J$518,[3]LTM!$J$525:$J$526,[3]LTM!$J$532:$J$537,[3]LTM!$J$560,[3]LTM!$J$590:$J$591,[3]LTM!$J$614:$J$631,[3]LTM!$J$635:$J$636</definedName>
    <definedName name="hn.MultByFXRatesTop5" hidden="1">[3]LTM!$L$461,[3]LTM!$L$463:$L$464,[3]LTM!$L$468:$L$469,[3]LTM!$L$473:$L$475,[3]LTM!$L$480,[3]LTM!$L$484:$L$485,[3]LTM!$L$490:$L$509,[3]LTM!$L$512,[3]LTM!$L$514:$L$518,[3]LTM!$L$525:$L$526,[3]LTM!$L$532:$L$537,[3]LTM!$L$560</definedName>
    <definedName name="hn.MultByFXRatesTop6" hidden="1">[3]LTM!$M$461,[3]LTM!$M$463:$M$464,[3]LTM!$M$468:$M$469,[3]LTM!$M$473:$M$475,[3]LTM!$M$480,[3]LTM!$M$484:$M$485,[3]LTM!$M$490:$M$509,[3]LTM!$M$512,[3]LTM!$M$514:$M$518,[3]LTM!$M$525:$M$526,[3]LTM!$M$532:$M$537,[3]LTM!$M$560,[3]LTM!$M$590:$M$591,[3]LTM!$M$614:$M$631,[3]LTM!$M$635:$M$636</definedName>
    <definedName name="hn.MultByFXRatesTop7" hidden="1">[3]LTM!$N$461,[3]LTM!$N$463:$N$464,[3]LTM!$N$468:$N$469,[3]LTM!$N$473:$N$475,[3]LTM!$N$480,[3]LTM!$N$484:$N$485,[3]LTM!$N$490:$N$509,[3]LTM!$N$512,[3]LTM!$N$514:$N$518,[3]LTM!$N$525:$N$526,[3]LTM!$N$532:$N$537,[3]LTM!$N$560,[3]LTM!$N$590:$N$591,[3]LTM!$N$614:$N$631,[3]LTM!$N$635:$N$636</definedName>
    <definedName name="hn.NoUpload" hidden="1">0</definedName>
    <definedName name="hn.ObligorGrade" hidden="1">[3]Data!$C$15</definedName>
    <definedName name="hn.ParentName" hidden="1">[3]Data!$C$9</definedName>
    <definedName name="hn.ParentUCN" hidden="1">[3]Data!$C$6</definedName>
    <definedName name="hn.ParityCheck" hidden="1">[3]LTM!$G$757:$J$757</definedName>
    <definedName name="hn.PrivateEndMonth" hidden="1">[3]Data!$C$19</definedName>
    <definedName name="hn.PrivateLTM" hidden="1">[3]Data!$C$25</definedName>
    <definedName name="hn.PrivateLTMYear" hidden="1">[3]LTM!$N$459</definedName>
    <definedName name="hn.PrivateQuarter" hidden="1">[3]Data!$C$17</definedName>
    <definedName name="hn.PrivateYear" hidden="1">[3]Data!$C$18</definedName>
    <definedName name="hn.PrivateYearEnd" hidden="1">[3]Data!$C$26</definedName>
    <definedName name="hn.PublicFlag" hidden="1">[3]Data!$C$13</definedName>
    <definedName name="hn.ReviewDescription" hidden="1">[3]Data!$C$22</definedName>
    <definedName name="hn.ReviewID" hidden="1">[3]Data!$C$3</definedName>
    <definedName name="hn.ReviewYear" hidden="1">[3]Data!$C$7</definedName>
    <definedName name="hn.Segment" hidden="1">[3]Data!$C$10</definedName>
    <definedName name="hn.SegmentDesc" hidden="1">[3]Data!$C$23</definedName>
    <definedName name="hn.SegmentID" hidden="1">[3]Data!$C$4</definedName>
    <definedName name="hn.Ticker" hidden="1">[3]Data!$C$12</definedName>
    <definedName name="hn.UserLogin" hidden="1">[3]Data!$C$21</definedName>
    <definedName name="hn.USLast" hidden="1">[3]LTM!$F$456</definedName>
    <definedName name="hn.YearLabel" localSheetId="0" hidden="1">'МД ЭЭ'!#REF!</definedName>
    <definedName name="hn.YearLabel" hidden="1">#REF!</definedName>
    <definedName name="i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ncomepb" hidden="1">[3]MAIN!$A$89:$IV$89</definedName>
    <definedName name="IsColHidden" hidden="1">FALSE</definedName>
    <definedName name="IsLTMColHidden" hidden="1">FALSE</definedName>
    <definedName name="IsSecureRevolver" hidden="1">[3]Analitics!$F$54</definedName>
    <definedName name="IsSecureSenior1" hidden="1">[3]Analitics!$F$55</definedName>
    <definedName name="IsSecureSenior2" hidden="1">[3]Analitics!$F$56</definedName>
    <definedName name="IsSecureSenior3" hidden="1">[3]Analitics!$F$57</definedName>
    <definedName name="IsSecureSenior4" hidden="1">[3]Analitics!$F$58</definedName>
    <definedName name="IsSecureSenior5" hidden="1">[3]Analitics!$F$59</definedName>
    <definedName name="IsSecureSenior6" hidden="1">[3]Analitics!$F$60</definedName>
    <definedName name="IsSecureSenior7" hidden="1">[3]Analitics!$F$61</definedName>
    <definedName name="jn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Left_Header" hidden="1">[3]Analitics!$C$3</definedName>
    <definedName name="limcount" hidden="1">1</definedName>
    <definedName name="ltm_BalanceSheet" hidden="1">[3]LTM!$A$669:$O$756</definedName>
    <definedName name="ltm_IncomeStatement" hidden="1">[3]LTM!$A$453:$O$540</definedName>
    <definedName name="mmm" localSheetId="0" hidden="1">{#N/A,#N/A,FALSE,"Себестоимсть-97"}</definedName>
    <definedName name="mmm" hidden="1">{#N/A,#N/A,FALSE,"Себестоимсть-97"}</definedName>
    <definedName name="n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BS_Data_Col" hidden="1">[3]Analitics!$M$1</definedName>
    <definedName name="oo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peningpb" hidden="1">[3]Analitics!$A$454:$IV$454</definedName>
    <definedName name="OWNER" hidden="1">[3]Analitics!$G$205</definedName>
    <definedName name="p.BS" hidden="1">[3]MAIN!$C$234:$AF$329</definedName>
    <definedName name="p.BSAssumptions" hidden="1">[3]MAIN!$C$395:$AE$468</definedName>
    <definedName name="p.CapStructure" hidden="1">[3]MAIN!$C$468:$AF$859</definedName>
    <definedName name="p.CashFlow" hidden="1">[3]MAIN!$C$89:$AF$233</definedName>
    <definedName name="p.Covenants" hidden="1">[3]COVEN!$B$3:$W$74</definedName>
    <definedName name="p.Covenants_Titles" hidden="1">[3]COVEN!$A$1:$IV$2</definedName>
    <definedName name="p.Cover" hidden="1">[3]Analitics!$C$81:$X$118</definedName>
    <definedName name="p.CreditStats" hidden="1">'[3]CREDIT STATS'!$B$2:$X$244</definedName>
    <definedName name="p.DCF" hidden="1">'[3]DCF 3'!$B$9:$O$110</definedName>
    <definedName name="p.DCF_Titles" hidden="1">'[3]DCF 3'!$A$1:$IV$2</definedName>
    <definedName name="p.Depreciation" hidden="1">[3]MAIN!$C$919:$AF$980</definedName>
    <definedName name="p.DivisionA" hidden="1">'[3]DIV INC'!$B$250:$AG$304</definedName>
    <definedName name="p.Executive" hidden="1">[3]Analitics!$C$119:$X$205</definedName>
    <definedName name="p.FactSheet" hidden="1">[3]Analitics!$C$362:$X$362</definedName>
    <definedName name="p.IRR" hidden="1">'[3]EQ. IRR'!$B$3:$W$174</definedName>
    <definedName name="p.IRR_Titles" hidden="1">'[3]EQ. IRR'!$A$1:$IV$1</definedName>
    <definedName name="p.IS" hidden="1">[3]MAIN!$C$1:$AF$88</definedName>
    <definedName name="p.ISAssumptions" hidden="1">[3]MAIN!$C$331:$AE$394</definedName>
    <definedName name="p.LTM_BS" hidden="1">[3]LTM!$B$669:$O$756</definedName>
    <definedName name="p.LTM_IS" hidden="1">[3]LTM!$B$453:$O$540</definedName>
    <definedName name="p.OpeningBS" hidden="1">[3]Analitics!$C$363:$X$453</definedName>
    <definedName name="p.SP" hidden="1">'[3]S&amp;P'!$B$1:$U$77</definedName>
    <definedName name="p.Summary" hidden="1">[3]SUMMARY!$B$3:$O$117</definedName>
    <definedName name="p.Summary_Titles" hidden="1">[3]SUMMARY!$A$1:$IV$1</definedName>
    <definedName name="p.TaxCalculation" hidden="1">[3]MAIN!$C$860:$AF$918</definedName>
    <definedName name="P1_ESO_PROT" localSheetId="0" hidden="1">'МД ЭЭ'!#REF!,'МД ЭЭ'!#REF!,'МД ЭЭ'!#REF!,'МД ЭЭ'!#REF!,'МД ЭЭ'!#REF!,'МД ЭЭ'!#REF!,'МД ЭЭ'!#REF!,'МД ЭЭ'!#REF!</definedName>
    <definedName name="P1_ESO_PROT" hidden="1">#REF!,#REF!,#REF!,#REF!,#REF!,#REF!,#REF!,#REF!</definedName>
    <definedName name="P1_SBT_PROT" localSheetId="0" hidden="1">'МД ЭЭ'!#REF!,'МД ЭЭ'!#REF!,'МД ЭЭ'!#REF!,'МД ЭЭ'!#REF!,'МД ЭЭ'!#REF!,'МД ЭЭ'!#REF!,'МД ЭЭ'!#REF!</definedName>
    <definedName name="P1_SBT_PROT" hidden="1">#REF!,#REF!,#REF!,#REF!,#REF!,#REF!,#REF!</definedName>
    <definedName name="P1_SCOPE_FLOAD" localSheetId="0" hidden="1">'МД ЭЭ'!#REF!,'МД ЭЭ'!#REF!,'МД ЭЭ'!#REF!,'МД ЭЭ'!#REF!,'МД ЭЭ'!#REF!,'МД ЭЭ'!#REF!</definedName>
    <definedName name="P1_SCOPE_FLOAD" hidden="1">#REF!,#REF!,#REF!,#REF!,#REF!,#REF!</definedName>
    <definedName name="P1_SCOPE_FRML" localSheetId="0" hidden="1">'МД ЭЭ'!#REF!,'МД ЭЭ'!#REF!,'МД ЭЭ'!#REF!,'МД ЭЭ'!#REF!,'МД ЭЭ'!#REF!,'МД ЭЭ'!#REF!</definedName>
    <definedName name="P1_SCOPE_FRML" hidden="1">#REF!,#REF!,#REF!,#REF!,#REF!,#REF!</definedName>
    <definedName name="P1_SET_PROT" localSheetId="0" hidden="1">'МД ЭЭ'!#REF!,'МД ЭЭ'!#REF!,'МД ЭЭ'!#REF!,'МД ЭЭ'!#REF!,'МД ЭЭ'!#REF!,'МД ЭЭ'!#REF!,'МД ЭЭ'!#REF!</definedName>
    <definedName name="P1_SET_PROT" hidden="1">#REF!,#REF!,#REF!,#REF!,#REF!,#REF!,#REF!</definedName>
    <definedName name="P1_SET_PRT" localSheetId="0" hidden="1">'МД ЭЭ'!#REF!,'МД ЭЭ'!#REF!,'МД ЭЭ'!#REF!,'МД ЭЭ'!#REF!,'МД ЭЭ'!#REF!,'МД ЭЭ'!#REF!,'МД ЭЭ'!#REF!</definedName>
    <definedName name="P1_SET_PRT" hidden="1">#REF!,#REF!,#REF!,#REF!,#REF!,#REF!,#REF!</definedName>
    <definedName name="PLUG" hidden="1">[3]MAIN!$H$207:$J$207</definedName>
    <definedName name="PrintEnd" hidden="1">[3]MAIN!$AF$917</definedName>
    <definedName name="PrintStart" hidden="1">[3]Analitics!$C$81</definedName>
    <definedName name="PrivatebankingPrivatewealthmanagement" localSheetId="0" hidden="1">[4]Matrix!#REF!</definedName>
    <definedName name="PrivatebankingPrivatewealthmanagement" hidden="1">[4]Matrix!#REF!</definedName>
    <definedName name="qq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qq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.BSAssets" hidden="1">[3]DropZone!$B$58:$I$74</definedName>
    <definedName name="r.BSEquity" hidden="1">[3]DropZone!$B$110:$I$118</definedName>
    <definedName name="r.BSLiabilities" hidden="1">[3]DropZone!$B$75:$I$109</definedName>
    <definedName name="r.CashFlow" localSheetId="0" hidden="1">'МД ЭЭ'!#REF!</definedName>
    <definedName name="r.CashFlow" hidden="1">#REF!</definedName>
    <definedName name="r.ISGrossProfit" hidden="1">[3]DropZone!$B$2:$I$18</definedName>
    <definedName name="r.ISInterest" hidden="1">[3]DropZone!$B$19:$I$46</definedName>
    <definedName name="r.ISNetIncome" hidden="1">[3]DropZone!$B$47:$I$57</definedName>
    <definedName name="r.Leverage" localSheetId="0" hidden="1">'МД ЭЭ'!#REF!</definedName>
    <definedName name="r.Leverage" hidden="1">#REF!</definedName>
    <definedName name="r.Liquidity" localSheetId="0" hidden="1">'МД ЭЭ'!#REF!</definedName>
    <definedName name="r.Liquidity" hidden="1">#REF!</definedName>
    <definedName name="r.LTM" hidden="1">[3]LTM!$L$1:$N$65536</definedName>
    <definedName name="r.LTMInterim" hidden="1">[3]LTM!$AA$1:$AD$65536</definedName>
    <definedName name="r.Market" localSheetId="0" hidden="1">'МД ЭЭ'!#REF!</definedName>
    <definedName name="r.Market" hidden="1">#REF!</definedName>
    <definedName name="r.Miscellaneous" hidden="1">[3]DropZone!$B$119:$I$148</definedName>
    <definedName name="r.Profitability" localSheetId="0" hidden="1">'МД ЭЭ'!#REF!</definedName>
    <definedName name="r.Profitability" hidden="1">#REF!</definedName>
    <definedName name="r.Summary" localSheetId="0" hidden="1">'МД ЭЭ'!#REF!</definedName>
    <definedName name="r.Summary" hidden="1">#REF!</definedName>
    <definedName name="Retailbankingservices" localSheetId="0" hidden="1">[4]Matrix!#REF!</definedName>
    <definedName name="Retailbankingservices" hidden="1">[4]Matrix!#REF!</definedName>
    <definedName name="rngShowNames" hidden="1">[3]Data!$B$33</definedName>
    <definedName name="rngToggles" hidden="1">[3]Toggles!$C$2:$C$19</definedName>
    <definedName name="Rows2Unhide" hidden="1">[3]MAIN!$C$1:$AF$982</definedName>
    <definedName name="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APBEXrevision" hidden="1">1</definedName>
    <definedName name="SAPBEXsysID" hidden="1">"PBW"</definedName>
    <definedName name="SAPBEXwbID" hidden="1">"41LHCA36MPF8BZ64S5013AAEB"</definedName>
    <definedName name="Security" localSheetId="0" hidden="1">[4]Matrix!#REF!</definedName>
    <definedName name="Security" hidden="1">[4]Matrix!#REF!</definedName>
    <definedName name="sencount" hidden="1">1</definedName>
    <definedName name="smet" localSheetId="0" hidden="1">{#N/A,#N/A,FALSE,"Себестоимсть-97"}</definedName>
    <definedName name="smet" hidden="1">{#N/A,#N/A,FALSE,"Себестоимсть-97"}</definedName>
    <definedName name="Strategicplanning" localSheetId="0" hidden="1">[4]Matrix!#REF!</definedName>
    <definedName name="Strategicplanning" hidden="1">[4]Matrix!#REF!</definedName>
    <definedName name="Stub" hidden="1">[3]Analitics!$I$11</definedName>
    <definedName name="Stub_Header1" hidden="1">[3]Analitics!$K$11</definedName>
    <definedName name="Stub_Header2" hidden="1">[3]Analitics!$L$11</definedName>
    <definedName name="Stub_Header3" hidden="1">[3]Analitics!$M$11</definedName>
    <definedName name="Taxpb" hidden="1">[3]MAIN!$A$918:$IV$918</definedName>
    <definedName name="Titlepb" hidden="1">[3]Analitics!$A$120:$IV$120</definedName>
    <definedName name="TradefinanceDocumentaryoperations" localSheetId="0" hidden="1">[4]Matrix!#REF!</definedName>
    <definedName name="TradefinanceDocumentaryoperations" hidden="1">[4]Matrix!#REF!</definedName>
    <definedName name="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SDollar" hidden="1">[3]LTM!$P$456</definedName>
    <definedName name="u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1." localSheetId="0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LL." hidden="1">{#N/A,#N/A,FALSE,"DCF";#N/A,#N/A,FALSE,"WACC";#N/A,#N/A,FALSE,"Sales_EBIT";#N/A,#N/A,FALSE,"Capex_Depreciation";#N/A,#N/A,FALSE,"WC";#N/A,#N/A,FALSE,"Interest";#N/A,#N/A,FALSE,"Assumptions"}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апрель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Калькуляция._.себестоимости." localSheetId="0" hidden="1">{#N/A,#N/A,FALSE,"Себестоимсть-97"}</definedName>
    <definedName name="wrn.Калькуляция._.себестоимости." hidden="1">{#N/A,#N/A,FALSE,"Себестоимсть-97"}</definedName>
    <definedName name="wrn.ку." hidden="1">{#N/A,#N/A,TRUE,"Лист2"}</definedName>
    <definedName name="wrn.мартюш." hidden="1">{#N/A,#N/A,FALSE,"Мартюш";#N/A,#N/A,FALSE,"ЖБК"}</definedName>
    <definedName name="wrn.Модель._.Интенсивника." hidden="1">{"Страница 1",#N/A,FALSE,"Модель Интенсивника";"Страница 2",#N/A,FALSE,"Модель Интенсивника";"Страница 3",#N/A,FALSE,"Модель Интенсивника"}</definedName>
    <definedName name="wrn.Модель._.Интенсивника._.стр._.1._.и._.3." hidden="1">{"Страница 1",#N/A,FALSE,"Модель Интенсивника";"Страница 3",#N/A,FALSE,"Модель Интенсивника"}</definedName>
    <definedName name="wrn.Отчет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справк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Сравнение._.с._.отраслями." hidden="1">{#N/A,#N/A,TRUE,"Лист1";#N/A,#N/A,TRUE,"Лист2";#N/A,#N/A,TRUE,"Лист3"}</definedName>
    <definedName name="wrn.ФП_КМК.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w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w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yjjjj" localSheetId="0" hidden="1">{#N/A,#N/A,FALSE,"Себестоимсть-97"}</definedName>
    <definedName name="yyyjjjj" hidden="1">{#N/A,#N/A,FALSE,"Себестоимсть-97"}</definedName>
    <definedName name="Z_0DD4EB58_0647_11D5_A6F7_00508B654A95_.wvu.Cols" hidden="1">#REF!,#REF!,#REF!,#REF!,#REF!</definedName>
    <definedName name="Z_10435A81_C305_11D5_A6F8_009027BEE0E0_.wvu.Cols" hidden="1">#REF!,#REF!,#REF!</definedName>
    <definedName name="Z_10435A81_C305_11D5_A6F8_009027BEE0E0_.wvu.FilterData" hidden="1">#REF!</definedName>
    <definedName name="Z_10435A81_C305_11D5_A6F8_009027BEE0E0_.wvu.PrintArea" hidden="1">#REF!</definedName>
    <definedName name="Z_10435A81_C305_11D5_A6F8_009027BEE0E0_.wvu.PrintTitles" hidden="1">#REF!</definedName>
    <definedName name="Z_10435A81_C305_11D5_A6F8_009027BEE0E0_.wvu.Rows" hidden="1">#REF!,#REF!</definedName>
    <definedName name="Z_2804E4BB_ED21_11D4_A6F8_00508B654B8B_.wvu.Cols" hidden="1">#REF!,#REF!,#REF!</definedName>
    <definedName name="Z_2804E4BB_ED21_11D4_A6F8_00508B654B8B_.wvu.FilterData" hidden="1">#REF!</definedName>
    <definedName name="Z_2804E4BB_ED21_11D4_A6F8_00508B654B8B_.wvu.PrintArea" hidden="1">#REF!</definedName>
    <definedName name="Z_2804E4BB_ED21_11D4_A6F8_00508B654B8B_.wvu.Rows" hidden="1">#REF!,#REF!</definedName>
    <definedName name="Z_30FEE15E_D26F_11D4_A6F7_00508B6A7686_.wvu.FilterData" localSheetId="0" hidden="1">'МД ЭЭ'!#REF!</definedName>
    <definedName name="Z_30FEE15E_D26F_11D4_A6F7_00508B6A7686_.wvu.FilterData" hidden="1">#REF!</definedName>
    <definedName name="Z_30FEE15E_D26F_11D4_A6F7_00508B6A7686_.wvu.PrintArea" localSheetId="0" hidden="1">'МД ЭЭ'!#REF!</definedName>
    <definedName name="Z_30FEE15E_D26F_11D4_A6F7_00508B6A7686_.wvu.PrintArea" hidden="1">#REF!</definedName>
    <definedName name="Z_30FEE15E_D26F_11D4_A6F7_00508B6A7686_.wvu.PrintTitles" localSheetId="0" hidden="1">'МД ЭЭ'!#REF!</definedName>
    <definedName name="Z_30FEE15E_D26F_11D4_A6F7_00508B6A7686_.wvu.PrintTitles" hidden="1">#REF!</definedName>
    <definedName name="Z_30FEE15E_D26F_11D4_A6F7_00508B6A7686_.wvu.Rows" localSheetId="0" hidden="1">'МД ЭЭ'!#REF!</definedName>
    <definedName name="Z_30FEE15E_D26F_11D4_A6F7_00508B6A7686_.wvu.Rows" hidden="1">#REF!</definedName>
    <definedName name="Z_5A868EA0_ED63_11D4_A6F8_009027BEE0E0_.wvu.Cols" hidden="1">#REF!,#REF!,#REF!</definedName>
    <definedName name="Z_5A868EA0_ED63_11D4_A6F8_009027BEE0E0_.wvu.FilterData" hidden="1">#REF!</definedName>
    <definedName name="Z_5A868EA0_ED63_11D4_A6F8_009027BEE0E0_.wvu.PrintArea" hidden="1">#REF!</definedName>
    <definedName name="Z_5A868EA0_ED63_11D4_A6F8_009027BEE0E0_.wvu.Rows" hidden="1">#REF!,#REF!</definedName>
    <definedName name="Z_6E40955B_C2F5_11D5_A6F7_009027BEE7F1_.wvu.Cols" hidden="1">#REF!,#REF!,#REF!</definedName>
    <definedName name="Z_6E40955B_C2F5_11D5_A6F7_009027BEE7F1_.wvu.FilterData" hidden="1">#REF!</definedName>
    <definedName name="Z_6E40955B_C2F5_11D5_A6F7_009027BEE7F1_.wvu.PrintArea" hidden="1">#REF!</definedName>
    <definedName name="Z_6E40955B_C2F5_11D5_A6F7_009027BEE7F1_.wvu.PrintTitles" hidden="1">#REF!</definedName>
    <definedName name="Z_6E40955B_C2F5_11D5_A6F7_009027BEE7F1_.wvu.Rows" hidden="1">#REF!,#REF!</definedName>
    <definedName name="Z_901DD601_3312_11D5_8F89_00010215A1CA_.wvu.Rows" hidden="1">#REF!,#REF!</definedName>
    <definedName name="Z_A158D6E1_ED44_11D4_A6F7_00508B654028_.wvu.Cols" hidden="1">#REF!,#REF!</definedName>
    <definedName name="Z_A158D6E1_ED44_11D4_A6F7_00508B654028_.wvu.FilterData" hidden="1">#REF!</definedName>
    <definedName name="Z_A158D6E1_ED44_11D4_A6F7_00508B654028_.wvu.PrintArea" hidden="1">#REF!</definedName>
    <definedName name="Z_A158D6E1_ED44_11D4_A6F7_00508B654028_.wvu.Rows" hidden="1">#REF!,#REF!</definedName>
    <definedName name="Z_ADA92181_C3E4_11D5_A6F7_00508B6A7686_.wvu.Cols" hidden="1">#REF!,#REF!,#REF!</definedName>
    <definedName name="Z_ADA92181_C3E4_11D5_A6F7_00508B6A7686_.wvu.FilterData" hidden="1">#REF!</definedName>
    <definedName name="Z_ADA92181_C3E4_11D5_A6F7_00508B6A7686_.wvu.PrintArea" hidden="1">#REF!</definedName>
    <definedName name="Z_ADA92181_C3E4_11D5_A6F7_00508B6A7686_.wvu.PrintTitles" hidden="1">#REF!</definedName>
    <definedName name="Z_ADA92181_C3E4_11D5_A6F7_00508B6A7686_.wvu.Rows" hidden="1">#REF!,#REF!</definedName>
    <definedName name="Z_D4FBBAF2_ED2F_11D4_A6F7_00508B6540C5_.wvu.FilterData" hidden="1">#REF!</definedName>
    <definedName name="Z_D9E68341_C2F0_11D5_A6F7_00508B6540C5_.wvu.Cols" hidden="1">#REF!,#REF!,#REF!</definedName>
    <definedName name="Z_D9E68341_C2F0_11D5_A6F7_00508B6540C5_.wvu.FilterData" hidden="1">#REF!</definedName>
    <definedName name="Z_D9E68341_C2F0_11D5_A6F7_00508B6540C5_.wvu.PrintArea" hidden="1">#REF!</definedName>
    <definedName name="Z_D9E68341_C2F0_11D5_A6F7_00508B6540C5_.wvu.PrintTitles" hidden="1">#REF!</definedName>
    <definedName name="Z_D9E68341_C2F0_11D5_A6F7_00508B6540C5_.wvu.Rows" hidden="1">#REF!</definedName>
    <definedName name="аа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выав" hidden="1">{"Страница 1",#N/A,FALSE,"Модель Интенсивника";"Страница 3",#N/A,FALSE,"Модель Интенсивника"}</definedName>
    <definedName name="авып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нализ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ым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А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бб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к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идсс" hidden="1">{#N/A,#N/A,FALSE,"Себестоимсть-97"}</definedName>
    <definedName name="вуув" hidden="1">{#N/A,#N/A,TRUE,"Лист1";#N/A,#N/A,TRUE,"Лист2";#N/A,#N/A,TRUE,"Лист3"}</definedName>
    <definedName name="вы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енпла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ольц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р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ф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прирцфв00ав98" hidden="1">{#N/A,#N/A,TRUE,"Лист1";#N/A,#N/A,TRUE,"Лист2";#N/A,#N/A,TRUE,"Лист3"}</definedName>
    <definedName name="грфинцкавг98Х" hidden="1">{#N/A,#N/A,TRUE,"Лист1";#N/A,#N/A,TRUE,"Лист2";#N/A,#N/A,TRUE,"Лист3"}</definedName>
    <definedName name="д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ач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д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е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л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е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ж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оп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запас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че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мя" localSheetId="0" hidden="1">'МД ЭЭ'!$A$11:$HL$231</definedName>
    <definedName name="имя9" localSheetId="0" hidden="1">'МД ЭЭ'!$A$11:$HL$231</definedName>
    <definedName name="индцкавг98" hidden="1">{#N/A,#N/A,TRUE,"Лист1";#N/A,#N/A,TRUE,"Лист2";#N/A,#N/A,TRUE,"Лист3"}</definedName>
    <definedName name="иря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тог3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ййй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цу" hidden="1">{#N/A,#N/A,TRUE,"Лист2"}</definedName>
    <definedName name="кеппппппппппп" hidden="1">{#N/A,#N/A,TRUE,"Лист1";#N/A,#N/A,TRUE,"Лист2";#N/A,#N/A,TRUE,"Лист3"}</definedName>
    <definedName name="кк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опи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у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э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е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имит" localSheetId="0" hidden="1">{#N/A,#N/A,FALSE,"Себестоимсть-97"}</definedName>
    <definedName name="лимит" hidden="1">{#N/A,#N/A,FALSE,"Себестоимсть-97"}</definedName>
    <definedName name="лл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ь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хал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ит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м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алог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епне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н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ш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ёт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апа" localSheetId="0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пр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имф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л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нлнееен" localSheetId="0" hidden="1">{#N/A,#N/A,FALSE,"Себестоимсть-97"}</definedName>
    <definedName name="пнлнееен" hidden="1">{#N/A,#N/A,FALSE,"Себестоимсть-97"}</definedName>
    <definedName name="пп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ибыль3" hidden="1">{#N/A,#N/A,TRUE,"Лист1";#N/A,#N/A,TRUE,"Лист2";#N/A,#N/A,TRUE,"Лист3"}</definedName>
    <definedName name="пыпыппывапа" hidden="1">#REF!,#REF!,#REF!</definedName>
    <definedName name="ра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епи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ис1" hidden="1">{#N/A,#N/A,TRUE,"Лист1";#N/A,#N/A,TRUE,"Лист2";#N/A,#N/A,TRUE,"Лист3"}</definedName>
    <definedName name="ри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прлпмо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р" hidden="1">{"Страница 1",#N/A,FALSE,"Модель Интенсивника";"Страница 2",#N/A,FALSE,"Модель Интенсивника";"Страница 3",#N/A,FALSE,"Модель Интенсивника"}</definedName>
    <definedName name="рр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6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7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лоыра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и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о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п" hidden="1">{#N/A,#N/A,TRUE,"Лист1";#N/A,#N/A,TRUE,"Лист2";#N/A,#N/A,TRUE,"Лист3"}</definedName>
    <definedName name="т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ф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кеееукеееееееееееееее" hidden="1">{#N/A,#N/A,TRUE,"Лист1";#N/A,#N/A,TRUE,"Лист2";#N/A,#N/A,TRUE,"Лист3"}</definedName>
    <definedName name="укеукеуеуе" hidden="1">{#N/A,#N/A,TRUE,"Лист1";#N/A,#N/A,TRUE,"Лист2";#N/A,#N/A,TRUE,"Лист3"}</definedName>
    <definedName name="ууу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" localSheetId="0" hidden="1">{"konoplin - Личное представление",#N/A,TRUE,"ФинПлан_1кв";"konoplin - Личное представление",#N/A,TRUE,"ФинПлан_2кв"}</definedName>
    <definedName name="фа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евраль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дя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н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пла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м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фыа" hidden="1">{"Страница 1",#N/A,FALSE,"Модель Интенсивника";"Страница 2",#N/A,FALSE,"Модель Интенсивника";"Страница 3",#N/A,FALSE,"Модель Интенсивника"}</definedName>
    <definedName name="це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у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цц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ч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чч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Шатил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уаы" hidden="1">{#N/A,#N/A,TRUE,"Лист1";#N/A,#N/A,TRUE,"Лист2";#N/A,#N/A,TRUE,"Лист3"}</definedName>
    <definedName name="ы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ыы" localSheetId="0" hidden="1">{#N/A,#N/A,FALSE,"Себестоимсть-97"}</definedName>
    <definedName name="ыыы" hidden="1">{#N/A,#N/A,FALSE,"Себестоимсть-97"}</definedName>
    <definedName name="ь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эээ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юю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</definedNames>
  <calcPr calcId="152511"/>
</workbook>
</file>

<file path=xl/calcChain.xml><?xml version="1.0" encoding="utf-8"?>
<calcChain xmlns="http://schemas.openxmlformats.org/spreadsheetml/2006/main">
  <c r="GQ272" i="1" l="1"/>
  <c r="GB272" i="1"/>
  <c r="FZ272" i="1"/>
  <c r="FM272" i="1"/>
  <c r="EX272" i="1"/>
  <c r="EI272" i="1"/>
  <c r="DT272" i="1"/>
  <c r="DR272" i="1"/>
  <c r="DE272" i="1"/>
  <c r="CP272" i="1"/>
  <c r="CA272" i="1"/>
  <c r="BL272" i="1"/>
  <c r="BJ272" i="1"/>
  <c r="AW272" i="1"/>
  <c r="AH272" i="1"/>
  <c r="AC272" i="1"/>
  <c r="HD271" i="1"/>
  <c r="GO271" i="1"/>
  <c r="GO272" i="1" s="1"/>
  <c r="FZ271" i="1"/>
  <c r="FK271" i="1"/>
  <c r="FK272" i="1" s="1"/>
  <c r="EV271" i="1"/>
  <c r="EV272" i="1" s="1"/>
  <c r="EG271" i="1"/>
  <c r="EG272" i="1" s="1"/>
  <c r="DR271" i="1"/>
  <c r="DC271" i="1"/>
  <c r="DC272" i="1" s="1"/>
  <c r="CN271" i="1"/>
  <c r="CN272" i="1" s="1"/>
  <c r="BY271" i="1"/>
  <c r="BY272" i="1" s="1"/>
  <c r="BJ271" i="1"/>
  <c r="AU271" i="1"/>
  <c r="AU272" i="1" s="1"/>
  <c r="AF271" i="1"/>
  <c r="AF272" i="1" s="1"/>
  <c r="AE271" i="1"/>
  <c r="AE272" i="1" s="1"/>
  <c r="AD271" i="1"/>
  <c r="AD272" i="1" s="1"/>
  <c r="AC271" i="1"/>
  <c r="AB271" i="1"/>
  <c r="AB272" i="1" s="1"/>
  <c r="AA271" i="1"/>
  <c r="AA272" i="1" s="1"/>
  <c r="Z271" i="1"/>
  <c r="Z272" i="1" s="1"/>
  <c r="Y271" i="1"/>
  <c r="Y272" i="1" s="1"/>
  <c r="X271" i="1"/>
  <c r="X272" i="1" s="1"/>
  <c r="W271" i="1"/>
  <c r="W272" i="1" s="1"/>
  <c r="V271" i="1"/>
  <c r="V272" i="1" s="1"/>
  <c r="U271" i="1"/>
  <c r="U272" i="1" s="1"/>
  <c r="T271" i="1"/>
  <c r="T272" i="1" s="1"/>
  <c r="S271" i="1"/>
  <c r="S272" i="1" s="1"/>
  <c r="R271" i="1"/>
  <c r="R272" i="1" s="1"/>
  <c r="Q271" i="1"/>
  <c r="Q272" i="1" s="1"/>
  <c r="HD270" i="1"/>
  <c r="HC270" i="1"/>
  <c r="HB270" i="1"/>
  <c r="HA270" i="1"/>
  <c r="GZ270" i="1"/>
  <c r="GY270" i="1"/>
  <c r="GX270" i="1"/>
  <c r="GW270" i="1"/>
  <c r="GV270" i="1"/>
  <c r="GU270" i="1"/>
  <c r="GT270" i="1"/>
  <c r="GS270" i="1"/>
  <c r="GR270" i="1"/>
  <c r="GP270" i="1"/>
  <c r="GN270" i="1"/>
  <c r="GM270" i="1"/>
  <c r="GL270" i="1"/>
  <c r="GK270" i="1"/>
  <c r="GJ270" i="1"/>
  <c r="GI270" i="1"/>
  <c r="GH270" i="1"/>
  <c r="GG270" i="1"/>
  <c r="GF270" i="1"/>
  <c r="GE270" i="1"/>
  <c r="GD270" i="1"/>
  <c r="GC270" i="1"/>
  <c r="GA270" i="1"/>
  <c r="FZ270" i="1" s="1"/>
  <c r="FY270" i="1"/>
  <c r="FX270" i="1"/>
  <c r="FW270" i="1"/>
  <c r="FV270" i="1"/>
  <c r="FU270" i="1"/>
  <c r="FT270" i="1"/>
  <c r="FS270" i="1"/>
  <c r="FR270" i="1"/>
  <c r="FQ270" i="1"/>
  <c r="FP270" i="1"/>
  <c r="FO270" i="1"/>
  <c r="FN270" i="1"/>
  <c r="FL270" i="1"/>
  <c r="FK270" i="1" s="1"/>
  <c r="FJ270" i="1"/>
  <c r="FI270" i="1"/>
  <c r="FH270" i="1"/>
  <c r="FG270" i="1"/>
  <c r="FF270" i="1"/>
  <c r="FE270" i="1"/>
  <c r="FD270" i="1"/>
  <c r="FC270" i="1"/>
  <c r="FB270" i="1"/>
  <c r="FA270" i="1"/>
  <c r="EZ270" i="1"/>
  <c r="EY270" i="1"/>
  <c r="EW270" i="1"/>
  <c r="EV270" i="1" s="1"/>
  <c r="EU270" i="1"/>
  <c r="ET270" i="1"/>
  <c r="ES270" i="1"/>
  <c r="ER270" i="1"/>
  <c r="EQ270" i="1"/>
  <c r="EP270" i="1"/>
  <c r="EO270" i="1"/>
  <c r="EN270" i="1"/>
  <c r="EM270" i="1"/>
  <c r="EL270" i="1"/>
  <c r="EK270" i="1"/>
  <c r="EJ270" i="1"/>
  <c r="EH270" i="1"/>
  <c r="EF270" i="1"/>
  <c r="EE270" i="1"/>
  <c r="ED270" i="1"/>
  <c r="EC270" i="1"/>
  <c r="EB270" i="1"/>
  <c r="EA270" i="1"/>
  <c r="DZ270" i="1"/>
  <c r="DY270" i="1"/>
  <c r="DX270" i="1"/>
  <c r="DW270" i="1"/>
  <c r="DV270" i="1"/>
  <c r="DU270" i="1"/>
  <c r="DS270" i="1"/>
  <c r="DR270" i="1" s="1"/>
  <c r="DQ270" i="1"/>
  <c r="DP270" i="1"/>
  <c r="DO270" i="1"/>
  <c r="DN270" i="1"/>
  <c r="DM270" i="1"/>
  <c r="DL270" i="1"/>
  <c r="DK270" i="1"/>
  <c r="DJ270" i="1"/>
  <c r="DI270" i="1"/>
  <c r="DH270" i="1"/>
  <c r="DG270" i="1"/>
  <c r="DF270" i="1"/>
  <c r="DD270" i="1"/>
  <c r="DC270" i="1" s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O270" i="1"/>
  <c r="CN270" i="1" s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BZ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K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V270" i="1"/>
  <c r="AU270" i="1" s="1"/>
  <c r="AF270" i="1"/>
  <c r="AD270" i="1"/>
  <c r="AB270" i="1"/>
  <c r="Z270" i="1"/>
  <c r="X270" i="1"/>
  <c r="V270" i="1"/>
  <c r="T270" i="1"/>
  <c r="S270" i="1"/>
  <c r="HD269" i="1"/>
  <c r="GQ269" i="1"/>
  <c r="GB269" i="1"/>
  <c r="FZ269" i="1"/>
  <c r="FM269" i="1"/>
  <c r="FK269" i="1"/>
  <c r="EX269" i="1"/>
  <c r="EV269" i="1"/>
  <c r="EI269" i="1"/>
  <c r="DT269" i="1"/>
  <c r="DR269" i="1"/>
  <c r="DE269" i="1"/>
  <c r="DC269" i="1"/>
  <c r="CP269" i="1"/>
  <c r="CA269" i="1"/>
  <c r="BL269" i="1"/>
  <c r="BJ269" i="1"/>
  <c r="AW269" i="1"/>
  <c r="AU269" i="1"/>
  <c r="AH269" i="1"/>
  <c r="T269" i="1"/>
  <c r="HD268" i="1"/>
  <c r="GO268" i="1"/>
  <c r="GO269" i="1" s="1"/>
  <c r="FZ268" i="1"/>
  <c r="FK268" i="1"/>
  <c r="EV268" i="1"/>
  <c r="EG268" i="1"/>
  <c r="EG269" i="1" s="1"/>
  <c r="DR268" i="1"/>
  <c r="DC268" i="1"/>
  <c r="CN268" i="1"/>
  <c r="CN269" i="1" s="1"/>
  <c r="BY268" i="1"/>
  <c r="BY269" i="1" s="1"/>
  <c r="BJ268" i="1"/>
  <c r="AU268" i="1"/>
  <c r="AF268" i="1"/>
  <c r="Q268" i="1" s="1"/>
  <c r="Q269" i="1" s="1"/>
  <c r="AE268" i="1"/>
  <c r="AE269" i="1" s="1"/>
  <c r="AD268" i="1"/>
  <c r="AD269" i="1" s="1"/>
  <c r="AC268" i="1"/>
  <c r="AC269" i="1" s="1"/>
  <c r="AB268" i="1"/>
  <c r="AB269" i="1" s="1"/>
  <c r="AA268" i="1"/>
  <c r="AA269" i="1" s="1"/>
  <c r="Z268" i="1"/>
  <c r="Z269" i="1" s="1"/>
  <c r="Y268" i="1"/>
  <c r="Y269" i="1" s="1"/>
  <c r="X268" i="1"/>
  <c r="X269" i="1" s="1"/>
  <c r="W268" i="1"/>
  <c r="W269" i="1" s="1"/>
  <c r="V268" i="1"/>
  <c r="V269" i="1" s="1"/>
  <c r="U268" i="1"/>
  <c r="U269" i="1" s="1"/>
  <c r="T268" i="1"/>
  <c r="S268" i="1"/>
  <c r="S269" i="1" s="1"/>
  <c r="R268" i="1"/>
  <c r="R269" i="1" s="1"/>
  <c r="HD267" i="1"/>
  <c r="HC267" i="1"/>
  <c r="HB267" i="1"/>
  <c r="HA267" i="1"/>
  <c r="GZ267" i="1"/>
  <c r="GY267" i="1"/>
  <c r="GX267" i="1"/>
  <c r="GW267" i="1"/>
  <c r="GV267" i="1"/>
  <c r="GU267" i="1"/>
  <c r="GT267" i="1"/>
  <c r="GS267" i="1"/>
  <c r="GR267" i="1"/>
  <c r="GP267" i="1"/>
  <c r="GN267" i="1"/>
  <c r="GM267" i="1"/>
  <c r="GL267" i="1"/>
  <c r="GK267" i="1"/>
  <c r="GJ267" i="1"/>
  <c r="GI267" i="1"/>
  <c r="GH267" i="1"/>
  <c r="GG267" i="1"/>
  <c r="GF267" i="1"/>
  <c r="GE267" i="1"/>
  <c r="GD267" i="1"/>
  <c r="GC267" i="1"/>
  <c r="GA267" i="1"/>
  <c r="FZ267" i="1"/>
  <c r="FY267" i="1"/>
  <c r="FX267" i="1"/>
  <c r="FW267" i="1"/>
  <c r="FV267" i="1"/>
  <c r="FU267" i="1"/>
  <c r="FT267" i="1"/>
  <c r="FS267" i="1"/>
  <c r="FR267" i="1"/>
  <c r="FQ267" i="1"/>
  <c r="FP267" i="1"/>
  <c r="FO267" i="1"/>
  <c r="FN267" i="1"/>
  <c r="FL267" i="1"/>
  <c r="FK267" i="1" s="1"/>
  <c r="FJ267" i="1"/>
  <c r="FI267" i="1"/>
  <c r="FH267" i="1"/>
  <c r="FG267" i="1"/>
  <c r="FF267" i="1"/>
  <c r="FE267" i="1"/>
  <c r="FD267" i="1"/>
  <c r="FC267" i="1"/>
  <c r="FB267" i="1"/>
  <c r="FA267" i="1"/>
  <c r="EZ267" i="1"/>
  <c r="EY267" i="1"/>
  <c r="EW267" i="1"/>
  <c r="EV267" i="1"/>
  <c r="EU267" i="1"/>
  <c r="ET267" i="1"/>
  <c r="ES267" i="1"/>
  <c r="ER267" i="1"/>
  <c r="EQ267" i="1"/>
  <c r="EP267" i="1"/>
  <c r="EO267" i="1"/>
  <c r="EN267" i="1"/>
  <c r="EM267" i="1"/>
  <c r="EL267" i="1"/>
  <c r="EK267" i="1"/>
  <c r="EJ267" i="1"/>
  <c r="EH267" i="1"/>
  <c r="EG267" i="1" s="1"/>
  <c r="EF267" i="1"/>
  <c r="EE267" i="1"/>
  <c r="ED267" i="1"/>
  <c r="EC267" i="1"/>
  <c r="EB267" i="1"/>
  <c r="EA267" i="1"/>
  <c r="DZ267" i="1"/>
  <c r="DY267" i="1"/>
  <c r="DX267" i="1"/>
  <c r="DW267" i="1"/>
  <c r="DV267" i="1"/>
  <c r="DU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G267" i="1"/>
  <c r="DF267" i="1"/>
  <c r="DD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BZ267" i="1"/>
  <c r="BX267" i="1"/>
  <c r="BW267" i="1"/>
  <c r="BV267" i="1"/>
  <c r="AC267" i="1" s="1"/>
  <c r="BU267" i="1"/>
  <c r="BT267" i="1"/>
  <c r="BS267" i="1"/>
  <c r="BR267" i="1"/>
  <c r="Y267" i="1" s="1"/>
  <c r="BQ267" i="1"/>
  <c r="BP267" i="1"/>
  <c r="BO267" i="1"/>
  <c r="BN267" i="1"/>
  <c r="U267" i="1" s="1"/>
  <c r="BM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V267" i="1"/>
  <c r="AU267" i="1" s="1"/>
  <c r="AF267" i="1"/>
  <c r="AE267" i="1"/>
  <c r="AA267" i="1"/>
  <c r="W267" i="1"/>
  <c r="S267" i="1"/>
  <c r="R267" i="1"/>
  <c r="GQ266" i="1"/>
  <c r="GB266" i="1"/>
  <c r="FM266" i="1"/>
  <c r="FK266" i="1"/>
  <c r="EX266" i="1"/>
  <c r="EI266" i="1"/>
  <c r="DT266" i="1"/>
  <c r="DE266" i="1"/>
  <c r="DC266" i="1"/>
  <c r="CP266" i="1"/>
  <c r="CA266" i="1"/>
  <c r="BL266" i="1"/>
  <c r="AW266" i="1"/>
  <c r="AU266" i="1"/>
  <c r="AH266" i="1"/>
  <c r="W266" i="1"/>
  <c r="HD265" i="1"/>
  <c r="GO265" i="1"/>
  <c r="GO266" i="1" s="1"/>
  <c r="FZ265" i="1"/>
  <c r="FZ266" i="1" s="1"/>
  <c r="FK265" i="1"/>
  <c r="EV265" i="1"/>
  <c r="EV266" i="1" s="1"/>
  <c r="EG265" i="1"/>
  <c r="EG266" i="1" s="1"/>
  <c r="DR265" i="1"/>
  <c r="DR266" i="1" s="1"/>
  <c r="DC265" i="1"/>
  <c r="CN265" i="1"/>
  <c r="CN266" i="1" s="1"/>
  <c r="BY265" i="1"/>
  <c r="BY266" i="1" s="1"/>
  <c r="BJ265" i="1"/>
  <c r="Q265" i="1" s="1"/>
  <c r="Q266" i="1" s="1"/>
  <c r="AU265" i="1"/>
  <c r="AF265" i="1"/>
  <c r="AF266" i="1" s="1"/>
  <c r="AE265" i="1"/>
  <c r="AE266" i="1" s="1"/>
  <c r="AD265" i="1"/>
  <c r="AD266" i="1" s="1"/>
  <c r="AC265" i="1"/>
  <c r="AC266" i="1" s="1"/>
  <c r="AB265" i="1"/>
  <c r="AB266" i="1" s="1"/>
  <c r="AA265" i="1"/>
  <c r="AA266" i="1" s="1"/>
  <c r="Z265" i="1"/>
  <c r="Z266" i="1" s="1"/>
  <c r="Y265" i="1"/>
  <c r="Y266" i="1" s="1"/>
  <c r="X265" i="1"/>
  <c r="X266" i="1" s="1"/>
  <c r="W265" i="1"/>
  <c r="V265" i="1"/>
  <c r="V266" i="1" s="1"/>
  <c r="U265" i="1"/>
  <c r="U266" i="1" s="1"/>
  <c r="T265" i="1"/>
  <c r="T266" i="1" s="1"/>
  <c r="S265" i="1"/>
  <c r="S266" i="1" s="1"/>
  <c r="R265" i="1"/>
  <c r="R266" i="1" s="1"/>
  <c r="HD264" i="1"/>
  <c r="HC264" i="1"/>
  <c r="HB264" i="1"/>
  <c r="HA264" i="1"/>
  <c r="GZ264" i="1"/>
  <c r="GY264" i="1"/>
  <c r="GX264" i="1"/>
  <c r="GW264" i="1"/>
  <c r="GV264" i="1"/>
  <c r="GU264" i="1"/>
  <c r="GT264" i="1"/>
  <c r="GS264" i="1"/>
  <c r="GR264" i="1"/>
  <c r="GP264" i="1"/>
  <c r="GO264" i="1" s="1"/>
  <c r="GN264" i="1"/>
  <c r="GM264" i="1"/>
  <c r="GL264" i="1"/>
  <c r="GK264" i="1"/>
  <c r="GJ264" i="1"/>
  <c r="GI264" i="1"/>
  <c r="GH264" i="1"/>
  <c r="GG264" i="1"/>
  <c r="GF264" i="1"/>
  <c r="GE264" i="1"/>
  <c r="GD264" i="1"/>
  <c r="GC264" i="1"/>
  <c r="GA264" i="1"/>
  <c r="FZ264" i="1" s="1"/>
  <c r="FY264" i="1"/>
  <c r="FX264" i="1"/>
  <c r="FW264" i="1"/>
  <c r="FV264" i="1"/>
  <c r="FU264" i="1"/>
  <c r="FT264" i="1"/>
  <c r="FS264" i="1"/>
  <c r="FR264" i="1"/>
  <c r="FQ264" i="1"/>
  <c r="FP264" i="1"/>
  <c r="FO264" i="1"/>
  <c r="FN264" i="1"/>
  <c r="FL264" i="1"/>
  <c r="FK264" i="1" s="1"/>
  <c r="FJ264" i="1"/>
  <c r="FI264" i="1"/>
  <c r="FH264" i="1"/>
  <c r="FG264" i="1"/>
  <c r="FF264" i="1"/>
  <c r="FE264" i="1"/>
  <c r="FD264" i="1"/>
  <c r="FC264" i="1"/>
  <c r="FB264" i="1"/>
  <c r="FA264" i="1"/>
  <c r="EZ264" i="1"/>
  <c r="EY264" i="1"/>
  <c r="EW264" i="1"/>
  <c r="EU264" i="1"/>
  <c r="ET264" i="1"/>
  <c r="ES264" i="1"/>
  <c r="ER264" i="1"/>
  <c r="EQ264" i="1"/>
  <c r="EP264" i="1"/>
  <c r="EO264" i="1"/>
  <c r="EN264" i="1"/>
  <c r="EM264" i="1"/>
  <c r="EL264" i="1"/>
  <c r="EK264" i="1"/>
  <c r="EJ264" i="1"/>
  <c r="EH264" i="1"/>
  <c r="EG264" i="1" s="1"/>
  <c r="EF264" i="1"/>
  <c r="EE264" i="1"/>
  <c r="ED264" i="1"/>
  <c r="EC264" i="1"/>
  <c r="EB264" i="1"/>
  <c r="EA264" i="1"/>
  <c r="DZ264" i="1"/>
  <c r="DY264" i="1"/>
  <c r="DX264" i="1"/>
  <c r="DW264" i="1"/>
  <c r="DV264" i="1"/>
  <c r="DU264" i="1"/>
  <c r="DS264" i="1"/>
  <c r="DR264" i="1" s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D264" i="1"/>
  <c r="DC264" i="1" s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O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BZ264" i="1"/>
  <c r="BY264" i="1" s="1"/>
  <c r="BX264" i="1"/>
  <c r="BW264" i="1"/>
  <c r="BV264" i="1"/>
  <c r="BU264" i="1"/>
  <c r="AB264" i="1" s="1"/>
  <c r="BT264" i="1"/>
  <c r="BS264" i="1"/>
  <c r="BR264" i="1"/>
  <c r="BQ264" i="1"/>
  <c r="X264" i="1" s="1"/>
  <c r="BP264" i="1"/>
  <c r="BO264" i="1"/>
  <c r="BN264" i="1"/>
  <c r="BM264" i="1"/>
  <c r="T264" i="1" s="1"/>
  <c r="BK264" i="1"/>
  <c r="BJ264" i="1" s="1"/>
  <c r="BI264" i="1"/>
  <c r="AE264" i="1" s="1"/>
  <c r="BH264" i="1"/>
  <c r="BG264" i="1"/>
  <c r="BF264" i="1"/>
  <c r="BE264" i="1"/>
  <c r="AA264" i="1" s="1"/>
  <c r="BD264" i="1"/>
  <c r="BC264" i="1"/>
  <c r="BB264" i="1"/>
  <c r="BA264" i="1"/>
  <c r="W264" i="1" s="1"/>
  <c r="AZ264" i="1"/>
  <c r="AY264" i="1"/>
  <c r="AX264" i="1"/>
  <c r="AV264" i="1"/>
  <c r="AF264" i="1"/>
  <c r="AD264" i="1"/>
  <c r="Z264" i="1"/>
  <c r="V264" i="1"/>
  <c r="S264" i="1"/>
  <c r="GQ263" i="1"/>
  <c r="GO263" i="1"/>
  <c r="GB263" i="1"/>
  <c r="FM263" i="1"/>
  <c r="FK263" i="1"/>
  <c r="EX263" i="1"/>
  <c r="EI263" i="1"/>
  <c r="EG263" i="1"/>
  <c r="DT263" i="1"/>
  <c r="DE263" i="1"/>
  <c r="DC263" i="1"/>
  <c r="CP263" i="1"/>
  <c r="CA263" i="1"/>
  <c r="BY263" i="1"/>
  <c r="BL263" i="1"/>
  <c r="AW263" i="1"/>
  <c r="AU263" i="1"/>
  <c r="AH263" i="1"/>
  <c r="HD263" i="1" s="1"/>
  <c r="R263" i="1"/>
  <c r="HD262" i="1"/>
  <c r="GO262" i="1"/>
  <c r="FZ262" i="1"/>
  <c r="FZ263" i="1" s="1"/>
  <c r="FK262" i="1"/>
  <c r="EV262" i="1"/>
  <c r="EV263" i="1" s="1"/>
  <c r="EG262" i="1"/>
  <c r="DR262" i="1"/>
  <c r="DR263" i="1" s="1"/>
  <c r="DC262" i="1"/>
  <c r="CN262" i="1"/>
  <c r="CN263" i="1" s="1"/>
  <c r="BY262" i="1"/>
  <c r="BJ262" i="1"/>
  <c r="AU262" i="1"/>
  <c r="AF262" i="1"/>
  <c r="AF263" i="1" s="1"/>
  <c r="AE262" i="1"/>
  <c r="AE263" i="1" s="1"/>
  <c r="AD262" i="1"/>
  <c r="AD263" i="1" s="1"/>
  <c r="AC262" i="1"/>
  <c r="AC263" i="1" s="1"/>
  <c r="AB262" i="1"/>
  <c r="AB263" i="1" s="1"/>
  <c r="AA262" i="1"/>
  <c r="AA263" i="1" s="1"/>
  <c r="Z262" i="1"/>
  <c r="Z263" i="1" s="1"/>
  <c r="Y262" i="1"/>
  <c r="Y263" i="1" s="1"/>
  <c r="X262" i="1"/>
  <c r="X263" i="1" s="1"/>
  <c r="W262" i="1"/>
  <c r="W263" i="1" s="1"/>
  <c r="V262" i="1"/>
  <c r="V263" i="1" s="1"/>
  <c r="U262" i="1"/>
  <c r="U263" i="1" s="1"/>
  <c r="T262" i="1"/>
  <c r="T263" i="1" s="1"/>
  <c r="S262" i="1"/>
  <c r="S263" i="1" s="1"/>
  <c r="R262" i="1"/>
  <c r="HD261" i="1"/>
  <c r="HC261" i="1"/>
  <c r="HB261" i="1"/>
  <c r="HA261" i="1"/>
  <c r="GZ261" i="1"/>
  <c r="GY261" i="1"/>
  <c r="GX261" i="1"/>
  <c r="GW261" i="1"/>
  <c r="GV261" i="1"/>
  <c r="GU261" i="1"/>
  <c r="GT261" i="1"/>
  <c r="GS261" i="1"/>
  <c r="GR261" i="1"/>
  <c r="GP261" i="1"/>
  <c r="GO261" i="1"/>
  <c r="GN261" i="1"/>
  <c r="GM261" i="1"/>
  <c r="GL261" i="1"/>
  <c r="GK261" i="1"/>
  <c r="GJ261" i="1"/>
  <c r="GI261" i="1"/>
  <c r="GH261" i="1"/>
  <c r="GG261" i="1"/>
  <c r="GF261" i="1"/>
  <c r="GE261" i="1"/>
  <c r="GD261" i="1"/>
  <c r="GC261" i="1"/>
  <c r="GA261" i="1"/>
  <c r="FZ261" i="1" s="1"/>
  <c r="FY261" i="1"/>
  <c r="FX261" i="1"/>
  <c r="FW261" i="1"/>
  <c r="FV261" i="1"/>
  <c r="FU261" i="1"/>
  <c r="FT261" i="1"/>
  <c r="FS261" i="1"/>
  <c r="FR261" i="1"/>
  <c r="FQ261" i="1"/>
  <c r="FP261" i="1"/>
  <c r="FO261" i="1"/>
  <c r="FN261" i="1"/>
  <c r="FL261" i="1"/>
  <c r="FK261" i="1"/>
  <c r="FJ261" i="1"/>
  <c r="FI261" i="1"/>
  <c r="FH261" i="1"/>
  <c r="FG261" i="1"/>
  <c r="FF261" i="1"/>
  <c r="FE261" i="1"/>
  <c r="FD261" i="1"/>
  <c r="FC261" i="1"/>
  <c r="FB261" i="1"/>
  <c r="FA261" i="1"/>
  <c r="EZ261" i="1"/>
  <c r="EY261" i="1"/>
  <c r="EW261" i="1"/>
  <c r="EU261" i="1"/>
  <c r="ET261" i="1"/>
  <c r="ES261" i="1"/>
  <c r="ER261" i="1"/>
  <c r="EQ261" i="1"/>
  <c r="EP261" i="1"/>
  <c r="EO261" i="1"/>
  <c r="EN261" i="1"/>
  <c r="EM261" i="1"/>
  <c r="EL261" i="1"/>
  <c r="EK261" i="1"/>
  <c r="EJ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S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O261" i="1"/>
  <c r="CN261" i="1" s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BZ261" i="1"/>
  <c r="BY261" i="1"/>
  <c r="BX261" i="1"/>
  <c r="AE261" i="1" s="1"/>
  <c r="BW261" i="1"/>
  <c r="BV261" i="1"/>
  <c r="BU261" i="1"/>
  <c r="BT261" i="1"/>
  <c r="AA261" i="1" s="1"/>
  <c r="BS261" i="1"/>
  <c r="BR261" i="1"/>
  <c r="BQ261" i="1"/>
  <c r="BP261" i="1"/>
  <c r="W261" i="1" s="1"/>
  <c r="BO261" i="1"/>
  <c r="BN261" i="1"/>
  <c r="BM261" i="1"/>
  <c r="BK261" i="1"/>
  <c r="BJ261" i="1" s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V261" i="1"/>
  <c r="AU261" i="1"/>
  <c r="AF261" i="1"/>
  <c r="AC261" i="1"/>
  <c r="Y261" i="1"/>
  <c r="U261" i="1"/>
  <c r="S261" i="1"/>
  <c r="GQ260" i="1"/>
  <c r="GB260" i="1"/>
  <c r="FZ260" i="1"/>
  <c r="FM260" i="1"/>
  <c r="EX260" i="1"/>
  <c r="EI260" i="1"/>
  <c r="DT260" i="1"/>
  <c r="DR260" i="1"/>
  <c r="DE260" i="1"/>
  <c r="CP260" i="1"/>
  <c r="CA260" i="1"/>
  <c r="BL260" i="1"/>
  <c r="BJ260" i="1"/>
  <c r="AW260" i="1"/>
  <c r="AH260" i="1"/>
  <c r="AC260" i="1"/>
  <c r="Y260" i="1"/>
  <c r="HD259" i="1"/>
  <c r="GO259" i="1"/>
  <c r="GO260" i="1" s="1"/>
  <c r="FZ259" i="1"/>
  <c r="FK259" i="1"/>
  <c r="FK260" i="1" s="1"/>
  <c r="EV259" i="1"/>
  <c r="EV260" i="1" s="1"/>
  <c r="EG259" i="1"/>
  <c r="EG260" i="1" s="1"/>
  <c r="DR259" i="1"/>
  <c r="DC259" i="1"/>
  <c r="DC260" i="1" s="1"/>
  <c r="CN259" i="1"/>
  <c r="CN260" i="1" s="1"/>
  <c r="BY259" i="1"/>
  <c r="BY260" i="1" s="1"/>
  <c r="BJ259" i="1"/>
  <c r="AU259" i="1"/>
  <c r="AU260" i="1" s="1"/>
  <c r="AF259" i="1"/>
  <c r="AF260" i="1" s="1"/>
  <c r="AE259" i="1"/>
  <c r="AE260" i="1" s="1"/>
  <c r="AD259" i="1"/>
  <c r="AD260" i="1" s="1"/>
  <c r="AC259" i="1"/>
  <c r="AB259" i="1"/>
  <c r="AB260" i="1" s="1"/>
  <c r="AA259" i="1"/>
  <c r="AA260" i="1" s="1"/>
  <c r="Z259" i="1"/>
  <c r="Z260" i="1" s="1"/>
  <c r="Y259" i="1"/>
  <c r="X259" i="1"/>
  <c r="X260" i="1" s="1"/>
  <c r="W259" i="1"/>
  <c r="W260" i="1" s="1"/>
  <c r="V259" i="1"/>
  <c r="V260" i="1" s="1"/>
  <c r="U259" i="1"/>
  <c r="U260" i="1" s="1"/>
  <c r="T259" i="1"/>
  <c r="T260" i="1" s="1"/>
  <c r="S259" i="1"/>
  <c r="S260" i="1" s="1"/>
  <c r="R259" i="1"/>
  <c r="R260" i="1" s="1"/>
  <c r="Q259" i="1"/>
  <c r="Q260" i="1" s="1"/>
  <c r="HD258" i="1"/>
  <c r="HC258" i="1"/>
  <c r="HB258" i="1"/>
  <c r="HA258" i="1"/>
  <c r="GZ258" i="1"/>
  <c r="GY258" i="1"/>
  <c r="GX258" i="1"/>
  <c r="GW258" i="1"/>
  <c r="GV258" i="1"/>
  <c r="GU258" i="1"/>
  <c r="GT258" i="1"/>
  <c r="GS258" i="1"/>
  <c r="GR258" i="1"/>
  <c r="GP258" i="1"/>
  <c r="GO258" i="1" s="1"/>
  <c r="GN258" i="1"/>
  <c r="GM258" i="1"/>
  <c r="GL258" i="1"/>
  <c r="GK258" i="1"/>
  <c r="GJ258" i="1"/>
  <c r="GI258" i="1"/>
  <c r="GH258" i="1"/>
  <c r="GG258" i="1"/>
  <c r="GF258" i="1"/>
  <c r="GE258" i="1"/>
  <c r="GD258" i="1"/>
  <c r="GC258" i="1"/>
  <c r="GA258" i="1"/>
  <c r="FZ258" i="1" s="1"/>
  <c r="FY258" i="1"/>
  <c r="FX258" i="1"/>
  <c r="FW258" i="1"/>
  <c r="FV258" i="1"/>
  <c r="FU258" i="1"/>
  <c r="FT258" i="1"/>
  <c r="FS258" i="1"/>
  <c r="FR258" i="1"/>
  <c r="FQ258" i="1"/>
  <c r="FP258" i="1"/>
  <c r="FO258" i="1"/>
  <c r="FN258" i="1"/>
  <c r="FL258" i="1"/>
  <c r="FJ258" i="1"/>
  <c r="FI258" i="1"/>
  <c r="FH258" i="1"/>
  <c r="FG258" i="1"/>
  <c r="FF258" i="1"/>
  <c r="FE258" i="1"/>
  <c r="FD258" i="1"/>
  <c r="FC258" i="1"/>
  <c r="FB258" i="1"/>
  <c r="FA258" i="1"/>
  <c r="EZ258" i="1"/>
  <c r="EY258" i="1"/>
  <c r="EW258" i="1"/>
  <c r="EV258" i="1" s="1"/>
  <c r="EU258" i="1"/>
  <c r="ET258" i="1"/>
  <c r="ES258" i="1"/>
  <c r="ER258" i="1"/>
  <c r="EQ258" i="1"/>
  <c r="EP258" i="1"/>
  <c r="EO258" i="1"/>
  <c r="EN258" i="1"/>
  <c r="EM258" i="1"/>
  <c r="EL258" i="1"/>
  <c r="EK258" i="1"/>
  <c r="EJ258" i="1"/>
  <c r="EH258" i="1"/>
  <c r="EG258" i="1" s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S258" i="1"/>
  <c r="DR258" i="1" s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D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O258" i="1"/>
  <c r="CN258" i="1" s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BZ258" i="1"/>
  <c r="BY258" i="1" s="1"/>
  <c r="BX258" i="1"/>
  <c r="BW258" i="1"/>
  <c r="AD258" i="1" s="1"/>
  <c r="BV258" i="1"/>
  <c r="BU258" i="1"/>
  <c r="BT258" i="1"/>
  <c r="BS258" i="1"/>
  <c r="Z258" i="1" s="1"/>
  <c r="BR258" i="1"/>
  <c r="BQ258" i="1"/>
  <c r="BP258" i="1"/>
  <c r="BO258" i="1"/>
  <c r="V258" i="1" s="1"/>
  <c r="BN258" i="1"/>
  <c r="BM258" i="1"/>
  <c r="BK258" i="1"/>
  <c r="BI258" i="1"/>
  <c r="BH258" i="1"/>
  <c r="BG258" i="1"/>
  <c r="AC258" i="1" s="1"/>
  <c r="BF258" i="1"/>
  <c r="BE258" i="1"/>
  <c r="BD258" i="1"/>
  <c r="BC258" i="1"/>
  <c r="Y258" i="1" s="1"/>
  <c r="BB258" i="1"/>
  <c r="BA258" i="1"/>
  <c r="AZ258" i="1"/>
  <c r="AY258" i="1"/>
  <c r="U258" i="1" s="1"/>
  <c r="AX258" i="1"/>
  <c r="AV258" i="1"/>
  <c r="AF258" i="1"/>
  <c r="AB258" i="1"/>
  <c r="X258" i="1"/>
  <c r="T258" i="1"/>
  <c r="S258" i="1"/>
  <c r="GQ257" i="1"/>
  <c r="GP257" i="1"/>
  <c r="GB257" i="1"/>
  <c r="GA257" i="1"/>
  <c r="FM257" i="1"/>
  <c r="FL257" i="1"/>
  <c r="EX257" i="1"/>
  <c r="EW257" i="1"/>
  <c r="EV257" i="1"/>
  <c r="EI257" i="1"/>
  <c r="EH257" i="1"/>
  <c r="DT257" i="1"/>
  <c r="DS257" i="1"/>
  <c r="DE257" i="1"/>
  <c r="DD257" i="1"/>
  <c r="DC257" i="1"/>
  <c r="CP257" i="1"/>
  <c r="CO257" i="1"/>
  <c r="CN257" i="1"/>
  <c r="CA257" i="1"/>
  <c r="HD257" i="1" s="1"/>
  <c r="BZ257" i="1"/>
  <c r="BL257" i="1"/>
  <c r="BK257" i="1"/>
  <c r="AW257" i="1"/>
  <c r="AV257" i="1"/>
  <c r="AH257" i="1"/>
  <c r="AE257" i="1"/>
  <c r="AA257" i="1"/>
  <c r="W257" i="1"/>
  <c r="S257" i="1"/>
  <c r="HD256" i="1"/>
  <c r="GP256" i="1"/>
  <c r="GP255" i="1" s="1"/>
  <c r="GO256" i="1"/>
  <c r="GO257" i="1" s="1"/>
  <c r="GA256" i="1"/>
  <c r="FZ256" i="1"/>
  <c r="FZ257" i="1" s="1"/>
  <c r="FL256" i="1"/>
  <c r="FL255" i="1" s="1"/>
  <c r="FK256" i="1"/>
  <c r="FK257" i="1" s="1"/>
  <c r="EW256" i="1"/>
  <c r="EV256" i="1"/>
  <c r="EH256" i="1"/>
  <c r="EH255" i="1" s="1"/>
  <c r="EG256" i="1"/>
  <c r="EG257" i="1" s="1"/>
  <c r="DS256" i="1"/>
  <c r="DR256" i="1"/>
  <c r="DR257" i="1" s="1"/>
  <c r="DD256" i="1"/>
  <c r="DD255" i="1" s="1"/>
  <c r="DC256" i="1"/>
  <c r="CO256" i="1"/>
  <c r="CN256" i="1"/>
  <c r="BZ256" i="1"/>
  <c r="BY256" i="1"/>
  <c r="BY257" i="1" s="1"/>
  <c r="BK256" i="1"/>
  <c r="BJ256" i="1"/>
  <c r="BJ257" i="1" s="1"/>
  <c r="AV256" i="1"/>
  <c r="AU256" i="1"/>
  <c r="AU257" i="1" s="1"/>
  <c r="AF256" i="1"/>
  <c r="AF257" i="1" s="1"/>
  <c r="AE256" i="1"/>
  <c r="AD256" i="1"/>
  <c r="AD257" i="1" s="1"/>
  <c r="AC256" i="1"/>
  <c r="AC257" i="1" s="1"/>
  <c r="AB256" i="1"/>
  <c r="AB257" i="1" s="1"/>
  <c r="AA256" i="1"/>
  <c r="Z256" i="1"/>
  <c r="Z257" i="1" s="1"/>
  <c r="Y256" i="1"/>
  <c r="Y257" i="1" s="1"/>
  <c r="X256" i="1"/>
  <c r="X257" i="1" s="1"/>
  <c r="W256" i="1"/>
  <c r="V256" i="1"/>
  <c r="V257" i="1" s="1"/>
  <c r="U256" i="1"/>
  <c r="U257" i="1" s="1"/>
  <c r="T256" i="1"/>
  <c r="T257" i="1" s="1"/>
  <c r="S256" i="1"/>
  <c r="R256" i="1"/>
  <c r="R257" i="1" s="1"/>
  <c r="Q256" i="1"/>
  <c r="Q257" i="1" s="1"/>
  <c r="HD255" i="1"/>
  <c r="HC255" i="1"/>
  <c r="HB255" i="1"/>
  <c r="HA255" i="1"/>
  <c r="GZ255" i="1"/>
  <c r="GY255" i="1"/>
  <c r="GX255" i="1"/>
  <c r="GW255" i="1"/>
  <c r="GV255" i="1"/>
  <c r="GU255" i="1"/>
  <c r="GT255" i="1"/>
  <c r="GS255" i="1"/>
  <c r="GR255" i="1"/>
  <c r="GO255" i="1"/>
  <c r="GN255" i="1"/>
  <c r="GM255" i="1"/>
  <c r="GL255" i="1"/>
  <c r="GK255" i="1"/>
  <c r="GJ255" i="1"/>
  <c r="GI255" i="1"/>
  <c r="GH255" i="1"/>
  <c r="GG255" i="1"/>
  <c r="GF255" i="1"/>
  <c r="GE255" i="1"/>
  <c r="GD255" i="1"/>
  <c r="GC255" i="1"/>
  <c r="GA255" i="1"/>
  <c r="FY255" i="1"/>
  <c r="FX255" i="1"/>
  <c r="FW255" i="1"/>
  <c r="FV255" i="1"/>
  <c r="FU255" i="1"/>
  <c r="FT255" i="1"/>
  <c r="FS255" i="1"/>
  <c r="FR255" i="1"/>
  <c r="FQ255" i="1"/>
  <c r="FP255" i="1"/>
  <c r="FO255" i="1"/>
  <c r="FK255" i="1" s="1"/>
  <c r="FN255" i="1"/>
  <c r="FJ255" i="1"/>
  <c r="FI255" i="1"/>
  <c r="FH255" i="1"/>
  <c r="FG255" i="1"/>
  <c r="FF255" i="1"/>
  <c r="FE255" i="1"/>
  <c r="FD255" i="1"/>
  <c r="FC255" i="1"/>
  <c r="FB255" i="1"/>
  <c r="FA255" i="1"/>
  <c r="EZ255" i="1"/>
  <c r="EY255" i="1"/>
  <c r="EW255" i="1"/>
  <c r="EU255" i="1"/>
  <c r="ET255" i="1"/>
  <c r="ES255" i="1"/>
  <c r="ER255" i="1"/>
  <c r="EQ255" i="1"/>
  <c r="EP255" i="1"/>
  <c r="EO255" i="1"/>
  <c r="EN255" i="1"/>
  <c r="EM255" i="1"/>
  <c r="EL255" i="1"/>
  <c r="EK255" i="1"/>
  <c r="EJ255" i="1"/>
  <c r="EG255" i="1"/>
  <c r="EF255" i="1"/>
  <c r="EE255" i="1"/>
  <c r="ED255" i="1"/>
  <c r="EC255" i="1"/>
  <c r="EB255" i="1"/>
  <c r="EA255" i="1"/>
  <c r="DZ255" i="1"/>
  <c r="DY255" i="1"/>
  <c r="DX255" i="1"/>
  <c r="DW255" i="1"/>
  <c r="DV255" i="1"/>
  <c r="DU255" i="1"/>
  <c r="DS255" i="1"/>
  <c r="DQ255" i="1"/>
  <c r="DP255" i="1"/>
  <c r="DO255" i="1"/>
  <c r="AC255" i="1" s="1"/>
  <c r="DN255" i="1"/>
  <c r="DM255" i="1"/>
  <c r="DL255" i="1"/>
  <c r="DK255" i="1"/>
  <c r="Y255" i="1" s="1"/>
  <c r="DJ255" i="1"/>
  <c r="DI255" i="1"/>
  <c r="DH255" i="1"/>
  <c r="DG255" i="1"/>
  <c r="DF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BY255" i="1" s="1"/>
  <c r="BZ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V255" i="1"/>
  <c r="AF255" i="1"/>
  <c r="AE255" i="1"/>
  <c r="AA255" i="1"/>
  <c r="W255" i="1"/>
  <c r="S255" i="1"/>
  <c r="R255" i="1"/>
  <c r="GQ254" i="1"/>
  <c r="GB254" i="1"/>
  <c r="FM254" i="1"/>
  <c r="EX254" i="1"/>
  <c r="EI254" i="1"/>
  <c r="DT254" i="1"/>
  <c r="DE254" i="1"/>
  <c r="CP254" i="1"/>
  <c r="CA254" i="1"/>
  <c r="BL254" i="1"/>
  <c r="AW254" i="1"/>
  <c r="AH254" i="1"/>
  <c r="HD253" i="1"/>
  <c r="GO253" i="1"/>
  <c r="GO254" i="1" s="1"/>
  <c r="FZ253" i="1"/>
  <c r="FZ254" i="1" s="1"/>
  <c r="FK253" i="1"/>
  <c r="FK254" i="1" s="1"/>
  <c r="EV253" i="1"/>
  <c r="EV254" i="1" s="1"/>
  <c r="EG253" i="1"/>
  <c r="EG254" i="1" s="1"/>
  <c r="DR253" i="1"/>
  <c r="DR254" i="1" s="1"/>
  <c r="DC253" i="1"/>
  <c r="DC254" i="1" s="1"/>
  <c r="CN253" i="1"/>
  <c r="CN254" i="1" s="1"/>
  <c r="BY253" i="1"/>
  <c r="BJ253" i="1"/>
  <c r="BJ254" i="1" s="1"/>
  <c r="AU253" i="1"/>
  <c r="AU254" i="1" s="1"/>
  <c r="AF253" i="1"/>
  <c r="AF254" i="1" s="1"/>
  <c r="AE253" i="1"/>
  <c r="AE254" i="1" s="1"/>
  <c r="AD253" i="1"/>
  <c r="AD254" i="1" s="1"/>
  <c r="AC253" i="1"/>
  <c r="AC254" i="1" s="1"/>
  <c r="AB253" i="1"/>
  <c r="AB254" i="1" s="1"/>
  <c r="AA253" i="1"/>
  <c r="AA254" i="1" s="1"/>
  <c r="Z253" i="1"/>
  <c r="Z254" i="1" s="1"/>
  <c r="Y253" i="1"/>
  <c r="Y254" i="1" s="1"/>
  <c r="X253" i="1"/>
  <c r="X254" i="1" s="1"/>
  <c r="W253" i="1"/>
  <c r="W254" i="1" s="1"/>
  <c r="V253" i="1"/>
  <c r="V254" i="1" s="1"/>
  <c r="U253" i="1"/>
  <c r="U254" i="1" s="1"/>
  <c r="T253" i="1"/>
  <c r="T254" i="1" s="1"/>
  <c r="S253" i="1"/>
  <c r="S254" i="1" s="1"/>
  <c r="R253" i="1"/>
  <c r="R254" i="1" s="1"/>
  <c r="HD252" i="1"/>
  <c r="HC252" i="1"/>
  <c r="HB252" i="1"/>
  <c r="HA252" i="1"/>
  <c r="GZ252" i="1"/>
  <c r="GY252" i="1"/>
  <c r="GX252" i="1"/>
  <c r="GW252" i="1"/>
  <c r="GV252" i="1"/>
  <c r="GU252" i="1"/>
  <c r="GT252" i="1"/>
  <c r="GS252" i="1"/>
  <c r="GR252" i="1"/>
  <c r="GP252" i="1"/>
  <c r="GO252" i="1" s="1"/>
  <c r="GN252" i="1"/>
  <c r="GM252" i="1"/>
  <c r="GL252" i="1"/>
  <c r="GK252" i="1"/>
  <c r="GJ252" i="1"/>
  <c r="GI252" i="1"/>
  <c r="GH252" i="1"/>
  <c r="GG252" i="1"/>
  <c r="GF252" i="1"/>
  <c r="GE252" i="1"/>
  <c r="GD252" i="1"/>
  <c r="GC252" i="1"/>
  <c r="GA252" i="1"/>
  <c r="FZ252" i="1" s="1"/>
  <c r="FY252" i="1"/>
  <c r="FX252" i="1"/>
  <c r="FW252" i="1"/>
  <c r="FV252" i="1"/>
  <c r="FU252" i="1"/>
  <c r="FT252" i="1"/>
  <c r="FS252" i="1"/>
  <c r="FR252" i="1"/>
  <c r="FQ252" i="1"/>
  <c r="FP252" i="1"/>
  <c r="FO252" i="1"/>
  <c r="FN252" i="1"/>
  <c r="FL252" i="1"/>
  <c r="FK252" i="1" s="1"/>
  <c r="FJ252" i="1"/>
  <c r="FI252" i="1"/>
  <c r="FH252" i="1"/>
  <c r="FG252" i="1"/>
  <c r="FF252" i="1"/>
  <c r="FE252" i="1"/>
  <c r="FD252" i="1"/>
  <c r="FC252" i="1"/>
  <c r="FB252" i="1"/>
  <c r="FA252" i="1"/>
  <c r="EZ252" i="1"/>
  <c r="EY252" i="1"/>
  <c r="EW252" i="1"/>
  <c r="EU252" i="1"/>
  <c r="ET252" i="1"/>
  <c r="ES252" i="1"/>
  <c r="ER252" i="1"/>
  <c r="EQ252" i="1"/>
  <c r="EP252" i="1"/>
  <c r="EO252" i="1"/>
  <c r="EN252" i="1"/>
  <c r="EM252" i="1"/>
  <c r="EL252" i="1"/>
  <c r="EK252" i="1"/>
  <c r="EJ252" i="1"/>
  <c r="EH252" i="1"/>
  <c r="EG252" i="1" s="1"/>
  <c r="EF252" i="1"/>
  <c r="EE252" i="1"/>
  <c r="ED252" i="1"/>
  <c r="EC252" i="1"/>
  <c r="EB252" i="1"/>
  <c r="EA252" i="1"/>
  <c r="DZ252" i="1"/>
  <c r="DY252" i="1"/>
  <c r="DX252" i="1"/>
  <c r="DW252" i="1"/>
  <c r="DV252" i="1"/>
  <c r="DU252" i="1"/>
  <c r="DS252" i="1"/>
  <c r="DR252" i="1" s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D252" i="1"/>
  <c r="DC252" i="1" s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O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BZ252" i="1"/>
  <c r="BY252" i="1" s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K252" i="1"/>
  <c r="BJ252" i="1" s="1"/>
  <c r="BI252" i="1"/>
  <c r="AE252" i="1" s="1"/>
  <c r="BH252" i="1"/>
  <c r="BG252" i="1"/>
  <c r="BF252" i="1"/>
  <c r="BE252" i="1"/>
  <c r="AA252" i="1" s="1"/>
  <c r="BD252" i="1"/>
  <c r="BC252" i="1"/>
  <c r="BB252" i="1"/>
  <c r="BA252" i="1"/>
  <c r="W252" i="1" s="1"/>
  <c r="AZ252" i="1"/>
  <c r="AY252" i="1"/>
  <c r="AX252" i="1"/>
  <c r="AV252" i="1"/>
  <c r="AU252" i="1" s="1"/>
  <c r="AF252" i="1"/>
  <c r="AD252" i="1"/>
  <c r="AB252" i="1"/>
  <c r="Z252" i="1"/>
  <c r="X252" i="1"/>
  <c r="V252" i="1"/>
  <c r="T252" i="1"/>
  <c r="S252" i="1"/>
  <c r="GQ251" i="1"/>
  <c r="GO251" i="1"/>
  <c r="GB251" i="1"/>
  <c r="FM251" i="1"/>
  <c r="FK251" i="1"/>
  <c r="EX251" i="1"/>
  <c r="EI251" i="1"/>
  <c r="EG251" i="1"/>
  <c r="DT251" i="1"/>
  <c r="DE251" i="1"/>
  <c r="DC251" i="1"/>
  <c r="CP251" i="1"/>
  <c r="CA251" i="1"/>
  <c r="BY251" i="1"/>
  <c r="BL251" i="1"/>
  <c r="AW251" i="1"/>
  <c r="HD251" i="1" s="1"/>
  <c r="AU251" i="1"/>
  <c r="AH251" i="1"/>
  <c r="AD251" i="1"/>
  <c r="R251" i="1"/>
  <c r="HD250" i="1"/>
  <c r="GO250" i="1"/>
  <c r="FZ250" i="1"/>
  <c r="FZ251" i="1" s="1"/>
  <c r="FK250" i="1"/>
  <c r="EV250" i="1"/>
  <c r="EV251" i="1" s="1"/>
  <c r="EG250" i="1"/>
  <c r="DR250" i="1"/>
  <c r="DR251" i="1" s="1"/>
  <c r="DC250" i="1"/>
  <c r="CN250" i="1"/>
  <c r="CN251" i="1" s="1"/>
  <c r="BY250" i="1"/>
  <c r="BJ250" i="1"/>
  <c r="AU250" i="1"/>
  <c r="AF250" i="1"/>
  <c r="AF251" i="1" s="1"/>
  <c r="AE250" i="1"/>
  <c r="AE251" i="1" s="1"/>
  <c r="AD250" i="1"/>
  <c r="AC250" i="1"/>
  <c r="AC251" i="1" s="1"/>
  <c r="AB250" i="1"/>
  <c r="AB251" i="1" s="1"/>
  <c r="AA250" i="1"/>
  <c r="AA251" i="1" s="1"/>
  <c r="Z250" i="1"/>
  <c r="Z251" i="1" s="1"/>
  <c r="Y250" i="1"/>
  <c r="Y251" i="1" s="1"/>
  <c r="X250" i="1"/>
  <c r="X251" i="1" s="1"/>
  <c r="W250" i="1"/>
  <c r="W251" i="1" s="1"/>
  <c r="V250" i="1"/>
  <c r="V251" i="1" s="1"/>
  <c r="U250" i="1"/>
  <c r="U251" i="1" s="1"/>
  <c r="T250" i="1"/>
  <c r="T251" i="1" s="1"/>
  <c r="S250" i="1"/>
  <c r="S251" i="1" s="1"/>
  <c r="R250" i="1"/>
  <c r="HD249" i="1"/>
  <c r="HC249" i="1"/>
  <c r="HB249" i="1"/>
  <c r="HA249" i="1"/>
  <c r="GZ249" i="1"/>
  <c r="GY249" i="1"/>
  <c r="GX249" i="1"/>
  <c r="GW249" i="1"/>
  <c r="GV249" i="1"/>
  <c r="GU249" i="1"/>
  <c r="GT249" i="1"/>
  <c r="GS249" i="1"/>
  <c r="GR249" i="1"/>
  <c r="GP249" i="1"/>
  <c r="GO249" i="1"/>
  <c r="GN249" i="1"/>
  <c r="GM249" i="1"/>
  <c r="GL249" i="1"/>
  <c r="GK249" i="1"/>
  <c r="GJ249" i="1"/>
  <c r="GI249" i="1"/>
  <c r="GH249" i="1"/>
  <c r="GG249" i="1"/>
  <c r="GF249" i="1"/>
  <c r="GE249" i="1"/>
  <c r="GD249" i="1"/>
  <c r="GC249" i="1"/>
  <c r="FZ249" i="1" s="1"/>
  <c r="GA249" i="1"/>
  <c r="FY249" i="1"/>
  <c r="FX249" i="1"/>
  <c r="FW249" i="1"/>
  <c r="FV249" i="1"/>
  <c r="FU249" i="1"/>
  <c r="FT249" i="1"/>
  <c r="FS249" i="1"/>
  <c r="FR249" i="1"/>
  <c r="FQ249" i="1"/>
  <c r="FP249" i="1"/>
  <c r="FO249" i="1"/>
  <c r="FN249" i="1"/>
  <c r="FL249" i="1"/>
  <c r="FK249" i="1"/>
  <c r="FJ249" i="1"/>
  <c r="FI249" i="1"/>
  <c r="FH249" i="1"/>
  <c r="FG249" i="1"/>
  <c r="FF249" i="1"/>
  <c r="FE249" i="1"/>
  <c r="FD249" i="1"/>
  <c r="FC249" i="1"/>
  <c r="FB249" i="1"/>
  <c r="FA249" i="1"/>
  <c r="EZ249" i="1"/>
  <c r="EY249" i="1"/>
  <c r="EV249" i="1" s="1"/>
  <c r="EW249" i="1"/>
  <c r="EU249" i="1"/>
  <c r="ET249" i="1"/>
  <c r="ES249" i="1"/>
  <c r="ER249" i="1"/>
  <c r="EQ249" i="1"/>
  <c r="EP249" i="1"/>
  <c r="EO249" i="1"/>
  <c r="EN249" i="1"/>
  <c r="EM249" i="1"/>
  <c r="EL249" i="1"/>
  <c r="EK249" i="1"/>
  <c r="EJ249" i="1"/>
  <c r="EH249" i="1"/>
  <c r="EG249" i="1"/>
  <c r="EF249" i="1"/>
  <c r="EE249" i="1"/>
  <c r="ED249" i="1"/>
  <c r="EC249" i="1"/>
  <c r="EB249" i="1"/>
  <c r="EA249" i="1"/>
  <c r="DZ249" i="1"/>
  <c r="DY249" i="1"/>
  <c r="DX249" i="1"/>
  <c r="DW249" i="1"/>
  <c r="DV249" i="1"/>
  <c r="DU249" i="1"/>
  <c r="DR249" i="1" s="1"/>
  <c r="DS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N249" i="1" s="1"/>
  <c r="CO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J249" i="1" s="1"/>
  <c r="BK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V249" i="1"/>
  <c r="AU249" i="1"/>
  <c r="Q249" i="1" s="1"/>
  <c r="AF249" i="1"/>
  <c r="AE249" i="1"/>
  <c r="AC249" i="1"/>
  <c r="AA249" i="1"/>
  <c r="Y249" i="1"/>
  <c r="W249" i="1"/>
  <c r="U249" i="1"/>
  <c r="S249" i="1"/>
  <c r="R24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G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G238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G236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G234" i="1"/>
  <c r="GO231" i="1"/>
  <c r="FZ231" i="1"/>
  <c r="FK231" i="1"/>
  <c r="EV231" i="1"/>
  <c r="EG231" i="1"/>
  <c r="DR231" i="1"/>
  <c r="DC231" i="1"/>
  <c r="CN231" i="1"/>
  <c r="BY231" i="1"/>
  <c r="BJ231" i="1"/>
  <c r="AU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FZ230" i="1"/>
  <c r="EV230" i="1"/>
  <c r="DR230" i="1"/>
  <c r="CN230" i="1"/>
  <c r="BJ230" i="1"/>
  <c r="AF230" i="1"/>
  <c r="AD230" i="1"/>
  <c r="AB230" i="1"/>
  <c r="Z230" i="1"/>
  <c r="X230" i="1"/>
  <c r="V230" i="1"/>
  <c r="T230" i="1"/>
  <c r="R230" i="1"/>
  <c r="GO229" i="1"/>
  <c r="GO230" i="1" s="1"/>
  <c r="FZ229" i="1"/>
  <c r="FK229" i="1"/>
  <c r="FK230" i="1" s="1"/>
  <c r="EV229" i="1"/>
  <c r="EG229" i="1"/>
  <c r="EG230" i="1" s="1"/>
  <c r="DR229" i="1"/>
  <c r="DC229" i="1"/>
  <c r="DC230" i="1" s="1"/>
  <c r="CN229" i="1"/>
  <c r="BY229" i="1"/>
  <c r="BY230" i="1" s="1"/>
  <c r="BJ229" i="1"/>
  <c r="AU229" i="1"/>
  <c r="AU230" i="1" s="1"/>
  <c r="AF229" i="1"/>
  <c r="AE229" i="1"/>
  <c r="AE230" i="1" s="1"/>
  <c r="AD229" i="1"/>
  <c r="AC229" i="1"/>
  <c r="AC230" i="1" s="1"/>
  <c r="AB229" i="1"/>
  <c r="AA229" i="1"/>
  <c r="AA230" i="1" s="1"/>
  <c r="Z229" i="1"/>
  <c r="Y229" i="1"/>
  <c r="Y230" i="1" s="1"/>
  <c r="X229" i="1"/>
  <c r="W229" i="1"/>
  <c r="W230" i="1" s="1"/>
  <c r="V229" i="1"/>
  <c r="U229" i="1"/>
  <c r="U230" i="1" s="1"/>
  <c r="T229" i="1"/>
  <c r="S229" i="1"/>
  <c r="S230" i="1" s="1"/>
  <c r="R229" i="1"/>
  <c r="Q229" i="1"/>
  <c r="Q230" i="1" s="1"/>
  <c r="HC228" i="1"/>
  <c r="HB228" i="1"/>
  <c r="HA228" i="1"/>
  <c r="GZ228" i="1"/>
  <c r="GY228" i="1"/>
  <c r="GX228" i="1"/>
  <c r="GW228" i="1"/>
  <c r="GV228" i="1"/>
  <c r="GU228" i="1"/>
  <c r="GT228" i="1"/>
  <c r="GS228" i="1"/>
  <c r="GR228" i="1"/>
  <c r="GO228" i="1" s="1"/>
  <c r="GP228" i="1"/>
  <c r="GN228" i="1"/>
  <c r="GM228" i="1"/>
  <c r="GL228" i="1"/>
  <c r="GK228" i="1"/>
  <c r="GJ228" i="1"/>
  <c r="GI228" i="1"/>
  <c r="GH228" i="1"/>
  <c r="GG228" i="1"/>
  <c r="GF228" i="1"/>
  <c r="GE228" i="1"/>
  <c r="GD228" i="1"/>
  <c r="GC228" i="1"/>
  <c r="GA228" i="1"/>
  <c r="FZ228" i="1"/>
  <c r="FY228" i="1"/>
  <c r="FX228" i="1"/>
  <c r="FW228" i="1"/>
  <c r="FV228" i="1"/>
  <c r="FU228" i="1"/>
  <c r="FT228" i="1"/>
  <c r="FS228" i="1"/>
  <c r="FR228" i="1"/>
  <c r="FQ228" i="1"/>
  <c r="FP228" i="1"/>
  <c r="FO228" i="1"/>
  <c r="FN228" i="1"/>
  <c r="FK228" i="1" s="1"/>
  <c r="FL228" i="1"/>
  <c r="FJ228" i="1"/>
  <c r="FI228" i="1"/>
  <c r="FH228" i="1"/>
  <c r="FG228" i="1"/>
  <c r="FF228" i="1"/>
  <c r="FE228" i="1"/>
  <c r="FD228" i="1"/>
  <c r="FC228" i="1"/>
  <c r="FB228" i="1"/>
  <c r="FA228" i="1"/>
  <c r="EZ228" i="1"/>
  <c r="EY228" i="1"/>
  <c r="EW228" i="1"/>
  <c r="EV228" i="1"/>
  <c r="EU228" i="1"/>
  <c r="ET228" i="1"/>
  <c r="ES228" i="1"/>
  <c r="ER228" i="1"/>
  <c r="EQ228" i="1"/>
  <c r="EP228" i="1"/>
  <c r="EO228" i="1"/>
  <c r="EN228" i="1"/>
  <c r="EM228" i="1"/>
  <c r="EL228" i="1"/>
  <c r="EK228" i="1"/>
  <c r="EJ228" i="1"/>
  <c r="EG228" i="1" s="1"/>
  <c r="EH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C228" i="1" s="1"/>
  <c r="DD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BY228" i="1" s="1"/>
  <c r="BZ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K228" i="1"/>
  <c r="BJ228" i="1"/>
  <c r="BI228" i="1"/>
  <c r="BH228" i="1"/>
  <c r="BG228" i="1"/>
  <c r="BF228" i="1"/>
  <c r="AB228" i="1" s="1"/>
  <c r="BE228" i="1"/>
  <c r="BD228" i="1"/>
  <c r="BC228" i="1"/>
  <c r="BB228" i="1"/>
  <c r="X228" i="1" s="1"/>
  <c r="BA228" i="1"/>
  <c r="AZ228" i="1"/>
  <c r="AY228" i="1"/>
  <c r="AX228" i="1"/>
  <c r="AV228" i="1"/>
  <c r="AF228" i="1"/>
  <c r="AE228" i="1"/>
  <c r="AC228" i="1"/>
  <c r="AA228" i="1"/>
  <c r="Y228" i="1"/>
  <c r="W228" i="1"/>
  <c r="U228" i="1"/>
  <c r="S228" i="1"/>
  <c r="R228" i="1"/>
  <c r="FZ227" i="1"/>
  <c r="EV227" i="1"/>
  <c r="DR227" i="1"/>
  <c r="CN227" i="1"/>
  <c r="BJ227" i="1"/>
  <c r="AF227" i="1"/>
  <c r="AD227" i="1"/>
  <c r="AB227" i="1"/>
  <c r="Z227" i="1"/>
  <c r="X227" i="1"/>
  <c r="V227" i="1"/>
  <c r="T227" i="1"/>
  <c r="R227" i="1"/>
  <c r="GO226" i="1"/>
  <c r="GO227" i="1" s="1"/>
  <c r="FZ226" i="1"/>
  <c r="FK226" i="1"/>
  <c r="FK227" i="1" s="1"/>
  <c r="EV226" i="1"/>
  <c r="EG226" i="1"/>
  <c r="EG227" i="1" s="1"/>
  <c r="DR226" i="1"/>
  <c r="DC226" i="1"/>
  <c r="DC227" i="1" s="1"/>
  <c r="CN226" i="1"/>
  <c r="BY226" i="1"/>
  <c r="BY227" i="1" s="1"/>
  <c r="BJ226" i="1"/>
  <c r="AU226" i="1"/>
  <c r="AU227" i="1" s="1"/>
  <c r="AF226" i="1"/>
  <c r="AE226" i="1"/>
  <c r="AE227" i="1" s="1"/>
  <c r="AD226" i="1"/>
  <c r="AC226" i="1"/>
  <c r="AC227" i="1" s="1"/>
  <c r="AB226" i="1"/>
  <c r="AA226" i="1"/>
  <c r="AA227" i="1" s="1"/>
  <c r="Z226" i="1"/>
  <c r="Y226" i="1"/>
  <c r="Y227" i="1" s="1"/>
  <c r="X226" i="1"/>
  <c r="W226" i="1"/>
  <c r="W227" i="1" s="1"/>
  <c r="V226" i="1"/>
  <c r="U226" i="1"/>
  <c r="U227" i="1" s="1"/>
  <c r="T226" i="1"/>
  <c r="S226" i="1"/>
  <c r="S227" i="1" s="1"/>
  <c r="R226" i="1"/>
  <c r="Q226" i="1"/>
  <c r="Q227" i="1" s="1"/>
  <c r="HC225" i="1"/>
  <c r="HB225" i="1"/>
  <c r="HA225" i="1"/>
  <c r="GZ225" i="1"/>
  <c r="GY225" i="1"/>
  <c r="GX225" i="1"/>
  <c r="GW225" i="1"/>
  <c r="GV225" i="1"/>
  <c r="GU225" i="1"/>
  <c r="GT225" i="1"/>
  <c r="GS225" i="1"/>
  <c r="GR225" i="1"/>
  <c r="GO225" i="1" s="1"/>
  <c r="GP225" i="1"/>
  <c r="GN225" i="1"/>
  <c r="GM225" i="1"/>
  <c r="GL225" i="1"/>
  <c r="GK225" i="1"/>
  <c r="GJ225" i="1"/>
  <c r="GI225" i="1"/>
  <c r="GH225" i="1"/>
  <c r="GG225" i="1"/>
  <c r="GF225" i="1"/>
  <c r="GE225" i="1"/>
  <c r="GD225" i="1"/>
  <c r="GC225" i="1"/>
  <c r="GA225" i="1"/>
  <c r="FZ225" i="1"/>
  <c r="FY225" i="1"/>
  <c r="FX225" i="1"/>
  <c r="FW225" i="1"/>
  <c r="FV225" i="1"/>
  <c r="FU225" i="1"/>
  <c r="FT225" i="1"/>
  <c r="FS225" i="1"/>
  <c r="FR225" i="1"/>
  <c r="FQ225" i="1"/>
  <c r="FP225" i="1"/>
  <c r="FO225" i="1"/>
  <c r="FN225" i="1"/>
  <c r="FK225" i="1" s="1"/>
  <c r="FL225" i="1"/>
  <c r="FJ225" i="1"/>
  <c r="FI225" i="1"/>
  <c r="FH225" i="1"/>
  <c r="FG225" i="1"/>
  <c r="FF225" i="1"/>
  <c r="FE225" i="1"/>
  <c r="FD225" i="1"/>
  <c r="FC225" i="1"/>
  <c r="FB225" i="1"/>
  <c r="FA225" i="1"/>
  <c r="EZ225" i="1"/>
  <c r="EY225" i="1"/>
  <c r="EW225" i="1"/>
  <c r="EV225" i="1"/>
  <c r="EU225" i="1"/>
  <c r="ET225" i="1"/>
  <c r="ES225" i="1"/>
  <c r="ER225" i="1"/>
  <c r="EQ225" i="1"/>
  <c r="EP225" i="1"/>
  <c r="EO225" i="1"/>
  <c r="EN225" i="1"/>
  <c r="EM225" i="1"/>
  <c r="EL225" i="1"/>
  <c r="EK225" i="1"/>
  <c r="EJ225" i="1"/>
  <c r="EG225" i="1" s="1"/>
  <c r="EH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C225" i="1" s="1"/>
  <c r="DD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BY225" i="1" s="1"/>
  <c r="BZ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U225" i="1" s="1"/>
  <c r="Q225" i="1" s="1"/>
  <c r="AV225" i="1"/>
  <c r="AF225" i="1"/>
  <c r="AE225" i="1"/>
  <c r="AC225" i="1"/>
  <c r="AA225" i="1"/>
  <c r="Y225" i="1"/>
  <c r="W225" i="1"/>
  <c r="U225" i="1"/>
  <c r="S225" i="1"/>
  <c r="R225" i="1"/>
  <c r="FZ224" i="1"/>
  <c r="EV224" i="1"/>
  <c r="DR224" i="1"/>
  <c r="CN224" i="1"/>
  <c r="BJ224" i="1"/>
  <c r="AF224" i="1"/>
  <c r="AD224" i="1"/>
  <c r="AB224" i="1"/>
  <c r="Z224" i="1"/>
  <c r="X224" i="1"/>
  <c r="V224" i="1"/>
  <c r="T224" i="1"/>
  <c r="R224" i="1"/>
  <c r="GO223" i="1"/>
  <c r="GO224" i="1" s="1"/>
  <c r="FZ223" i="1"/>
  <c r="FK223" i="1"/>
  <c r="FK224" i="1" s="1"/>
  <c r="EV223" i="1"/>
  <c r="EG223" i="1"/>
  <c r="EG224" i="1" s="1"/>
  <c r="DR223" i="1"/>
  <c r="DC223" i="1"/>
  <c r="DC224" i="1" s="1"/>
  <c r="CN223" i="1"/>
  <c r="BY223" i="1"/>
  <c r="BY224" i="1" s="1"/>
  <c r="BJ223" i="1"/>
  <c r="AU223" i="1"/>
  <c r="AU224" i="1" s="1"/>
  <c r="AF223" i="1"/>
  <c r="AE223" i="1"/>
  <c r="AE224" i="1" s="1"/>
  <c r="AD223" i="1"/>
  <c r="AC223" i="1"/>
  <c r="AC224" i="1" s="1"/>
  <c r="AB223" i="1"/>
  <c r="AA223" i="1"/>
  <c r="AA224" i="1" s="1"/>
  <c r="Z223" i="1"/>
  <c r="Y223" i="1"/>
  <c r="Y224" i="1" s="1"/>
  <c r="X223" i="1"/>
  <c r="W223" i="1"/>
  <c r="W224" i="1" s="1"/>
  <c r="V223" i="1"/>
  <c r="U223" i="1"/>
  <c r="U224" i="1" s="1"/>
  <c r="T223" i="1"/>
  <c r="S223" i="1"/>
  <c r="S224" i="1" s="1"/>
  <c r="R223" i="1"/>
  <c r="Q223" i="1"/>
  <c r="Q224" i="1" s="1"/>
  <c r="HC222" i="1"/>
  <c r="HB222" i="1"/>
  <c r="HA222" i="1"/>
  <c r="GZ222" i="1"/>
  <c r="GY222" i="1"/>
  <c r="GX222" i="1"/>
  <c r="GW222" i="1"/>
  <c r="GV222" i="1"/>
  <c r="GU222" i="1"/>
  <c r="GT222" i="1"/>
  <c r="GS222" i="1"/>
  <c r="GR222" i="1"/>
  <c r="GO222" i="1" s="1"/>
  <c r="GP222" i="1"/>
  <c r="GN222" i="1"/>
  <c r="GM222" i="1"/>
  <c r="GL222" i="1"/>
  <c r="GK222" i="1"/>
  <c r="GJ222" i="1"/>
  <c r="GI222" i="1"/>
  <c r="GH222" i="1"/>
  <c r="GG222" i="1"/>
  <c r="GF222" i="1"/>
  <c r="GE222" i="1"/>
  <c r="GD222" i="1"/>
  <c r="GC222" i="1"/>
  <c r="GA222" i="1"/>
  <c r="FZ222" i="1"/>
  <c r="FY222" i="1"/>
  <c r="FX222" i="1"/>
  <c r="FW222" i="1"/>
  <c r="FV222" i="1"/>
  <c r="FU222" i="1"/>
  <c r="FT222" i="1"/>
  <c r="FS222" i="1"/>
  <c r="FR222" i="1"/>
  <c r="FQ222" i="1"/>
  <c r="FP222" i="1"/>
  <c r="FO222" i="1"/>
  <c r="FN222" i="1"/>
  <c r="FK222" i="1" s="1"/>
  <c r="FL222" i="1"/>
  <c r="FJ222" i="1"/>
  <c r="FI222" i="1"/>
  <c r="FH222" i="1"/>
  <c r="FG222" i="1"/>
  <c r="FF222" i="1"/>
  <c r="FE222" i="1"/>
  <c r="FD222" i="1"/>
  <c r="FC222" i="1"/>
  <c r="FB222" i="1"/>
  <c r="FA222" i="1"/>
  <c r="EZ222" i="1"/>
  <c r="EY222" i="1"/>
  <c r="EW222" i="1"/>
  <c r="EV222" i="1"/>
  <c r="EU222" i="1"/>
  <c r="ET222" i="1"/>
  <c r="ES222" i="1"/>
  <c r="ER222" i="1"/>
  <c r="EQ222" i="1"/>
  <c r="EP222" i="1"/>
  <c r="EO222" i="1"/>
  <c r="EN222" i="1"/>
  <c r="EM222" i="1"/>
  <c r="EL222" i="1"/>
  <c r="EK222" i="1"/>
  <c r="EJ222" i="1"/>
  <c r="EG222" i="1" s="1"/>
  <c r="EH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C222" i="1" s="1"/>
  <c r="DD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BY222" i="1" s="1"/>
  <c r="BZ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K222" i="1"/>
  <c r="BJ222" i="1"/>
  <c r="BI222" i="1"/>
  <c r="BH222" i="1"/>
  <c r="BG222" i="1"/>
  <c r="BF222" i="1"/>
  <c r="AB222" i="1" s="1"/>
  <c r="BE222" i="1"/>
  <c r="BD222" i="1"/>
  <c r="BC222" i="1"/>
  <c r="BB222" i="1"/>
  <c r="X222" i="1" s="1"/>
  <c r="BA222" i="1"/>
  <c r="AZ222" i="1"/>
  <c r="AY222" i="1"/>
  <c r="AX222" i="1"/>
  <c r="T222" i="1" s="1"/>
  <c r="AV222" i="1"/>
  <c r="AF222" i="1"/>
  <c r="AE222" i="1"/>
  <c r="AC222" i="1"/>
  <c r="AA222" i="1"/>
  <c r="Y222" i="1"/>
  <c r="W222" i="1"/>
  <c r="U222" i="1"/>
  <c r="S222" i="1"/>
  <c r="R222" i="1"/>
  <c r="FZ221" i="1"/>
  <c r="EV221" i="1"/>
  <c r="DR221" i="1"/>
  <c r="CN221" i="1"/>
  <c r="BJ221" i="1"/>
  <c r="AF221" i="1"/>
  <c r="AD221" i="1"/>
  <c r="AB221" i="1"/>
  <c r="Z221" i="1"/>
  <c r="X221" i="1"/>
  <c r="V221" i="1"/>
  <c r="T221" i="1"/>
  <c r="R221" i="1"/>
  <c r="GO220" i="1"/>
  <c r="GO221" i="1" s="1"/>
  <c r="FZ220" i="1"/>
  <c r="FK220" i="1"/>
  <c r="FK221" i="1" s="1"/>
  <c r="EV220" i="1"/>
  <c r="EG220" i="1"/>
  <c r="EG221" i="1" s="1"/>
  <c r="DR220" i="1"/>
  <c r="DC220" i="1"/>
  <c r="DC221" i="1" s="1"/>
  <c r="CN220" i="1"/>
  <c r="BY220" i="1"/>
  <c r="BY221" i="1" s="1"/>
  <c r="BJ220" i="1"/>
  <c r="AU220" i="1"/>
  <c r="AU221" i="1" s="1"/>
  <c r="AF220" i="1"/>
  <c r="AE220" i="1"/>
  <c r="AE221" i="1" s="1"/>
  <c r="AD220" i="1"/>
  <c r="AC220" i="1"/>
  <c r="AC221" i="1" s="1"/>
  <c r="AB220" i="1"/>
  <c r="AA220" i="1"/>
  <c r="AA221" i="1" s="1"/>
  <c r="Z220" i="1"/>
  <c r="Y220" i="1"/>
  <c r="Y221" i="1" s="1"/>
  <c r="X220" i="1"/>
  <c r="W220" i="1"/>
  <c r="W221" i="1" s="1"/>
  <c r="V220" i="1"/>
  <c r="U220" i="1"/>
  <c r="U221" i="1" s="1"/>
  <c r="T220" i="1"/>
  <c r="S220" i="1"/>
  <c r="S221" i="1" s="1"/>
  <c r="R220" i="1"/>
  <c r="Q220" i="1"/>
  <c r="Q221" i="1" s="1"/>
  <c r="HC219" i="1"/>
  <c r="HB219" i="1"/>
  <c r="HA219" i="1"/>
  <c r="GZ219" i="1"/>
  <c r="GY219" i="1"/>
  <c r="GX219" i="1"/>
  <c r="GW219" i="1"/>
  <c r="GV219" i="1"/>
  <c r="GU219" i="1"/>
  <c r="GT219" i="1"/>
  <c r="GS219" i="1"/>
  <c r="GR219" i="1"/>
  <c r="GO219" i="1" s="1"/>
  <c r="GP219" i="1"/>
  <c r="GN219" i="1"/>
  <c r="GM219" i="1"/>
  <c r="GL219" i="1"/>
  <c r="GK219" i="1"/>
  <c r="GJ219" i="1"/>
  <c r="GI219" i="1"/>
  <c r="GH219" i="1"/>
  <c r="GG219" i="1"/>
  <c r="GF219" i="1"/>
  <c r="GE219" i="1"/>
  <c r="GD219" i="1"/>
  <c r="GC219" i="1"/>
  <c r="GA219" i="1"/>
  <c r="FZ219" i="1"/>
  <c r="FY219" i="1"/>
  <c r="FX219" i="1"/>
  <c r="FW219" i="1"/>
  <c r="FV219" i="1"/>
  <c r="FU219" i="1"/>
  <c r="FT219" i="1"/>
  <c r="FS219" i="1"/>
  <c r="FR219" i="1"/>
  <c r="FQ219" i="1"/>
  <c r="FP219" i="1"/>
  <c r="FO219" i="1"/>
  <c r="FN219" i="1"/>
  <c r="FK219" i="1" s="1"/>
  <c r="FL219" i="1"/>
  <c r="FJ219" i="1"/>
  <c r="FI219" i="1"/>
  <c r="FH219" i="1"/>
  <c r="FG219" i="1"/>
  <c r="FF219" i="1"/>
  <c r="FE219" i="1"/>
  <c r="FD219" i="1"/>
  <c r="FC219" i="1"/>
  <c r="FB219" i="1"/>
  <c r="FA219" i="1"/>
  <c r="EZ219" i="1"/>
  <c r="EY219" i="1"/>
  <c r="EW219" i="1"/>
  <c r="EV219" i="1"/>
  <c r="EU219" i="1"/>
  <c r="ET219" i="1"/>
  <c r="ES219" i="1"/>
  <c r="ER219" i="1"/>
  <c r="EQ219" i="1"/>
  <c r="EP219" i="1"/>
  <c r="EO219" i="1"/>
  <c r="EN219" i="1"/>
  <c r="EM219" i="1"/>
  <c r="EL219" i="1"/>
  <c r="EK219" i="1"/>
  <c r="EJ219" i="1"/>
  <c r="EG219" i="1" s="1"/>
  <c r="EH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C219" i="1" s="1"/>
  <c r="DD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BY219" i="1" s="1"/>
  <c r="BZ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K219" i="1"/>
  <c r="BJ219" i="1"/>
  <c r="BI219" i="1"/>
  <c r="BH219" i="1"/>
  <c r="BG219" i="1"/>
  <c r="BF219" i="1"/>
  <c r="AB219" i="1" s="1"/>
  <c r="BE219" i="1"/>
  <c r="BD219" i="1"/>
  <c r="BC219" i="1"/>
  <c r="BB219" i="1"/>
  <c r="X219" i="1" s="1"/>
  <c r="BA219" i="1"/>
  <c r="AZ219" i="1"/>
  <c r="AY219" i="1"/>
  <c r="AX219" i="1"/>
  <c r="T219" i="1" s="1"/>
  <c r="AV219" i="1"/>
  <c r="AF219" i="1"/>
  <c r="AE219" i="1"/>
  <c r="AC219" i="1"/>
  <c r="AA219" i="1"/>
  <c r="Y219" i="1"/>
  <c r="W219" i="1"/>
  <c r="U219" i="1"/>
  <c r="S219" i="1"/>
  <c r="R219" i="1"/>
  <c r="FZ218" i="1"/>
  <c r="EV218" i="1"/>
  <c r="DR218" i="1"/>
  <c r="CN218" i="1"/>
  <c r="BJ218" i="1"/>
  <c r="AF218" i="1"/>
  <c r="AD218" i="1"/>
  <c r="AB218" i="1"/>
  <c r="Z218" i="1"/>
  <c r="X218" i="1"/>
  <c r="V218" i="1"/>
  <c r="T218" i="1"/>
  <c r="R218" i="1"/>
  <c r="GO217" i="1"/>
  <c r="GO218" i="1" s="1"/>
  <c r="FZ217" i="1"/>
  <c r="FK217" i="1"/>
  <c r="FK218" i="1" s="1"/>
  <c r="EV217" i="1"/>
  <c r="EG217" i="1"/>
  <c r="EG218" i="1" s="1"/>
  <c r="DR217" i="1"/>
  <c r="DC217" i="1"/>
  <c r="DC218" i="1" s="1"/>
  <c r="CN217" i="1"/>
  <c r="BY217" i="1"/>
  <c r="BY218" i="1" s="1"/>
  <c r="BJ217" i="1"/>
  <c r="AU217" i="1"/>
  <c r="AU218" i="1" s="1"/>
  <c r="AF217" i="1"/>
  <c r="AE217" i="1"/>
  <c r="AE218" i="1" s="1"/>
  <c r="AD217" i="1"/>
  <c r="AC217" i="1"/>
  <c r="AC218" i="1" s="1"/>
  <c r="AB217" i="1"/>
  <c r="AA217" i="1"/>
  <c r="AA218" i="1" s="1"/>
  <c r="Z217" i="1"/>
  <c r="Y217" i="1"/>
  <c r="Y218" i="1" s="1"/>
  <c r="X217" i="1"/>
  <c r="W217" i="1"/>
  <c r="W218" i="1" s="1"/>
  <c r="V217" i="1"/>
  <c r="U217" i="1"/>
  <c r="U218" i="1" s="1"/>
  <c r="T217" i="1"/>
  <c r="S217" i="1"/>
  <c r="S218" i="1" s="1"/>
  <c r="R217" i="1"/>
  <c r="Q217" i="1"/>
  <c r="Q218" i="1" s="1"/>
  <c r="HC216" i="1"/>
  <c r="HB216" i="1"/>
  <c r="HA216" i="1"/>
  <c r="GZ216" i="1"/>
  <c r="GY216" i="1"/>
  <c r="GX216" i="1"/>
  <c r="GW216" i="1"/>
  <c r="GV216" i="1"/>
  <c r="GU216" i="1"/>
  <c r="GT216" i="1"/>
  <c r="GS216" i="1"/>
  <c r="GR216" i="1"/>
  <c r="GO216" i="1" s="1"/>
  <c r="GP216" i="1"/>
  <c r="GN216" i="1"/>
  <c r="GM216" i="1"/>
  <c r="GL216" i="1"/>
  <c r="GK216" i="1"/>
  <c r="GJ216" i="1"/>
  <c r="GI216" i="1"/>
  <c r="GH216" i="1"/>
  <c r="GG216" i="1"/>
  <c r="GF216" i="1"/>
  <c r="GE216" i="1"/>
  <c r="GD216" i="1"/>
  <c r="GC216" i="1"/>
  <c r="GA216" i="1"/>
  <c r="FZ216" i="1"/>
  <c r="FY216" i="1"/>
  <c r="FX216" i="1"/>
  <c r="FW216" i="1"/>
  <c r="FV216" i="1"/>
  <c r="FU216" i="1"/>
  <c r="FT216" i="1"/>
  <c r="FS216" i="1"/>
  <c r="FR216" i="1"/>
  <c r="FQ216" i="1"/>
  <c r="FP216" i="1"/>
  <c r="FO216" i="1"/>
  <c r="FN216" i="1"/>
  <c r="FK216" i="1" s="1"/>
  <c r="FL216" i="1"/>
  <c r="FJ216" i="1"/>
  <c r="FI216" i="1"/>
  <c r="FH216" i="1"/>
  <c r="FG216" i="1"/>
  <c r="FF216" i="1"/>
  <c r="FE216" i="1"/>
  <c r="FD216" i="1"/>
  <c r="FC216" i="1"/>
  <c r="FB216" i="1"/>
  <c r="FA216" i="1"/>
  <c r="EZ216" i="1"/>
  <c r="EY216" i="1"/>
  <c r="EW216" i="1"/>
  <c r="EV216" i="1"/>
  <c r="EU216" i="1"/>
  <c r="ET216" i="1"/>
  <c r="ES216" i="1"/>
  <c r="ER216" i="1"/>
  <c r="EQ216" i="1"/>
  <c r="EP216" i="1"/>
  <c r="EO216" i="1"/>
  <c r="EN216" i="1"/>
  <c r="EM216" i="1"/>
  <c r="EL216" i="1"/>
  <c r="EK216" i="1"/>
  <c r="EJ216" i="1"/>
  <c r="EG216" i="1" s="1"/>
  <c r="EH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C216" i="1" s="1"/>
  <c r="DD216" i="1"/>
  <c r="DB216" i="1"/>
  <c r="DA216" i="1"/>
  <c r="AD216" i="1" s="1"/>
  <c r="CZ216" i="1"/>
  <c r="CY216" i="1"/>
  <c r="CX216" i="1"/>
  <c r="CW216" i="1"/>
  <c r="CV216" i="1"/>
  <c r="CU216" i="1"/>
  <c r="CT216" i="1"/>
  <c r="CS216" i="1"/>
  <c r="CR216" i="1"/>
  <c r="CQ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BZ216" i="1"/>
  <c r="BX216" i="1"/>
  <c r="BW216" i="1"/>
  <c r="BV216" i="1"/>
  <c r="AC216" i="1" s="1"/>
  <c r="BU216" i="1"/>
  <c r="BT216" i="1"/>
  <c r="BS216" i="1"/>
  <c r="BR216" i="1"/>
  <c r="Y216" i="1" s="1"/>
  <c r="BQ216" i="1"/>
  <c r="BP216" i="1"/>
  <c r="BO216" i="1"/>
  <c r="BN216" i="1"/>
  <c r="U216" i="1" s="1"/>
  <c r="BM216" i="1"/>
  <c r="BK216" i="1"/>
  <c r="BI216" i="1"/>
  <c r="AE216" i="1" s="1"/>
  <c r="BH216" i="1"/>
  <c r="BG216" i="1"/>
  <c r="BF216" i="1"/>
  <c r="BE216" i="1"/>
  <c r="AA216" i="1" s="1"/>
  <c r="BD216" i="1"/>
  <c r="BC216" i="1"/>
  <c r="BB216" i="1"/>
  <c r="BA216" i="1"/>
  <c r="W216" i="1" s="1"/>
  <c r="AZ216" i="1"/>
  <c r="AY216" i="1"/>
  <c r="AX216" i="1"/>
  <c r="AV216" i="1"/>
  <c r="AF216" i="1"/>
  <c r="Z216" i="1"/>
  <c r="S216" i="1"/>
  <c r="FZ215" i="1"/>
  <c r="FK215" i="1"/>
  <c r="DR215" i="1"/>
  <c r="DC215" i="1"/>
  <c r="CN215" i="1"/>
  <c r="BJ215" i="1"/>
  <c r="AU215" i="1"/>
  <c r="AF215" i="1"/>
  <c r="AD215" i="1"/>
  <c r="Z215" i="1"/>
  <c r="Y215" i="1"/>
  <c r="V215" i="1"/>
  <c r="U215" i="1"/>
  <c r="R215" i="1"/>
  <c r="GO214" i="1"/>
  <c r="GO215" i="1" s="1"/>
  <c r="FZ214" i="1"/>
  <c r="FK214" i="1"/>
  <c r="EV214" i="1"/>
  <c r="EV215" i="1" s="1"/>
  <c r="EG214" i="1"/>
  <c r="EG215" i="1" s="1"/>
  <c r="DR214" i="1"/>
  <c r="DC214" i="1"/>
  <c r="CN214" i="1"/>
  <c r="BY214" i="1"/>
  <c r="BY215" i="1" s="1"/>
  <c r="BJ214" i="1"/>
  <c r="AU214" i="1"/>
  <c r="AF214" i="1"/>
  <c r="AE214" i="1"/>
  <c r="AE215" i="1" s="1"/>
  <c r="AD214" i="1"/>
  <c r="AC214" i="1"/>
  <c r="AC215" i="1" s="1"/>
  <c r="AB214" i="1"/>
  <c r="AB215" i="1" s="1"/>
  <c r="AA214" i="1"/>
  <c r="AA215" i="1" s="1"/>
  <c r="Z214" i="1"/>
  <c r="Y214" i="1"/>
  <c r="X214" i="1"/>
  <c r="X215" i="1" s="1"/>
  <c r="W214" i="1"/>
  <c r="W215" i="1" s="1"/>
  <c r="V214" i="1"/>
  <c r="U214" i="1"/>
  <c r="T214" i="1"/>
  <c r="T215" i="1" s="1"/>
  <c r="S214" i="1"/>
  <c r="S215" i="1" s="1"/>
  <c r="R214" i="1"/>
  <c r="HC213" i="1"/>
  <c r="HB213" i="1"/>
  <c r="HA213" i="1"/>
  <c r="GZ213" i="1"/>
  <c r="GY213" i="1"/>
  <c r="GX213" i="1"/>
  <c r="GW213" i="1"/>
  <c r="GV213" i="1"/>
  <c r="GU213" i="1"/>
  <c r="GT213" i="1"/>
  <c r="GS213" i="1"/>
  <c r="GR213" i="1"/>
  <c r="GP213" i="1"/>
  <c r="GO213" i="1"/>
  <c r="GN213" i="1"/>
  <c r="GM213" i="1"/>
  <c r="GL213" i="1"/>
  <c r="GK213" i="1"/>
  <c r="GJ213" i="1"/>
  <c r="GI213" i="1"/>
  <c r="GH213" i="1"/>
  <c r="GG213" i="1"/>
  <c r="GF213" i="1"/>
  <c r="GE213" i="1"/>
  <c r="GD213" i="1"/>
  <c r="GC213" i="1"/>
  <c r="FZ213" i="1" s="1"/>
  <c r="GA213" i="1"/>
  <c r="FY213" i="1"/>
  <c r="FX213" i="1"/>
  <c r="FW213" i="1"/>
  <c r="FV213" i="1"/>
  <c r="FU213" i="1"/>
  <c r="FT213" i="1"/>
  <c r="FS213" i="1"/>
  <c r="FR213" i="1"/>
  <c r="FQ213" i="1"/>
  <c r="FP213" i="1"/>
  <c r="FO213" i="1"/>
  <c r="FN213" i="1"/>
  <c r="FL213" i="1"/>
  <c r="FK213" i="1" s="1"/>
  <c r="FJ213" i="1"/>
  <c r="FI213" i="1"/>
  <c r="FH213" i="1"/>
  <c r="FG213" i="1"/>
  <c r="FF213" i="1"/>
  <c r="FE213" i="1"/>
  <c r="FD213" i="1"/>
  <c r="FC213" i="1"/>
  <c r="FB213" i="1"/>
  <c r="FA213" i="1"/>
  <c r="EZ213" i="1"/>
  <c r="EY213" i="1"/>
  <c r="EW213" i="1"/>
  <c r="EU213" i="1"/>
  <c r="ET213" i="1"/>
  <c r="AD213" i="1" s="1"/>
  <c r="ES213" i="1"/>
  <c r="ER213" i="1"/>
  <c r="EQ213" i="1"/>
  <c r="EP213" i="1"/>
  <c r="EO213" i="1"/>
  <c r="EN213" i="1"/>
  <c r="EM213" i="1"/>
  <c r="EL213" i="1"/>
  <c r="EK213" i="1"/>
  <c r="EJ213" i="1"/>
  <c r="EH213" i="1"/>
  <c r="EG213" i="1"/>
  <c r="EF213" i="1"/>
  <c r="EE213" i="1"/>
  <c r="ED213" i="1"/>
  <c r="EC213" i="1"/>
  <c r="EB213" i="1"/>
  <c r="EA213" i="1"/>
  <c r="DZ213" i="1"/>
  <c r="Y213" i="1" s="1"/>
  <c r="DY213" i="1"/>
  <c r="DX213" i="1"/>
  <c r="DW213" i="1"/>
  <c r="DV213" i="1"/>
  <c r="DU213" i="1"/>
  <c r="DR213" i="1" s="1"/>
  <c r="DS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N213" i="1" s="1"/>
  <c r="CO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J213" i="1" s="1"/>
  <c r="BK213" i="1"/>
  <c r="BI213" i="1"/>
  <c r="AE213" i="1" s="1"/>
  <c r="BH213" i="1"/>
  <c r="BG213" i="1"/>
  <c r="BF213" i="1"/>
  <c r="BE213" i="1"/>
  <c r="AA213" i="1" s="1"/>
  <c r="BD213" i="1"/>
  <c r="BC213" i="1"/>
  <c r="BB213" i="1"/>
  <c r="BA213" i="1"/>
  <c r="W213" i="1" s="1"/>
  <c r="AZ213" i="1"/>
  <c r="AY213" i="1"/>
  <c r="AX213" i="1"/>
  <c r="AV213" i="1"/>
  <c r="AU213" i="1" s="1"/>
  <c r="AF213" i="1"/>
  <c r="AC213" i="1"/>
  <c r="V213" i="1"/>
  <c r="S213" i="1"/>
  <c r="FZ212" i="1"/>
  <c r="DR212" i="1"/>
  <c r="BJ212" i="1"/>
  <c r="AD212" i="1"/>
  <c r="AC212" i="1"/>
  <c r="Z212" i="1"/>
  <c r="V212" i="1"/>
  <c r="R212" i="1"/>
  <c r="GO211" i="1"/>
  <c r="GO212" i="1" s="1"/>
  <c r="FZ211" i="1"/>
  <c r="FK211" i="1"/>
  <c r="FK212" i="1" s="1"/>
  <c r="EV211" i="1"/>
  <c r="EV212" i="1" s="1"/>
  <c r="EG211" i="1"/>
  <c r="EG212" i="1" s="1"/>
  <c r="DR211" i="1"/>
  <c r="DC211" i="1"/>
  <c r="DC212" i="1" s="1"/>
  <c r="CN211" i="1"/>
  <c r="CN212" i="1" s="1"/>
  <c r="BY211" i="1"/>
  <c r="BY212" i="1" s="1"/>
  <c r="BJ211" i="1"/>
  <c r="AU211" i="1"/>
  <c r="AU212" i="1" s="1"/>
  <c r="AF211" i="1"/>
  <c r="AF212" i="1" s="1"/>
  <c r="AE211" i="1"/>
  <c r="AE212" i="1" s="1"/>
  <c r="AD211" i="1"/>
  <c r="AC211" i="1"/>
  <c r="AB211" i="1"/>
  <c r="AB212" i="1" s="1"/>
  <c r="AA211" i="1"/>
  <c r="AA212" i="1" s="1"/>
  <c r="Z211" i="1"/>
  <c r="Y211" i="1"/>
  <c r="Y212" i="1" s="1"/>
  <c r="X211" i="1"/>
  <c r="X212" i="1" s="1"/>
  <c r="W211" i="1"/>
  <c r="W212" i="1" s="1"/>
  <c r="V211" i="1"/>
  <c r="U211" i="1"/>
  <c r="U212" i="1" s="1"/>
  <c r="T211" i="1"/>
  <c r="T212" i="1" s="1"/>
  <c r="S211" i="1"/>
  <c r="S212" i="1" s="1"/>
  <c r="R211" i="1"/>
  <c r="HC210" i="1"/>
  <c r="HB210" i="1"/>
  <c r="HA210" i="1"/>
  <c r="GZ210" i="1"/>
  <c r="GY210" i="1"/>
  <c r="GX210" i="1"/>
  <c r="GW210" i="1"/>
  <c r="GV210" i="1"/>
  <c r="GU210" i="1"/>
  <c r="GT210" i="1"/>
  <c r="GS210" i="1"/>
  <c r="GR210" i="1"/>
  <c r="GP210" i="1"/>
  <c r="GO210" i="1" s="1"/>
  <c r="GN210" i="1"/>
  <c r="GM210" i="1"/>
  <c r="GL210" i="1"/>
  <c r="GK210" i="1"/>
  <c r="GJ210" i="1"/>
  <c r="GI210" i="1"/>
  <c r="GH210" i="1"/>
  <c r="GG210" i="1"/>
  <c r="GF210" i="1"/>
  <c r="GE210" i="1"/>
  <c r="GD210" i="1"/>
  <c r="FZ210" i="1" s="1"/>
  <c r="GC210" i="1"/>
  <c r="GA210" i="1"/>
  <c r="FY210" i="1"/>
  <c r="FX210" i="1"/>
  <c r="FW210" i="1"/>
  <c r="FV210" i="1"/>
  <c r="FU210" i="1"/>
  <c r="FT210" i="1"/>
  <c r="FS210" i="1"/>
  <c r="FR210" i="1"/>
  <c r="FQ210" i="1"/>
  <c r="FP210" i="1"/>
  <c r="FO210" i="1"/>
  <c r="FN210" i="1"/>
  <c r="FL210" i="1"/>
  <c r="FK210" i="1" s="1"/>
  <c r="FJ210" i="1"/>
  <c r="FI210" i="1"/>
  <c r="FH210" i="1"/>
  <c r="FG210" i="1"/>
  <c r="FF210" i="1"/>
  <c r="FE210" i="1"/>
  <c r="FD210" i="1"/>
  <c r="FC210" i="1"/>
  <c r="FB210" i="1"/>
  <c r="FA210" i="1"/>
  <c r="EZ210" i="1"/>
  <c r="EV210" i="1" s="1"/>
  <c r="EY210" i="1"/>
  <c r="EW210" i="1"/>
  <c r="EU210" i="1"/>
  <c r="ET210" i="1"/>
  <c r="ES210" i="1"/>
  <c r="ER210" i="1"/>
  <c r="EQ210" i="1"/>
  <c r="EP210" i="1"/>
  <c r="EO210" i="1"/>
  <c r="EN210" i="1"/>
  <c r="EM210" i="1"/>
  <c r="EL210" i="1"/>
  <c r="EK210" i="1"/>
  <c r="EJ210" i="1"/>
  <c r="EH210" i="1"/>
  <c r="EG210" i="1" s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D210" i="1"/>
  <c r="DB210" i="1"/>
  <c r="DA210" i="1"/>
  <c r="AD210" i="1" s="1"/>
  <c r="CZ210" i="1"/>
  <c r="CY210" i="1"/>
  <c r="CX210" i="1"/>
  <c r="CW210" i="1"/>
  <c r="CV210" i="1"/>
  <c r="CU210" i="1"/>
  <c r="CT210" i="1"/>
  <c r="CS210" i="1"/>
  <c r="V210" i="1" s="1"/>
  <c r="CR210" i="1"/>
  <c r="CN210" i="1" s="1"/>
  <c r="CQ210" i="1"/>
  <c r="CO210" i="1"/>
  <c r="CM210" i="1"/>
  <c r="CL210" i="1"/>
  <c r="CK210" i="1"/>
  <c r="CJ210" i="1"/>
  <c r="CI210" i="1"/>
  <c r="AA210" i="1" s="1"/>
  <c r="CH210" i="1"/>
  <c r="CG210" i="1"/>
  <c r="CF210" i="1"/>
  <c r="CE210" i="1"/>
  <c r="CD210" i="1"/>
  <c r="CC210" i="1"/>
  <c r="CB210" i="1"/>
  <c r="BZ210" i="1"/>
  <c r="BY210" i="1" s="1"/>
  <c r="BX210" i="1"/>
  <c r="BW210" i="1"/>
  <c r="BV210" i="1"/>
  <c r="BU210" i="1"/>
  <c r="BT210" i="1"/>
  <c r="BS210" i="1"/>
  <c r="BR210" i="1"/>
  <c r="Y210" i="1" s="1"/>
  <c r="BQ210" i="1"/>
  <c r="BP210" i="1"/>
  <c r="BO210" i="1"/>
  <c r="BN210" i="1"/>
  <c r="BJ210" i="1" s="1"/>
  <c r="BM210" i="1"/>
  <c r="BK210" i="1"/>
  <c r="BI210" i="1"/>
  <c r="AE210" i="1" s="1"/>
  <c r="BH210" i="1"/>
  <c r="BG210" i="1"/>
  <c r="BF210" i="1"/>
  <c r="BE210" i="1"/>
  <c r="BD210" i="1"/>
  <c r="BC210" i="1"/>
  <c r="BB210" i="1"/>
  <c r="BA210" i="1"/>
  <c r="AZ210" i="1"/>
  <c r="AY210" i="1"/>
  <c r="AX210" i="1"/>
  <c r="AV210" i="1"/>
  <c r="AF210" i="1"/>
  <c r="Z210" i="1"/>
  <c r="S210" i="1"/>
  <c r="FZ209" i="1"/>
  <c r="FK209" i="1"/>
  <c r="DR209" i="1"/>
  <c r="DC209" i="1"/>
  <c r="BJ209" i="1"/>
  <c r="AU209" i="1"/>
  <c r="AD209" i="1"/>
  <c r="AB209" i="1"/>
  <c r="Z209" i="1"/>
  <c r="Y209" i="1"/>
  <c r="V209" i="1"/>
  <c r="U209" i="1"/>
  <c r="T209" i="1"/>
  <c r="R209" i="1"/>
  <c r="GO208" i="1"/>
  <c r="GO209" i="1" s="1"/>
  <c r="FZ208" i="1"/>
  <c r="FK208" i="1"/>
  <c r="EV208" i="1"/>
  <c r="EV209" i="1" s="1"/>
  <c r="EG208" i="1"/>
  <c r="EG209" i="1" s="1"/>
  <c r="DR208" i="1"/>
  <c r="DC208" i="1"/>
  <c r="CN208" i="1"/>
  <c r="CN209" i="1" s="1"/>
  <c r="BY208" i="1"/>
  <c r="BY209" i="1" s="1"/>
  <c r="BJ208" i="1"/>
  <c r="AU208" i="1"/>
  <c r="AF208" i="1"/>
  <c r="AE208" i="1"/>
  <c r="AE209" i="1" s="1"/>
  <c r="AD208" i="1"/>
  <c r="AC208" i="1"/>
  <c r="AC209" i="1" s="1"/>
  <c r="AB208" i="1"/>
  <c r="AA208" i="1"/>
  <c r="AA209" i="1" s="1"/>
  <c r="Z208" i="1"/>
  <c r="Y208" i="1"/>
  <c r="X208" i="1"/>
  <c r="X209" i="1" s="1"/>
  <c r="W208" i="1"/>
  <c r="W209" i="1" s="1"/>
  <c r="V208" i="1"/>
  <c r="U208" i="1"/>
  <c r="T208" i="1"/>
  <c r="S208" i="1"/>
  <c r="S209" i="1" s="1"/>
  <c r="R208" i="1"/>
  <c r="HC207" i="1"/>
  <c r="HB207" i="1"/>
  <c r="HA207" i="1"/>
  <c r="GZ207" i="1"/>
  <c r="GY207" i="1"/>
  <c r="GX207" i="1"/>
  <c r="GW207" i="1"/>
  <c r="GV207" i="1"/>
  <c r="GU207" i="1"/>
  <c r="GT207" i="1"/>
  <c r="GS207" i="1"/>
  <c r="GR207" i="1"/>
  <c r="GP207" i="1"/>
  <c r="GO207" i="1"/>
  <c r="GN207" i="1"/>
  <c r="GM207" i="1"/>
  <c r="GL207" i="1"/>
  <c r="GK207" i="1"/>
  <c r="GJ207" i="1"/>
  <c r="GI207" i="1"/>
  <c r="GH207" i="1"/>
  <c r="GG207" i="1"/>
  <c r="GF207" i="1"/>
  <c r="GE207" i="1"/>
  <c r="GD207" i="1"/>
  <c r="GC207" i="1"/>
  <c r="FZ207" i="1" s="1"/>
  <c r="GA207" i="1"/>
  <c r="FY207" i="1"/>
  <c r="FX207" i="1"/>
  <c r="FW207" i="1"/>
  <c r="FV207" i="1"/>
  <c r="FU207" i="1"/>
  <c r="FT207" i="1"/>
  <c r="FS207" i="1"/>
  <c r="FR207" i="1"/>
  <c r="FQ207" i="1"/>
  <c r="FP207" i="1"/>
  <c r="FO207" i="1"/>
  <c r="FN207" i="1"/>
  <c r="FL207" i="1"/>
  <c r="FK207" i="1" s="1"/>
  <c r="FJ207" i="1"/>
  <c r="FI207" i="1"/>
  <c r="FH207" i="1"/>
  <c r="FG207" i="1"/>
  <c r="FF207" i="1"/>
  <c r="FE207" i="1"/>
  <c r="FD207" i="1"/>
  <c r="FC207" i="1"/>
  <c r="FB207" i="1"/>
  <c r="FA207" i="1"/>
  <c r="EZ207" i="1"/>
  <c r="EY207" i="1"/>
  <c r="EW207" i="1"/>
  <c r="EU207" i="1"/>
  <c r="ET207" i="1"/>
  <c r="AD207" i="1" s="1"/>
  <c r="ES207" i="1"/>
  <c r="ER207" i="1"/>
  <c r="EQ207" i="1"/>
  <c r="EP207" i="1"/>
  <c r="EO207" i="1"/>
  <c r="EN207" i="1"/>
  <c r="EM207" i="1"/>
  <c r="EL207" i="1"/>
  <c r="EK207" i="1"/>
  <c r="EJ207" i="1"/>
  <c r="EH207" i="1"/>
  <c r="EG207" i="1"/>
  <c r="EF207" i="1"/>
  <c r="EE207" i="1"/>
  <c r="ED207" i="1"/>
  <c r="EC207" i="1"/>
  <c r="EB207" i="1"/>
  <c r="EA207" i="1"/>
  <c r="DZ207" i="1"/>
  <c r="Y207" i="1" s="1"/>
  <c r="DY207" i="1"/>
  <c r="DX207" i="1"/>
  <c r="DW207" i="1"/>
  <c r="DV207" i="1"/>
  <c r="DU207" i="1"/>
  <c r="DR207" i="1" s="1"/>
  <c r="DS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N207" i="1" s="1"/>
  <c r="CO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J207" i="1" s="1"/>
  <c r="BK207" i="1"/>
  <c r="BI207" i="1"/>
  <c r="AE207" i="1" s="1"/>
  <c r="BH207" i="1"/>
  <c r="BG207" i="1"/>
  <c r="BF207" i="1"/>
  <c r="BE207" i="1"/>
  <c r="AA207" i="1" s="1"/>
  <c r="BD207" i="1"/>
  <c r="BC207" i="1"/>
  <c r="BB207" i="1"/>
  <c r="BA207" i="1"/>
  <c r="W207" i="1" s="1"/>
  <c r="AZ207" i="1"/>
  <c r="AY207" i="1"/>
  <c r="AX207" i="1"/>
  <c r="AV207" i="1"/>
  <c r="AU207" i="1" s="1"/>
  <c r="AF207" i="1"/>
  <c r="AC207" i="1"/>
  <c r="V207" i="1"/>
  <c r="S207" i="1"/>
  <c r="FZ206" i="1"/>
  <c r="DR206" i="1"/>
  <c r="BJ206" i="1"/>
  <c r="AD206" i="1"/>
  <c r="AC206" i="1"/>
  <c r="Z206" i="1"/>
  <c r="V206" i="1"/>
  <c r="R206" i="1"/>
  <c r="GO205" i="1"/>
  <c r="GO206" i="1" s="1"/>
  <c r="FZ205" i="1"/>
  <c r="FK205" i="1"/>
  <c r="FK206" i="1" s="1"/>
  <c r="EV205" i="1"/>
  <c r="EV206" i="1" s="1"/>
  <c r="EG205" i="1"/>
  <c r="EG206" i="1" s="1"/>
  <c r="DR205" i="1"/>
  <c r="DC205" i="1"/>
  <c r="DC206" i="1" s="1"/>
  <c r="CN205" i="1"/>
  <c r="CN206" i="1" s="1"/>
  <c r="BY205" i="1"/>
  <c r="BY206" i="1" s="1"/>
  <c r="BJ205" i="1"/>
  <c r="AU205" i="1"/>
  <c r="AU206" i="1" s="1"/>
  <c r="AF205" i="1"/>
  <c r="AF206" i="1" s="1"/>
  <c r="AE205" i="1"/>
  <c r="AE206" i="1" s="1"/>
  <c r="AD205" i="1"/>
  <c r="AC205" i="1"/>
  <c r="AB205" i="1"/>
  <c r="AB206" i="1" s="1"/>
  <c r="AA205" i="1"/>
  <c r="AA206" i="1" s="1"/>
  <c r="Z205" i="1"/>
  <c r="Y205" i="1"/>
  <c r="Y206" i="1" s="1"/>
  <c r="X205" i="1"/>
  <c r="X206" i="1" s="1"/>
  <c r="W205" i="1"/>
  <c r="W206" i="1" s="1"/>
  <c r="V205" i="1"/>
  <c r="U205" i="1"/>
  <c r="U206" i="1" s="1"/>
  <c r="T205" i="1"/>
  <c r="T206" i="1" s="1"/>
  <c r="S205" i="1"/>
  <c r="S206" i="1" s="1"/>
  <c r="R205" i="1"/>
  <c r="HC204" i="1"/>
  <c r="HB204" i="1"/>
  <c r="HA204" i="1"/>
  <c r="GZ204" i="1"/>
  <c r="GY204" i="1"/>
  <c r="GX204" i="1"/>
  <c r="GW204" i="1"/>
  <c r="GV204" i="1"/>
  <c r="GU204" i="1"/>
  <c r="GT204" i="1"/>
  <c r="GS204" i="1"/>
  <c r="GR204" i="1"/>
  <c r="GP204" i="1"/>
  <c r="GO204" i="1" s="1"/>
  <c r="GN204" i="1"/>
  <c r="GM204" i="1"/>
  <c r="GL204" i="1"/>
  <c r="GK204" i="1"/>
  <c r="GJ204" i="1"/>
  <c r="GI204" i="1"/>
  <c r="GH204" i="1"/>
  <c r="GG204" i="1"/>
  <c r="GF204" i="1"/>
  <c r="GE204" i="1"/>
  <c r="GD204" i="1"/>
  <c r="FZ204" i="1" s="1"/>
  <c r="GC204" i="1"/>
  <c r="GA204" i="1"/>
  <c r="FY204" i="1"/>
  <c r="FX204" i="1"/>
  <c r="FW204" i="1"/>
  <c r="FV204" i="1"/>
  <c r="FU204" i="1"/>
  <c r="FT204" i="1"/>
  <c r="FS204" i="1"/>
  <c r="FR204" i="1"/>
  <c r="FQ204" i="1"/>
  <c r="FP204" i="1"/>
  <c r="FO204" i="1"/>
  <c r="FN204" i="1"/>
  <c r="FL204" i="1"/>
  <c r="FK204" i="1" s="1"/>
  <c r="FJ204" i="1"/>
  <c r="FI204" i="1"/>
  <c r="FH204" i="1"/>
  <c r="FG204" i="1"/>
  <c r="FF204" i="1"/>
  <c r="FE204" i="1"/>
  <c r="FD204" i="1"/>
  <c r="FC204" i="1"/>
  <c r="FB204" i="1"/>
  <c r="FA204" i="1"/>
  <c r="EZ204" i="1"/>
  <c r="EV204" i="1" s="1"/>
  <c r="EY204" i="1"/>
  <c r="EW204" i="1"/>
  <c r="EU204" i="1"/>
  <c r="ET204" i="1"/>
  <c r="ES204" i="1"/>
  <c r="ER204" i="1"/>
  <c r="EQ204" i="1"/>
  <c r="EP204" i="1"/>
  <c r="EO204" i="1"/>
  <c r="EN204" i="1"/>
  <c r="EM204" i="1"/>
  <c r="EL204" i="1"/>
  <c r="EK204" i="1"/>
  <c r="EJ204" i="1"/>
  <c r="EH204" i="1"/>
  <c r="EG204" i="1" s="1"/>
  <c r="EF204" i="1"/>
  <c r="EE204" i="1"/>
  <c r="ED204" i="1"/>
  <c r="EC204" i="1"/>
  <c r="EB204" i="1"/>
  <c r="EA204" i="1"/>
  <c r="DZ204" i="1"/>
  <c r="DY204" i="1"/>
  <c r="DX204" i="1"/>
  <c r="DW204" i="1"/>
  <c r="V204" i="1" s="1"/>
  <c r="DV204" i="1"/>
  <c r="DU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D204" i="1"/>
  <c r="DB204" i="1"/>
  <c r="DA204" i="1"/>
  <c r="AD204" i="1" s="1"/>
  <c r="CZ204" i="1"/>
  <c r="CY204" i="1"/>
  <c r="CX204" i="1"/>
  <c r="CW204" i="1"/>
  <c r="CV204" i="1"/>
  <c r="CU204" i="1"/>
  <c r="CT204" i="1"/>
  <c r="CS204" i="1"/>
  <c r="CR204" i="1"/>
  <c r="CN204" i="1" s="1"/>
  <c r="CQ204" i="1"/>
  <c r="CO204" i="1"/>
  <c r="CM204" i="1"/>
  <c r="CL204" i="1"/>
  <c r="CK204" i="1"/>
  <c r="CJ204" i="1"/>
  <c r="CI204" i="1"/>
  <c r="AA204" i="1" s="1"/>
  <c r="CH204" i="1"/>
  <c r="CG204" i="1"/>
  <c r="CF204" i="1"/>
  <c r="CE204" i="1"/>
  <c r="CD204" i="1"/>
  <c r="CC204" i="1"/>
  <c r="CB204" i="1"/>
  <c r="BZ204" i="1"/>
  <c r="BY204" i="1" s="1"/>
  <c r="BX204" i="1"/>
  <c r="BW204" i="1"/>
  <c r="BV204" i="1"/>
  <c r="BU204" i="1"/>
  <c r="BT204" i="1"/>
  <c r="BS204" i="1"/>
  <c r="BR204" i="1"/>
  <c r="Y204" i="1" s="1"/>
  <c r="BQ204" i="1"/>
  <c r="BP204" i="1"/>
  <c r="BO204" i="1"/>
  <c r="BN204" i="1"/>
  <c r="BJ204" i="1" s="1"/>
  <c r="BM204" i="1"/>
  <c r="BK204" i="1"/>
  <c r="BI204" i="1"/>
  <c r="AE204" i="1" s="1"/>
  <c r="BH204" i="1"/>
  <c r="BG204" i="1"/>
  <c r="BF204" i="1"/>
  <c r="BE204" i="1"/>
  <c r="BD204" i="1"/>
  <c r="BC204" i="1"/>
  <c r="BB204" i="1"/>
  <c r="BA204" i="1"/>
  <c r="W204" i="1" s="1"/>
  <c r="AZ204" i="1"/>
  <c r="AY204" i="1"/>
  <c r="AX204" i="1"/>
  <c r="AV204" i="1"/>
  <c r="AU204" i="1" s="1"/>
  <c r="AF204" i="1"/>
  <c r="Z204" i="1"/>
  <c r="U204" i="1"/>
  <c r="S204" i="1"/>
  <c r="FZ203" i="1"/>
  <c r="DR203" i="1"/>
  <c r="DC203" i="1"/>
  <c r="BJ203" i="1"/>
  <c r="AU203" i="1"/>
  <c r="AF203" i="1"/>
  <c r="AD203" i="1"/>
  <c r="Z203" i="1"/>
  <c r="V203" i="1"/>
  <c r="U203" i="1"/>
  <c r="R203" i="1"/>
  <c r="GO202" i="1"/>
  <c r="GO203" i="1" s="1"/>
  <c r="FZ202" i="1"/>
  <c r="FK202" i="1"/>
  <c r="FK203" i="1" s="1"/>
  <c r="EV202" i="1"/>
  <c r="EV203" i="1" s="1"/>
  <c r="EG202" i="1"/>
  <c r="EG203" i="1" s="1"/>
  <c r="DR202" i="1"/>
  <c r="DC202" i="1"/>
  <c r="CN202" i="1"/>
  <c r="CN203" i="1" s="1"/>
  <c r="BY202" i="1"/>
  <c r="BY203" i="1" s="1"/>
  <c r="BJ202" i="1"/>
  <c r="AU202" i="1"/>
  <c r="AF202" i="1"/>
  <c r="Q202" i="1" s="1"/>
  <c r="Q203" i="1" s="1"/>
  <c r="AE202" i="1"/>
  <c r="AE203" i="1" s="1"/>
  <c r="AD202" i="1"/>
  <c r="AC202" i="1"/>
  <c r="AC203" i="1" s="1"/>
  <c r="AB202" i="1"/>
  <c r="AB203" i="1" s="1"/>
  <c r="AA202" i="1"/>
  <c r="AA203" i="1" s="1"/>
  <c r="Z202" i="1"/>
  <c r="Y202" i="1"/>
  <c r="Y203" i="1" s="1"/>
  <c r="X202" i="1"/>
  <c r="X203" i="1" s="1"/>
  <c r="W202" i="1"/>
  <c r="W203" i="1" s="1"/>
  <c r="V202" i="1"/>
  <c r="U202" i="1"/>
  <c r="T202" i="1"/>
  <c r="T203" i="1" s="1"/>
  <c r="S202" i="1"/>
  <c r="S203" i="1" s="1"/>
  <c r="R202" i="1"/>
  <c r="HC201" i="1"/>
  <c r="HB201" i="1"/>
  <c r="HA201" i="1"/>
  <c r="GZ201" i="1"/>
  <c r="GY201" i="1"/>
  <c r="GX201" i="1"/>
  <c r="GW201" i="1"/>
  <c r="GV201" i="1"/>
  <c r="GU201" i="1"/>
  <c r="GT201" i="1"/>
  <c r="GS201" i="1"/>
  <c r="GR201" i="1"/>
  <c r="GP201" i="1"/>
  <c r="GO201" i="1"/>
  <c r="GN201" i="1"/>
  <c r="GM201" i="1"/>
  <c r="GL201" i="1"/>
  <c r="GK201" i="1"/>
  <c r="GJ201" i="1"/>
  <c r="GI201" i="1"/>
  <c r="GH201" i="1"/>
  <c r="GG201" i="1"/>
  <c r="GF201" i="1"/>
  <c r="GE201" i="1"/>
  <c r="GD201" i="1"/>
  <c r="GC201" i="1"/>
  <c r="FZ201" i="1" s="1"/>
  <c r="GA201" i="1"/>
  <c r="FY201" i="1"/>
  <c r="FX201" i="1"/>
  <c r="FW201" i="1"/>
  <c r="FV201" i="1"/>
  <c r="FU201" i="1"/>
  <c r="FT201" i="1"/>
  <c r="FS201" i="1"/>
  <c r="FR201" i="1"/>
  <c r="FQ201" i="1"/>
  <c r="FP201" i="1"/>
  <c r="FO201" i="1"/>
  <c r="FN201" i="1"/>
  <c r="FL201" i="1"/>
  <c r="FK201" i="1"/>
  <c r="FJ201" i="1"/>
  <c r="FI201" i="1"/>
  <c r="FH201" i="1"/>
  <c r="FG201" i="1"/>
  <c r="FF201" i="1"/>
  <c r="FE201" i="1"/>
  <c r="FD201" i="1"/>
  <c r="FC201" i="1"/>
  <c r="FB201" i="1"/>
  <c r="FA201" i="1"/>
  <c r="EZ201" i="1"/>
  <c r="EY201" i="1"/>
  <c r="EV201" i="1" s="1"/>
  <c r="EW201" i="1"/>
  <c r="EU201" i="1"/>
  <c r="ET201" i="1"/>
  <c r="ES201" i="1"/>
  <c r="ER201" i="1"/>
  <c r="EQ201" i="1"/>
  <c r="EP201" i="1"/>
  <c r="EO201" i="1"/>
  <c r="EN201" i="1"/>
  <c r="EM201" i="1"/>
  <c r="EL201" i="1"/>
  <c r="EK201" i="1"/>
  <c r="EJ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R201" i="1" s="1"/>
  <c r="DS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N201" i="1" s="1"/>
  <c r="CO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U201" i="1" s="1"/>
  <c r="BM201" i="1"/>
  <c r="BJ201" i="1" s="1"/>
  <c r="BK201" i="1"/>
  <c r="BI201" i="1"/>
  <c r="AE201" i="1" s="1"/>
  <c r="BH201" i="1"/>
  <c r="AD201" i="1" s="1"/>
  <c r="BG201" i="1"/>
  <c r="BF201" i="1"/>
  <c r="BE201" i="1"/>
  <c r="AA201" i="1" s="1"/>
  <c r="BD201" i="1"/>
  <c r="Z201" i="1" s="1"/>
  <c r="BC201" i="1"/>
  <c r="BB201" i="1"/>
  <c r="BA201" i="1"/>
  <c r="AZ201" i="1"/>
  <c r="V201" i="1" s="1"/>
  <c r="AY201" i="1"/>
  <c r="AX201" i="1"/>
  <c r="AV201" i="1"/>
  <c r="AU201" i="1"/>
  <c r="AF201" i="1"/>
  <c r="AC201" i="1"/>
  <c r="Y201" i="1"/>
  <c r="W201" i="1"/>
  <c r="S201" i="1"/>
  <c r="R201" i="1"/>
  <c r="FZ200" i="1"/>
  <c r="EV200" i="1"/>
  <c r="DR200" i="1"/>
  <c r="CN200" i="1"/>
  <c r="BJ200" i="1"/>
  <c r="AF200" i="1"/>
  <c r="AD200" i="1"/>
  <c r="Z200" i="1"/>
  <c r="X200" i="1"/>
  <c r="V200" i="1"/>
  <c r="T200" i="1"/>
  <c r="R200" i="1"/>
  <c r="GO199" i="1"/>
  <c r="GO200" i="1" s="1"/>
  <c r="FZ199" i="1"/>
  <c r="FK199" i="1"/>
  <c r="FK200" i="1" s="1"/>
  <c r="EV199" i="1"/>
  <c r="EG199" i="1"/>
  <c r="EG200" i="1" s="1"/>
  <c r="DR199" i="1"/>
  <c r="DC199" i="1"/>
  <c r="DC200" i="1" s="1"/>
  <c r="CN199" i="1"/>
  <c r="BY199" i="1"/>
  <c r="BY200" i="1" s="1"/>
  <c r="BJ199" i="1"/>
  <c r="AU199" i="1"/>
  <c r="AU200" i="1" s="1"/>
  <c r="AF199" i="1"/>
  <c r="AE199" i="1"/>
  <c r="AE200" i="1" s="1"/>
  <c r="AD199" i="1"/>
  <c r="AC199" i="1"/>
  <c r="AC200" i="1" s="1"/>
  <c r="AB199" i="1"/>
  <c r="AB200" i="1" s="1"/>
  <c r="AA199" i="1"/>
  <c r="AA200" i="1" s="1"/>
  <c r="Z199" i="1"/>
  <c r="Y199" i="1"/>
  <c r="Y200" i="1" s="1"/>
  <c r="X199" i="1"/>
  <c r="W199" i="1"/>
  <c r="W200" i="1" s="1"/>
  <c r="V199" i="1"/>
  <c r="U199" i="1"/>
  <c r="U200" i="1" s="1"/>
  <c r="T199" i="1"/>
  <c r="S199" i="1"/>
  <c r="S200" i="1" s="1"/>
  <c r="R199" i="1"/>
  <c r="Q199" i="1"/>
  <c r="Q200" i="1" s="1"/>
  <c r="HC198" i="1"/>
  <c r="HB198" i="1"/>
  <c r="HA198" i="1"/>
  <c r="GZ198" i="1"/>
  <c r="GY198" i="1"/>
  <c r="GX198" i="1"/>
  <c r="GW198" i="1"/>
  <c r="GV198" i="1"/>
  <c r="GU198" i="1"/>
  <c r="GT198" i="1"/>
  <c r="GS198" i="1"/>
  <c r="GR198" i="1"/>
  <c r="GO198" i="1" s="1"/>
  <c r="GP198" i="1"/>
  <c r="GN198" i="1"/>
  <c r="GM198" i="1"/>
  <c r="GL198" i="1"/>
  <c r="GK198" i="1"/>
  <c r="GJ198" i="1"/>
  <c r="GI198" i="1"/>
  <c r="GH198" i="1"/>
  <c r="GG198" i="1"/>
  <c r="GF198" i="1"/>
  <c r="GE198" i="1"/>
  <c r="GD198" i="1"/>
  <c r="GC198" i="1"/>
  <c r="GA198" i="1"/>
  <c r="FZ198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K198" i="1" s="1"/>
  <c r="FL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W198" i="1"/>
  <c r="EV198" i="1"/>
  <c r="EU198" i="1"/>
  <c r="ET198" i="1"/>
  <c r="ES198" i="1"/>
  <c r="ER198" i="1"/>
  <c r="EQ198" i="1"/>
  <c r="EP198" i="1"/>
  <c r="EO198" i="1"/>
  <c r="EN198" i="1"/>
  <c r="EM198" i="1"/>
  <c r="EL198" i="1"/>
  <c r="EK198" i="1"/>
  <c r="EJ198" i="1"/>
  <c r="EG198" i="1" s="1"/>
  <c r="EH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C198" i="1" s="1"/>
  <c r="DD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BY198" i="1" s="1"/>
  <c r="BZ198" i="1"/>
  <c r="BX198" i="1"/>
  <c r="BW198" i="1"/>
  <c r="BV198" i="1"/>
  <c r="BU198" i="1"/>
  <c r="BT198" i="1"/>
  <c r="BS198" i="1"/>
  <c r="BR198" i="1"/>
  <c r="BQ198" i="1"/>
  <c r="BP198" i="1"/>
  <c r="BO198" i="1"/>
  <c r="V198" i="1" s="1"/>
  <c r="BN198" i="1"/>
  <c r="BM198" i="1"/>
  <c r="BK198" i="1"/>
  <c r="BJ198" i="1"/>
  <c r="BI198" i="1"/>
  <c r="BH198" i="1"/>
  <c r="AD198" i="1" s="1"/>
  <c r="BG198" i="1"/>
  <c r="BF198" i="1"/>
  <c r="AB198" i="1" s="1"/>
  <c r="BE198" i="1"/>
  <c r="BD198" i="1"/>
  <c r="BC198" i="1"/>
  <c r="BB198" i="1"/>
  <c r="X198" i="1" s="1"/>
  <c r="BA198" i="1"/>
  <c r="AZ198" i="1"/>
  <c r="AY198" i="1"/>
  <c r="AX198" i="1"/>
  <c r="T198" i="1" s="1"/>
  <c r="AV198" i="1"/>
  <c r="AF198" i="1"/>
  <c r="AE198" i="1"/>
  <c r="AC198" i="1"/>
  <c r="AA198" i="1"/>
  <c r="Z198" i="1"/>
  <c r="Y198" i="1"/>
  <c r="W198" i="1"/>
  <c r="U198" i="1"/>
  <c r="S198" i="1"/>
  <c r="R198" i="1"/>
  <c r="FZ197" i="1"/>
  <c r="DR197" i="1"/>
  <c r="DC197" i="1"/>
  <c r="BJ197" i="1"/>
  <c r="AF197" i="1"/>
  <c r="AD197" i="1"/>
  <c r="Z197" i="1"/>
  <c r="V197" i="1"/>
  <c r="U197" i="1"/>
  <c r="R197" i="1"/>
  <c r="GO196" i="1"/>
  <c r="GO197" i="1" s="1"/>
  <c r="FZ196" i="1"/>
  <c r="FK196" i="1"/>
  <c r="FK197" i="1" s="1"/>
  <c r="EV196" i="1"/>
  <c r="EV197" i="1" s="1"/>
  <c r="EG196" i="1"/>
  <c r="EG197" i="1" s="1"/>
  <c r="DR196" i="1"/>
  <c r="DC196" i="1"/>
  <c r="CN196" i="1"/>
  <c r="CN197" i="1" s="1"/>
  <c r="BY196" i="1"/>
  <c r="BY197" i="1" s="1"/>
  <c r="BJ196" i="1"/>
  <c r="AU196" i="1"/>
  <c r="AU197" i="1" s="1"/>
  <c r="AF196" i="1"/>
  <c r="AE196" i="1"/>
  <c r="AE197" i="1" s="1"/>
  <c r="AD196" i="1"/>
  <c r="AC196" i="1"/>
  <c r="AC197" i="1" s="1"/>
  <c r="AB196" i="1"/>
  <c r="AB197" i="1" s="1"/>
  <c r="AA196" i="1"/>
  <c r="AA197" i="1" s="1"/>
  <c r="Z196" i="1"/>
  <c r="Y196" i="1"/>
  <c r="Y197" i="1" s="1"/>
  <c r="X196" i="1"/>
  <c r="X197" i="1" s="1"/>
  <c r="W196" i="1"/>
  <c r="W197" i="1" s="1"/>
  <c r="V196" i="1"/>
  <c r="U196" i="1"/>
  <c r="T196" i="1"/>
  <c r="T197" i="1" s="1"/>
  <c r="S196" i="1"/>
  <c r="S197" i="1" s="1"/>
  <c r="R196" i="1"/>
  <c r="HC195" i="1"/>
  <c r="HB195" i="1"/>
  <c r="HA195" i="1"/>
  <c r="GZ195" i="1"/>
  <c r="GY195" i="1"/>
  <c r="GX195" i="1"/>
  <c r="GW195" i="1"/>
  <c r="GV195" i="1"/>
  <c r="GU195" i="1"/>
  <c r="GT195" i="1"/>
  <c r="GS195" i="1"/>
  <c r="GR195" i="1"/>
  <c r="GP195" i="1"/>
  <c r="GO195" i="1"/>
  <c r="GN195" i="1"/>
  <c r="GM195" i="1"/>
  <c r="GL195" i="1"/>
  <c r="GK195" i="1"/>
  <c r="GJ195" i="1"/>
  <c r="GI195" i="1"/>
  <c r="GH195" i="1"/>
  <c r="GG195" i="1"/>
  <c r="GF195" i="1"/>
  <c r="GE195" i="1"/>
  <c r="GD195" i="1"/>
  <c r="GC195" i="1"/>
  <c r="FZ195" i="1" s="1"/>
  <c r="GA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V195" i="1" s="1"/>
  <c r="EW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R195" i="1" s="1"/>
  <c r="DS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N195" i="1" s="1"/>
  <c r="CO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J195" i="1" s="1"/>
  <c r="BK195" i="1"/>
  <c r="BI195" i="1"/>
  <c r="BH195" i="1"/>
  <c r="AD195" i="1" s="1"/>
  <c r="BG195" i="1"/>
  <c r="BF195" i="1"/>
  <c r="BE195" i="1"/>
  <c r="AA195" i="1" s="1"/>
  <c r="BD195" i="1"/>
  <c r="Z195" i="1" s="1"/>
  <c r="BC195" i="1"/>
  <c r="BB195" i="1"/>
  <c r="BA195" i="1"/>
  <c r="AZ195" i="1"/>
  <c r="V195" i="1" s="1"/>
  <c r="AY195" i="1"/>
  <c r="AX195" i="1"/>
  <c r="AV195" i="1"/>
  <c r="AU195" i="1"/>
  <c r="AF195" i="1"/>
  <c r="AE195" i="1"/>
  <c r="AC195" i="1"/>
  <c r="Y195" i="1"/>
  <c r="W195" i="1"/>
  <c r="U195" i="1"/>
  <c r="S195" i="1"/>
  <c r="R195" i="1"/>
  <c r="FZ194" i="1"/>
  <c r="EV194" i="1"/>
  <c r="DR194" i="1"/>
  <c r="CN194" i="1"/>
  <c r="BJ194" i="1"/>
  <c r="AF194" i="1"/>
  <c r="AD194" i="1"/>
  <c r="Z194" i="1"/>
  <c r="X194" i="1"/>
  <c r="V194" i="1"/>
  <c r="T194" i="1"/>
  <c r="R194" i="1"/>
  <c r="GO193" i="1"/>
  <c r="GO194" i="1" s="1"/>
  <c r="FZ193" i="1"/>
  <c r="FK193" i="1"/>
  <c r="FK194" i="1" s="1"/>
  <c r="EV193" i="1"/>
  <c r="EG193" i="1"/>
  <c r="EG194" i="1" s="1"/>
  <c r="DR193" i="1"/>
  <c r="DC193" i="1"/>
  <c r="DC194" i="1" s="1"/>
  <c r="CN193" i="1"/>
  <c r="BY193" i="1"/>
  <c r="BY194" i="1" s="1"/>
  <c r="BJ193" i="1"/>
  <c r="AU193" i="1"/>
  <c r="AU194" i="1" s="1"/>
  <c r="AF193" i="1"/>
  <c r="AE193" i="1"/>
  <c r="AE194" i="1" s="1"/>
  <c r="AD193" i="1"/>
  <c r="AC193" i="1"/>
  <c r="AC194" i="1" s="1"/>
  <c r="AB193" i="1"/>
  <c r="AB194" i="1" s="1"/>
  <c r="AA193" i="1"/>
  <c r="AA194" i="1" s="1"/>
  <c r="Z193" i="1"/>
  <c r="Y193" i="1"/>
  <c r="Y194" i="1" s="1"/>
  <c r="X193" i="1"/>
  <c r="W193" i="1"/>
  <c r="W194" i="1" s="1"/>
  <c r="V193" i="1"/>
  <c r="U193" i="1"/>
  <c r="U194" i="1" s="1"/>
  <c r="T193" i="1"/>
  <c r="S193" i="1"/>
  <c r="S194" i="1" s="1"/>
  <c r="R193" i="1"/>
  <c r="Q193" i="1"/>
  <c r="Q194" i="1" s="1"/>
  <c r="HC192" i="1"/>
  <c r="HB192" i="1"/>
  <c r="HA192" i="1"/>
  <c r="GZ192" i="1"/>
  <c r="GY192" i="1"/>
  <c r="GX192" i="1"/>
  <c r="GW192" i="1"/>
  <c r="GV192" i="1"/>
  <c r="GU192" i="1"/>
  <c r="GT192" i="1"/>
  <c r="GS192" i="1"/>
  <c r="GR192" i="1"/>
  <c r="GO192" i="1" s="1"/>
  <c r="GP192" i="1"/>
  <c r="GN192" i="1"/>
  <c r="GM192" i="1"/>
  <c r="GL192" i="1"/>
  <c r="GK192" i="1"/>
  <c r="GJ192" i="1"/>
  <c r="GI192" i="1"/>
  <c r="GH192" i="1"/>
  <c r="GG192" i="1"/>
  <c r="GF192" i="1"/>
  <c r="GE192" i="1"/>
  <c r="GD192" i="1"/>
  <c r="GC192" i="1"/>
  <c r="GA192" i="1"/>
  <c r="FZ192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K192" i="1" s="1"/>
  <c r="FL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W192" i="1"/>
  <c r="EV192" i="1"/>
  <c r="EU192" i="1"/>
  <c r="ET192" i="1"/>
  <c r="ES192" i="1"/>
  <c r="ER192" i="1"/>
  <c r="EQ192" i="1"/>
  <c r="EP192" i="1"/>
  <c r="EO192" i="1"/>
  <c r="EN192" i="1"/>
  <c r="EM192" i="1"/>
  <c r="EL192" i="1"/>
  <c r="EK192" i="1"/>
  <c r="EJ192" i="1"/>
  <c r="EG192" i="1" s="1"/>
  <c r="EH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C192" i="1" s="1"/>
  <c r="DD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BY192" i="1" s="1"/>
  <c r="BZ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K192" i="1"/>
  <c r="BJ192" i="1"/>
  <c r="BI192" i="1"/>
  <c r="BH192" i="1"/>
  <c r="AD192" i="1" s="1"/>
  <c r="BG192" i="1"/>
  <c r="BF192" i="1"/>
  <c r="AB192" i="1" s="1"/>
  <c r="BE192" i="1"/>
  <c r="BD192" i="1"/>
  <c r="BC192" i="1"/>
  <c r="BB192" i="1"/>
  <c r="X192" i="1" s="1"/>
  <c r="BA192" i="1"/>
  <c r="AZ192" i="1"/>
  <c r="V192" i="1" s="1"/>
  <c r="AY192" i="1"/>
  <c r="AX192" i="1"/>
  <c r="T192" i="1" s="1"/>
  <c r="AV192" i="1"/>
  <c r="AF192" i="1"/>
  <c r="AE192" i="1"/>
  <c r="AC192" i="1"/>
  <c r="AA192" i="1"/>
  <c r="Z192" i="1"/>
  <c r="Y192" i="1"/>
  <c r="W192" i="1"/>
  <c r="U192" i="1"/>
  <c r="S192" i="1"/>
  <c r="R192" i="1"/>
  <c r="FZ191" i="1"/>
  <c r="EV191" i="1"/>
  <c r="DR191" i="1"/>
  <c r="DC191" i="1"/>
  <c r="BJ191" i="1"/>
  <c r="AF191" i="1"/>
  <c r="AD191" i="1"/>
  <c r="Z191" i="1"/>
  <c r="X191" i="1"/>
  <c r="V191" i="1"/>
  <c r="U191" i="1"/>
  <c r="R191" i="1"/>
  <c r="GO190" i="1"/>
  <c r="GO191" i="1" s="1"/>
  <c r="FZ190" i="1"/>
  <c r="FK190" i="1"/>
  <c r="FK191" i="1" s="1"/>
  <c r="EV190" i="1"/>
  <c r="EG190" i="1"/>
  <c r="EG191" i="1" s="1"/>
  <c r="DR190" i="1"/>
  <c r="DC190" i="1"/>
  <c r="CN190" i="1"/>
  <c r="CN191" i="1" s="1"/>
  <c r="BY190" i="1"/>
  <c r="BY191" i="1" s="1"/>
  <c r="BJ190" i="1"/>
  <c r="AU190" i="1"/>
  <c r="AU191" i="1" s="1"/>
  <c r="AF190" i="1"/>
  <c r="AE190" i="1"/>
  <c r="AE191" i="1" s="1"/>
  <c r="AD190" i="1"/>
  <c r="AC190" i="1"/>
  <c r="AC191" i="1" s="1"/>
  <c r="AB190" i="1"/>
  <c r="AB191" i="1" s="1"/>
  <c r="AA190" i="1"/>
  <c r="AA191" i="1" s="1"/>
  <c r="Z190" i="1"/>
  <c r="Y190" i="1"/>
  <c r="Y191" i="1" s="1"/>
  <c r="X190" i="1"/>
  <c r="W190" i="1"/>
  <c r="W191" i="1" s="1"/>
  <c r="V190" i="1"/>
  <c r="U190" i="1"/>
  <c r="T190" i="1"/>
  <c r="T191" i="1" s="1"/>
  <c r="S190" i="1"/>
  <c r="S191" i="1" s="1"/>
  <c r="R190" i="1"/>
  <c r="HC189" i="1"/>
  <c r="HB189" i="1"/>
  <c r="HA189" i="1"/>
  <c r="GZ189" i="1"/>
  <c r="GY189" i="1"/>
  <c r="GX189" i="1"/>
  <c r="GW189" i="1"/>
  <c r="GV189" i="1"/>
  <c r="GU189" i="1"/>
  <c r="GT189" i="1"/>
  <c r="GS189" i="1"/>
  <c r="GR189" i="1"/>
  <c r="GP189" i="1"/>
  <c r="GO189" i="1"/>
  <c r="GN189" i="1"/>
  <c r="GM189" i="1"/>
  <c r="GL189" i="1"/>
  <c r="GK189" i="1"/>
  <c r="GJ189" i="1"/>
  <c r="GI189" i="1"/>
  <c r="GH189" i="1"/>
  <c r="GG189" i="1"/>
  <c r="GF189" i="1"/>
  <c r="GE189" i="1"/>
  <c r="GD189" i="1"/>
  <c r="GC189" i="1"/>
  <c r="FZ189" i="1" s="1"/>
  <c r="GA189" i="1"/>
  <c r="FY189" i="1"/>
  <c r="FX189" i="1"/>
  <c r="FW189" i="1"/>
  <c r="FV189" i="1"/>
  <c r="FU189" i="1"/>
  <c r="FT189" i="1"/>
  <c r="FS189" i="1"/>
  <c r="FR189" i="1"/>
  <c r="FQ189" i="1"/>
  <c r="FP189" i="1"/>
  <c r="FO189" i="1"/>
  <c r="FN189" i="1"/>
  <c r="FL189" i="1"/>
  <c r="FK189" i="1"/>
  <c r="FJ189" i="1"/>
  <c r="FI189" i="1"/>
  <c r="FH189" i="1"/>
  <c r="FG189" i="1"/>
  <c r="FF189" i="1"/>
  <c r="FE189" i="1"/>
  <c r="FD189" i="1"/>
  <c r="FC189" i="1"/>
  <c r="FB189" i="1"/>
  <c r="FA189" i="1"/>
  <c r="EZ189" i="1"/>
  <c r="EY189" i="1"/>
  <c r="EV189" i="1" s="1"/>
  <c r="EW189" i="1"/>
  <c r="EU189" i="1"/>
  <c r="ET189" i="1"/>
  <c r="ES189" i="1"/>
  <c r="ER189" i="1"/>
  <c r="EQ189" i="1"/>
  <c r="EP189" i="1"/>
  <c r="EO189" i="1"/>
  <c r="EN189" i="1"/>
  <c r="EM189" i="1"/>
  <c r="EL189" i="1"/>
  <c r="EK189" i="1"/>
  <c r="EJ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R189" i="1" s="1"/>
  <c r="DS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N189" i="1" s="1"/>
  <c r="CO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J189" i="1" s="1"/>
  <c r="BK189" i="1"/>
  <c r="BI189" i="1"/>
  <c r="BH189" i="1"/>
  <c r="AD189" i="1" s="1"/>
  <c r="BG189" i="1"/>
  <c r="BF189" i="1"/>
  <c r="BE189" i="1"/>
  <c r="AA189" i="1" s="1"/>
  <c r="BD189" i="1"/>
  <c r="Z189" i="1" s="1"/>
  <c r="BC189" i="1"/>
  <c r="BB189" i="1"/>
  <c r="BA189" i="1"/>
  <c r="AZ189" i="1"/>
  <c r="V189" i="1" s="1"/>
  <c r="AY189" i="1"/>
  <c r="AX189" i="1"/>
  <c r="AV189" i="1"/>
  <c r="AU189" i="1"/>
  <c r="AF189" i="1"/>
  <c r="AE189" i="1"/>
  <c r="AC189" i="1"/>
  <c r="Y189" i="1"/>
  <c r="W189" i="1"/>
  <c r="U189" i="1"/>
  <c r="S189" i="1"/>
  <c r="R189" i="1"/>
  <c r="FZ188" i="1"/>
  <c r="EV188" i="1"/>
  <c r="DR188" i="1"/>
  <c r="CN188" i="1"/>
  <c r="BJ188" i="1"/>
  <c r="AF188" i="1"/>
  <c r="AD188" i="1"/>
  <c r="Z188" i="1"/>
  <c r="X188" i="1"/>
  <c r="V188" i="1"/>
  <c r="T188" i="1"/>
  <c r="R188" i="1"/>
  <c r="GO187" i="1"/>
  <c r="GO188" i="1" s="1"/>
  <c r="FZ187" i="1"/>
  <c r="FK187" i="1"/>
  <c r="FK188" i="1" s="1"/>
  <c r="EV187" i="1"/>
  <c r="EG187" i="1"/>
  <c r="EG188" i="1" s="1"/>
  <c r="DR187" i="1"/>
  <c r="DC187" i="1"/>
  <c r="DC188" i="1" s="1"/>
  <c r="CN187" i="1"/>
  <c r="BY187" i="1"/>
  <c r="BY188" i="1" s="1"/>
  <c r="BJ187" i="1"/>
  <c r="AU187" i="1"/>
  <c r="AU188" i="1" s="1"/>
  <c r="AF187" i="1"/>
  <c r="AE187" i="1"/>
  <c r="AE188" i="1" s="1"/>
  <c r="AD187" i="1"/>
  <c r="AC187" i="1"/>
  <c r="AC188" i="1" s="1"/>
  <c r="AB187" i="1"/>
  <c r="AB188" i="1" s="1"/>
  <c r="AA187" i="1"/>
  <c r="AA188" i="1" s="1"/>
  <c r="Z187" i="1"/>
  <c r="Y187" i="1"/>
  <c r="Y188" i="1" s="1"/>
  <c r="X187" i="1"/>
  <c r="W187" i="1"/>
  <c r="W188" i="1" s="1"/>
  <c r="V187" i="1"/>
  <c r="U187" i="1"/>
  <c r="U188" i="1" s="1"/>
  <c r="T187" i="1"/>
  <c r="S187" i="1"/>
  <c r="S188" i="1" s="1"/>
  <c r="R187" i="1"/>
  <c r="Q187" i="1"/>
  <c r="Q188" i="1" s="1"/>
  <c r="HC186" i="1"/>
  <c r="HB186" i="1"/>
  <c r="HA186" i="1"/>
  <c r="GZ186" i="1"/>
  <c r="GY186" i="1"/>
  <c r="GX186" i="1"/>
  <c r="GW186" i="1"/>
  <c r="GV186" i="1"/>
  <c r="GU186" i="1"/>
  <c r="GT186" i="1"/>
  <c r="GS186" i="1"/>
  <c r="GR186" i="1"/>
  <c r="GO186" i="1" s="1"/>
  <c r="GP186" i="1"/>
  <c r="GN186" i="1"/>
  <c r="GM186" i="1"/>
  <c r="GL186" i="1"/>
  <c r="GK186" i="1"/>
  <c r="GJ186" i="1"/>
  <c r="GI186" i="1"/>
  <c r="GH186" i="1"/>
  <c r="GG186" i="1"/>
  <c r="GF186" i="1"/>
  <c r="GE186" i="1"/>
  <c r="GD186" i="1"/>
  <c r="GC186" i="1"/>
  <c r="GA186" i="1"/>
  <c r="FZ186" i="1"/>
  <c r="FY186" i="1"/>
  <c r="FX186" i="1"/>
  <c r="FW186" i="1"/>
  <c r="FV186" i="1"/>
  <c r="FU186" i="1"/>
  <c r="FT186" i="1"/>
  <c r="FS186" i="1"/>
  <c r="FR186" i="1"/>
  <c r="FQ186" i="1"/>
  <c r="FP186" i="1"/>
  <c r="FO186" i="1"/>
  <c r="FN186" i="1"/>
  <c r="FK186" i="1" s="1"/>
  <c r="FL186" i="1"/>
  <c r="FJ186" i="1"/>
  <c r="FI186" i="1"/>
  <c r="FH186" i="1"/>
  <c r="FG186" i="1"/>
  <c r="FF186" i="1"/>
  <c r="FE186" i="1"/>
  <c r="FD186" i="1"/>
  <c r="FC186" i="1"/>
  <c r="FB186" i="1"/>
  <c r="FA186" i="1"/>
  <c r="EZ186" i="1"/>
  <c r="EY186" i="1"/>
  <c r="EW186" i="1"/>
  <c r="EV186" i="1"/>
  <c r="EU186" i="1"/>
  <c r="ET186" i="1"/>
  <c r="ES186" i="1"/>
  <c r="ER186" i="1"/>
  <c r="EQ186" i="1"/>
  <c r="EP186" i="1"/>
  <c r="EO186" i="1"/>
  <c r="EN186" i="1"/>
  <c r="EM186" i="1"/>
  <c r="EL186" i="1"/>
  <c r="EK186" i="1"/>
  <c r="EJ186" i="1"/>
  <c r="EG186" i="1" s="1"/>
  <c r="EH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C186" i="1" s="1"/>
  <c r="DD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BY186" i="1" s="1"/>
  <c r="BZ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K186" i="1"/>
  <c r="BJ186" i="1"/>
  <c r="BI186" i="1"/>
  <c r="BH186" i="1"/>
  <c r="AD186" i="1" s="1"/>
  <c r="BG186" i="1"/>
  <c r="BF186" i="1"/>
  <c r="AB186" i="1" s="1"/>
  <c r="BE186" i="1"/>
  <c r="BD186" i="1"/>
  <c r="BC186" i="1"/>
  <c r="BB186" i="1"/>
  <c r="X186" i="1" s="1"/>
  <c r="BA186" i="1"/>
  <c r="AZ186" i="1"/>
  <c r="V186" i="1" s="1"/>
  <c r="AY186" i="1"/>
  <c r="AX186" i="1"/>
  <c r="T186" i="1" s="1"/>
  <c r="AV186" i="1"/>
  <c r="AF186" i="1"/>
  <c r="AE186" i="1"/>
  <c r="AC186" i="1"/>
  <c r="AA186" i="1"/>
  <c r="Z186" i="1"/>
  <c r="Y186" i="1"/>
  <c r="W186" i="1"/>
  <c r="U186" i="1"/>
  <c r="S186" i="1"/>
  <c r="R186" i="1"/>
  <c r="FZ185" i="1"/>
  <c r="EV185" i="1"/>
  <c r="DR185" i="1"/>
  <c r="DC185" i="1"/>
  <c r="BJ185" i="1"/>
  <c r="AF185" i="1"/>
  <c r="AD185" i="1"/>
  <c r="Z185" i="1"/>
  <c r="X185" i="1"/>
  <c r="V185" i="1"/>
  <c r="U185" i="1"/>
  <c r="R185" i="1"/>
  <c r="GO184" i="1"/>
  <c r="GO185" i="1" s="1"/>
  <c r="FZ184" i="1"/>
  <c r="FK184" i="1"/>
  <c r="FK185" i="1" s="1"/>
  <c r="EV184" i="1"/>
  <c r="EG184" i="1"/>
  <c r="EG185" i="1" s="1"/>
  <c r="DR184" i="1"/>
  <c r="DC184" i="1"/>
  <c r="CN184" i="1"/>
  <c r="CN185" i="1" s="1"/>
  <c r="BY184" i="1"/>
  <c r="BY185" i="1" s="1"/>
  <c r="BJ184" i="1"/>
  <c r="AU184" i="1"/>
  <c r="AU185" i="1" s="1"/>
  <c r="AF184" i="1"/>
  <c r="AE184" i="1"/>
  <c r="AE185" i="1" s="1"/>
  <c r="AD184" i="1"/>
  <c r="AC184" i="1"/>
  <c r="AC185" i="1" s="1"/>
  <c r="AB184" i="1"/>
  <c r="AB185" i="1" s="1"/>
  <c r="AA184" i="1"/>
  <c r="AA185" i="1" s="1"/>
  <c r="Z184" i="1"/>
  <c r="Y184" i="1"/>
  <c r="Y185" i="1" s="1"/>
  <c r="X184" i="1"/>
  <c r="W184" i="1"/>
  <c r="W185" i="1" s="1"/>
  <c r="V184" i="1"/>
  <c r="U184" i="1"/>
  <c r="T184" i="1"/>
  <c r="T185" i="1" s="1"/>
  <c r="S184" i="1"/>
  <c r="S185" i="1" s="1"/>
  <c r="R184" i="1"/>
  <c r="HC183" i="1"/>
  <c r="HC238" i="1" s="1"/>
  <c r="HB183" i="1"/>
  <c r="HB238" i="1" s="1"/>
  <c r="HA183" i="1"/>
  <c r="HA238" i="1" s="1"/>
  <c r="GZ183" i="1"/>
  <c r="GZ238" i="1" s="1"/>
  <c r="GY183" i="1"/>
  <c r="GY238" i="1" s="1"/>
  <c r="GX183" i="1"/>
  <c r="GX238" i="1" s="1"/>
  <c r="GW183" i="1"/>
  <c r="GW238" i="1" s="1"/>
  <c r="GV183" i="1"/>
  <c r="GV238" i="1" s="1"/>
  <c r="GU183" i="1"/>
  <c r="GU238" i="1" s="1"/>
  <c r="GT183" i="1"/>
  <c r="GT238" i="1" s="1"/>
  <c r="GS183" i="1"/>
  <c r="GS238" i="1" s="1"/>
  <c r="GR183" i="1"/>
  <c r="GR238" i="1" s="1"/>
  <c r="GP183" i="1"/>
  <c r="GP238" i="1" s="1"/>
  <c r="GO183" i="1"/>
  <c r="GN183" i="1"/>
  <c r="GN238" i="1" s="1"/>
  <c r="GM183" i="1"/>
  <c r="GM238" i="1" s="1"/>
  <c r="GL183" i="1"/>
  <c r="GL238" i="1" s="1"/>
  <c r="GK183" i="1"/>
  <c r="GK238" i="1" s="1"/>
  <c r="GJ183" i="1"/>
  <c r="GJ238" i="1" s="1"/>
  <c r="GI183" i="1"/>
  <c r="GI238" i="1" s="1"/>
  <c r="GH183" i="1"/>
  <c r="GH238" i="1" s="1"/>
  <c r="GG183" i="1"/>
  <c r="GG238" i="1" s="1"/>
  <c r="GF183" i="1"/>
  <c r="GF238" i="1" s="1"/>
  <c r="GE183" i="1"/>
  <c r="GE238" i="1" s="1"/>
  <c r="GD183" i="1"/>
  <c r="GD238" i="1" s="1"/>
  <c r="GC183" i="1"/>
  <c r="GC238" i="1" s="1"/>
  <c r="GA183" i="1"/>
  <c r="FY183" i="1"/>
  <c r="FY238" i="1" s="1"/>
  <c r="FX183" i="1"/>
  <c r="FX238" i="1" s="1"/>
  <c r="FW183" i="1"/>
  <c r="FW238" i="1" s="1"/>
  <c r="FV183" i="1"/>
  <c r="FV238" i="1" s="1"/>
  <c r="FU183" i="1"/>
  <c r="FU238" i="1" s="1"/>
  <c r="FT183" i="1"/>
  <c r="FT238" i="1" s="1"/>
  <c r="FS183" i="1"/>
  <c r="FS238" i="1" s="1"/>
  <c r="FR183" i="1"/>
  <c r="FR238" i="1" s="1"/>
  <c r="FQ183" i="1"/>
  <c r="FQ238" i="1" s="1"/>
  <c r="FP183" i="1"/>
  <c r="FP238" i="1" s="1"/>
  <c r="FO183" i="1"/>
  <c r="FO238" i="1" s="1"/>
  <c r="FN183" i="1"/>
  <c r="FN238" i="1" s="1"/>
  <c r="FL183" i="1"/>
  <c r="FL238" i="1" s="1"/>
  <c r="FJ183" i="1"/>
  <c r="FJ238" i="1" s="1"/>
  <c r="FI183" i="1"/>
  <c r="FI238" i="1" s="1"/>
  <c r="FH183" i="1"/>
  <c r="FH238" i="1" s="1"/>
  <c r="FG183" i="1"/>
  <c r="FG238" i="1" s="1"/>
  <c r="FF183" i="1"/>
  <c r="FF238" i="1" s="1"/>
  <c r="FE183" i="1"/>
  <c r="FE238" i="1" s="1"/>
  <c r="FD183" i="1"/>
  <c r="FD238" i="1" s="1"/>
  <c r="FC183" i="1"/>
  <c r="FC238" i="1" s="1"/>
  <c r="FB183" i="1"/>
  <c r="FB238" i="1" s="1"/>
  <c r="FA183" i="1"/>
  <c r="FA238" i="1" s="1"/>
  <c r="EZ183" i="1"/>
  <c r="EZ238" i="1" s="1"/>
  <c r="EY183" i="1"/>
  <c r="EY238" i="1" s="1"/>
  <c r="EW183" i="1"/>
  <c r="EU183" i="1"/>
  <c r="EU238" i="1" s="1"/>
  <c r="ET183" i="1"/>
  <c r="ET238" i="1" s="1"/>
  <c r="ES183" i="1"/>
  <c r="ES238" i="1" s="1"/>
  <c r="ER183" i="1"/>
  <c r="ER238" i="1" s="1"/>
  <c r="EQ183" i="1"/>
  <c r="EQ238" i="1" s="1"/>
  <c r="EP183" i="1"/>
  <c r="EP238" i="1" s="1"/>
  <c r="EO183" i="1"/>
  <c r="EO238" i="1" s="1"/>
  <c r="EN183" i="1"/>
  <c r="EN238" i="1" s="1"/>
  <c r="EM183" i="1"/>
  <c r="EM238" i="1" s="1"/>
  <c r="EL183" i="1"/>
  <c r="EL238" i="1" s="1"/>
  <c r="EK183" i="1"/>
  <c r="EK238" i="1" s="1"/>
  <c r="EJ183" i="1"/>
  <c r="EJ238" i="1" s="1"/>
  <c r="EH183" i="1"/>
  <c r="EH238" i="1" s="1"/>
  <c r="EF183" i="1"/>
  <c r="EF238" i="1" s="1"/>
  <c r="EE183" i="1"/>
  <c r="EE238" i="1" s="1"/>
  <c r="ED183" i="1"/>
  <c r="ED238" i="1" s="1"/>
  <c r="EC183" i="1"/>
  <c r="EC238" i="1" s="1"/>
  <c r="EB183" i="1"/>
  <c r="EB238" i="1" s="1"/>
  <c r="EA183" i="1"/>
  <c r="EA238" i="1" s="1"/>
  <c r="DZ183" i="1"/>
  <c r="DZ238" i="1" s="1"/>
  <c r="DY183" i="1"/>
  <c r="DY238" i="1" s="1"/>
  <c r="DX183" i="1"/>
  <c r="DX238" i="1" s="1"/>
  <c r="DW183" i="1"/>
  <c r="DW238" i="1" s="1"/>
  <c r="DV183" i="1"/>
  <c r="DV238" i="1" s="1"/>
  <c r="DU183" i="1"/>
  <c r="DU238" i="1" s="1"/>
  <c r="DS183" i="1"/>
  <c r="DQ183" i="1"/>
  <c r="DQ238" i="1" s="1"/>
  <c r="DP183" i="1"/>
  <c r="DP238" i="1" s="1"/>
  <c r="DO183" i="1"/>
  <c r="DO238" i="1" s="1"/>
  <c r="DN183" i="1"/>
  <c r="DN238" i="1" s="1"/>
  <c r="DM183" i="1"/>
  <c r="DM238" i="1" s="1"/>
  <c r="DL183" i="1"/>
  <c r="DL238" i="1" s="1"/>
  <c r="DK183" i="1"/>
  <c r="DK238" i="1" s="1"/>
  <c r="DJ183" i="1"/>
  <c r="DJ238" i="1" s="1"/>
  <c r="DI183" i="1"/>
  <c r="DI238" i="1" s="1"/>
  <c r="DH183" i="1"/>
  <c r="DH238" i="1" s="1"/>
  <c r="DG183" i="1"/>
  <c r="DG238" i="1" s="1"/>
  <c r="DF183" i="1"/>
  <c r="DF238" i="1" s="1"/>
  <c r="DD183" i="1"/>
  <c r="DD238" i="1" s="1"/>
  <c r="DB183" i="1"/>
  <c r="DB238" i="1" s="1"/>
  <c r="DA183" i="1"/>
  <c r="DA238" i="1" s="1"/>
  <c r="CZ183" i="1"/>
  <c r="CZ238" i="1" s="1"/>
  <c r="CY183" i="1"/>
  <c r="CY238" i="1" s="1"/>
  <c r="CX183" i="1"/>
  <c r="CX238" i="1" s="1"/>
  <c r="CW183" i="1"/>
  <c r="CW238" i="1" s="1"/>
  <c r="CV183" i="1"/>
  <c r="CV238" i="1" s="1"/>
  <c r="CU183" i="1"/>
  <c r="CU238" i="1" s="1"/>
  <c r="CT183" i="1"/>
  <c r="CT238" i="1" s="1"/>
  <c r="CS183" i="1"/>
  <c r="CS238" i="1" s="1"/>
  <c r="CR183" i="1"/>
  <c r="CR238" i="1" s="1"/>
  <c r="CQ183" i="1"/>
  <c r="CQ238" i="1" s="1"/>
  <c r="CO183" i="1"/>
  <c r="CM183" i="1"/>
  <c r="CM238" i="1" s="1"/>
  <c r="CL183" i="1"/>
  <c r="CL238" i="1" s="1"/>
  <c r="CK183" i="1"/>
  <c r="CK238" i="1" s="1"/>
  <c r="CJ183" i="1"/>
  <c r="CJ238" i="1" s="1"/>
  <c r="CI183" i="1"/>
  <c r="CI238" i="1" s="1"/>
  <c r="CH183" i="1"/>
  <c r="CH238" i="1" s="1"/>
  <c r="CG183" i="1"/>
  <c r="CG238" i="1" s="1"/>
  <c r="CF183" i="1"/>
  <c r="CF238" i="1" s="1"/>
  <c r="CE183" i="1"/>
  <c r="CE238" i="1" s="1"/>
  <c r="CD183" i="1"/>
  <c r="CD238" i="1" s="1"/>
  <c r="CC183" i="1"/>
  <c r="CC238" i="1" s="1"/>
  <c r="CB183" i="1"/>
  <c r="CB238" i="1" s="1"/>
  <c r="BZ183" i="1"/>
  <c r="BZ238" i="1" s="1"/>
  <c r="BY183" i="1"/>
  <c r="BX183" i="1"/>
  <c r="BX238" i="1" s="1"/>
  <c r="BW183" i="1"/>
  <c r="BW238" i="1" s="1"/>
  <c r="BV183" i="1"/>
  <c r="BV238" i="1" s="1"/>
  <c r="BU183" i="1"/>
  <c r="BU238" i="1" s="1"/>
  <c r="BT183" i="1"/>
  <c r="BT238" i="1" s="1"/>
  <c r="BS183" i="1"/>
  <c r="BS238" i="1" s="1"/>
  <c r="BR183" i="1"/>
  <c r="BR238" i="1" s="1"/>
  <c r="BQ183" i="1"/>
  <c r="BQ238" i="1" s="1"/>
  <c r="BP183" i="1"/>
  <c r="BP238" i="1" s="1"/>
  <c r="BO183" i="1"/>
  <c r="BO238" i="1" s="1"/>
  <c r="BN183" i="1"/>
  <c r="BN238" i="1" s="1"/>
  <c r="BM183" i="1"/>
  <c r="BM238" i="1" s="1"/>
  <c r="BK183" i="1"/>
  <c r="BI183" i="1"/>
  <c r="BH183" i="1"/>
  <c r="BH238" i="1" s="1"/>
  <c r="BG183" i="1"/>
  <c r="BG238" i="1" s="1"/>
  <c r="BF183" i="1"/>
  <c r="BF238" i="1" s="1"/>
  <c r="BE183" i="1"/>
  <c r="BD183" i="1"/>
  <c r="BD238" i="1" s="1"/>
  <c r="BC183" i="1"/>
  <c r="BC238" i="1" s="1"/>
  <c r="BB183" i="1"/>
  <c r="BB238" i="1" s="1"/>
  <c r="BA183" i="1"/>
  <c r="AZ183" i="1"/>
  <c r="AZ238" i="1" s="1"/>
  <c r="AY183" i="1"/>
  <c r="AY238" i="1" s="1"/>
  <c r="AX183" i="1"/>
  <c r="AX238" i="1" s="1"/>
  <c r="AV183" i="1"/>
  <c r="AV238" i="1" s="1"/>
  <c r="AU183" i="1"/>
  <c r="AF183" i="1"/>
  <c r="AC183" i="1"/>
  <c r="AB183" i="1"/>
  <c r="Z183" i="1"/>
  <c r="X183" i="1"/>
  <c r="V183" i="1"/>
  <c r="U183" i="1"/>
  <c r="T183" i="1"/>
  <c r="S183" i="1"/>
  <c r="R183" i="1"/>
  <c r="FK182" i="1"/>
  <c r="EV182" i="1"/>
  <c r="EG182" i="1"/>
  <c r="DC182" i="1"/>
  <c r="BY182" i="1"/>
  <c r="AU182" i="1"/>
  <c r="AE182" i="1"/>
  <c r="AC182" i="1"/>
  <c r="Y182" i="1"/>
  <c r="X182" i="1"/>
  <c r="W182" i="1"/>
  <c r="U182" i="1"/>
  <c r="S182" i="1"/>
  <c r="GO181" i="1"/>
  <c r="GO182" i="1" s="1"/>
  <c r="FZ181" i="1"/>
  <c r="FZ182" i="1" s="1"/>
  <c r="FK181" i="1"/>
  <c r="EV181" i="1"/>
  <c r="EG181" i="1"/>
  <c r="DR181" i="1"/>
  <c r="DR182" i="1" s="1"/>
  <c r="DC181" i="1"/>
  <c r="CN181" i="1"/>
  <c r="CN182" i="1" s="1"/>
  <c r="BY181" i="1"/>
  <c r="BJ181" i="1"/>
  <c r="BJ182" i="1" s="1"/>
  <c r="AU181" i="1"/>
  <c r="AF181" i="1"/>
  <c r="Q181" i="1" s="1"/>
  <c r="Q182" i="1" s="1"/>
  <c r="AE181" i="1"/>
  <c r="AD181" i="1"/>
  <c r="AD182" i="1" s="1"/>
  <c r="AC181" i="1"/>
  <c r="AB181" i="1"/>
  <c r="AB182" i="1" s="1"/>
  <c r="AA181" i="1"/>
  <c r="AA182" i="1" s="1"/>
  <c r="Z181" i="1"/>
  <c r="Z182" i="1" s="1"/>
  <c r="Y181" i="1"/>
  <c r="X181" i="1"/>
  <c r="W181" i="1"/>
  <c r="V181" i="1"/>
  <c r="V182" i="1" s="1"/>
  <c r="U181" i="1"/>
  <c r="T181" i="1"/>
  <c r="T182" i="1" s="1"/>
  <c r="S181" i="1"/>
  <c r="R181" i="1"/>
  <c r="R182" i="1" s="1"/>
  <c r="HC180" i="1"/>
  <c r="HB180" i="1"/>
  <c r="HA180" i="1"/>
  <c r="GZ180" i="1"/>
  <c r="GY180" i="1"/>
  <c r="GX180" i="1"/>
  <c r="GW180" i="1"/>
  <c r="GV180" i="1"/>
  <c r="GU180" i="1"/>
  <c r="GT180" i="1"/>
  <c r="GS180" i="1"/>
  <c r="GR180" i="1"/>
  <c r="GP180" i="1"/>
  <c r="GO180" i="1" s="1"/>
  <c r="GN180" i="1"/>
  <c r="GM180" i="1"/>
  <c r="GL180" i="1"/>
  <c r="GK180" i="1"/>
  <c r="GJ180" i="1"/>
  <c r="GI180" i="1"/>
  <c r="GH180" i="1"/>
  <c r="GG180" i="1"/>
  <c r="GF180" i="1"/>
  <c r="GE180" i="1"/>
  <c r="GD180" i="1"/>
  <c r="GC180" i="1"/>
  <c r="GA180" i="1"/>
  <c r="FY180" i="1"/>
  <c r="FX180" i="1"/>
  <c r="FW180" i="1"/>
  <c r="FV180" i="1"/>
  <c r="FU180" i="1"/>
  <c r="FT180" i="1"/>
  <c r="FS180" i="1"/>
  <c r="FR180" i="1"/>
  <c r="FQ180" i="1"/>
  <c r="FP180" i="1"/>
  <c r="FO180" i="1"/>
  <c r="FN180" i="1"/>
  <c r="FL180" i="1"/>
  <c r="FK180" i="1"/>
  <c r="FJ180" i="1"/>
  <c r="FI180" i="1"/>
  <c r="FH180" i="1"/>
  <c r="FG180" i="1"/>
  <c r="FF180" i="1"/>
  <c r="FE180" i="1"/>
  <c r="FD180" i="1"/>
  <c r="FC180" i="1"/>
  <c r="FB180" i="1"/>
  <c r="FA180" i="1"/>
  <c r="EZ180" i="1"/>
  <c r="EY180" i="1"/>
  <c r="EW180" i="1"/>
  <c r="EU180" i="1"/>
  <c r="ET180" i="1"/>
  <c r="ES180" i="1"/>
  <c r="ER180" i="1"/>
  <c r="EQ180" i="1"/>
  <c r="EP180" i="1"/>
  <c r="EO180" i="1"/>
  <c r="EN180" i="1"/>
  <c r="EM180" i="1"/>
  <c r="EL180" i="1"/>
  <c r="EK180" i="1"/>
  <c r="EG180" i="1" s="1"/>
  <c r="EJ180" i="1"/>
  <c r="EH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S180" i="1"/>
  <c r="DR180" i="1" s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D180" i="1"/>
  <c r="DC180" i="1" s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O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BZ180" i="1"/>
  <c r="BY180" i="1" s="1"/>
  <c r="BX180" i="1"/>
  <c r="BW180" i="1"/>
  <c r="BV180" i="1"/>
  <c r="BU180" i="1"/>
  <c r="BT180" i="1"/>
  <c r="BS180" i="1"/>
  <c r="BR180" i="1"/>
  <c r="BQ180" i="1"/>
  <c r="X180" i="1" s="1"/>
  <c r="BP180" i="1"/>
  <c r="BO180" i="1"/>
  <c r="BN180" i="1"/>
  <c r="U180" i="1" s="1"/>
  <c r="BM180" i="1"/>
  <c r="T180" i="1" s="1"/>
  <c r="BK180" i="1"/>
  <c r="BI180" i="1"/>
  <c r="BH180" i="1"/>
  <c r="AD180" i="1" s="1"/>
  <c r="BG180" i="1"/>
  <c r="AC180" i="1" s="1"/>
  <c r="BF180" i="1"/>
  <c r="BE180" i="1"/>
  <c r="BD180" i="1"/>
  <c r="Z180" i="1" s="1"/>
  <c r="BC180" i="1"/>
  <c r="Y180" i="1" s="1"/>
  <c r="BB180" i="1"/>
  <c r="BA180" i="1"/>
  <c r="AZ180" i="1"/>
  <c r="AY180" i="1"/>
  <c r="AX180" i="1"/>
  <c r="AV180" i="1"/>
  <c r="AU180" i="1"/>
  <c r="AF180" i="1"/>
  <c r="AB180" i="1"/>
  <c r="V180" i="1"/>
  <c r="S180" i="1"/>
  <c r="R180" i="1"/>
  <c r="FK179" i="1"/>
  <c r="EV179" i="1"/>
  <c r="EG179" i="1"/>
  <c r="DC179" i="1"/>
  <c r="BY179" i="1"/>
  <c r="AU179" i="1"/>
  <c r="AE179" i="1"/>
  <c r="AC179" i="1"/>
  <c r="Y179" i="1"/>
  <c r="X179" i="1"/>
  <c r="W179" i="1"/>
  <c r="U179" i="1"/>
  <c r="S179" i="1"/>
  <c r="GO178" i="1"/>
  <c r="GO179" i="1" s="1"/>
  <c r="FZ178" i="1"/>
  <c r="FZ179" i="1" s="1"/>
  <c r="FK178" i="1"/>
  <c r="EV178" i="1"/>
  <c r="EG178" i="1"/>
  <c r="DR178" i="1"/>
  <c r="DR179" i="1" s="1"/>
  <c r="DC178" i="1"/>
  <c r="CN178" i="1"/>
  <c r="CN179" i="1" s="1"/>
  <c r="BY178" i="1"/>
  <c r="BJ178" i="1"/>
  <c r="BJ179" i="1" s="1"/>
  <c r="AU178" i="1"/>
  <c r="AF178" i="1"/>
  <c r="Q178" i="1" s="1"/>
  <c r="Q179" i="1" s="1"/>
  <c r="AE178" i="1"/>
  <c r="AD178" i="1"/>
  <c r="AD179" i="1" s="1"/>
  <c r="AC178" i="1"/>
  <c r="AB178" i="1"/>
  <c r="AB179" i="1" s="1"/>
  <c r="AA178" i="1"/>
  <c r="AA179" i="1" s="1"/>
  <c r="Z178" i="1"/>
  <c r="Z179" i="1" s="1"/>
  <c r="Y178" i="1"/>
  <c r="X178" i="1"/>
  <c r="W178" i="1"/>
  <c r="V178" i="1"/>
  <c r="V179" i="1" s="1"/>
  <c r="U178" i="1"/>
  <c r="T178" i="1"/>
  <c r="T179" i="1" s="1"/>
  <c r="S178" i="1"/>
  <c r="R178" i="1"/>
  <c r="R179" i="1" s="1"/>
  <c r="HC177" i="1"/>
  <c r="HB177" i="1"/>
  <c r="HA177" i="1"/>
  <c r="GZ177" i="1"/>
  <c r="GY177" i="1"/>
  <c r="GX177" i="1"/>
  <c r="GW177" i="1"/>
  <c r="GV177" i="1"/>
  <c r="GU177" i="1"/>
  <c r="GT177" i="1"/>
  <c r="GS177" i="1"/>
  <c r="GR177" i="1"/>
  <c r="GP177" i="1"/>
  <c r="GO177" i="1" s="1"/>
  <c r="GN177" i="1"/>
  <c r="GM177" i="1"/>
  <c r="GL177" i="1"/>
  <c r="GK177" i="1"/>
  <c r="GJ177" i="1"/>
  <c r="GI177" i="1"/>
  <c r="GH177" i="1"/>
  <c r="GG177" i="1"/>
  <c r="GF177" i="1"/>
  <c r="GE177" i="1"/>
  <c r="GD177" i="1"/>
  <c r="GC177" i="1"/>
  <c r="GA177" i="1"/>
  <c r="FY177" i="1"/>
  <c r="FX177" i="1"/>
  <c r="FW177" i="1"/>
  <c r="FV177" i="1"/>
  <c r="FU177" i="1"/>
  <c r="FT177" i="1"/>
  <c r="FS177" i="1"/>
  <c r="FR177" i="1"/>
  <c r="FQ177" i="1"/>
  <c r="FP177" i="1"/>
  <c r="FO177" i="1"/>
  <c r="FN177" i="1"/>
  <c r="FL177" i="1"/>
  <c r="FK177" i="1"/>
  <c r="FJ177" i="1"/>
  <c r="FI177" i="1"/>
  <c r="FH177" i="1"/>
  <c r="FG177" i="1"/>
  <c r="FF177" i="1"/>
  <c r="FE177" i="1"/>
  <c r="FD177" i="1"/>
  <c r="FC177" i="1"/>
  <c r="FB177" i="1"/>
  <c r="FA177" i="1"/>
  <c r="EZ177" i="1"/>
  <c r="EY177" i="1"/>
  <c r="EW177" i="1"/>
  <c r="EU177" i="1"/>
  <c r="ET177" i="1"/>
  <c r="ES177" i="1"/>
  <c r="ER177" i="1"/>
  <c r="EQ177" i="1"/>
  <c r="EP177" i="1"/>
  <c r="EO177" i="1"/>
  <c r="EN177" i="1"/>
  <c r="EM177" i="1"/>
  <c r="EL177" i="1"/>
  <c r="EK177" i="1"/>
  <c r="EG177" i="1" s="1"/>
  <c r="EJ177" i="1"/>
  <c r="EH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S177" i="1"/>
  <c r="DR177" i="1" s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D177" i="1"/>
  <c r="DC177" i="1" s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O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BZ177" i="1"/>
  <c r="BY177" i="1" s="1"/>
  <c r="BX177" i="1"/>
  <c r="BW177" i="1"/>
  <c r="BV177" i="1"/>
  <c r="BU177" i="1"/>
  <c r="BT177" i="1"/>
  <c r="BS177" i="1"/>
  <c r="BR177" i="1"/>
  <c r="BQ177" i="1"/>
  <c r="X177" i="1" s="1"/>
  <c r="BP177" i="1"/>
  <c r="BO177" i="1"/>
  <c r="BN177" i="1"/>
  <c r="U177" i="1" s="1"/>
  <c r="BM177" i="1"/>
  <c r="T177" i="1" s="1"/>
  <c r="BK177" i="1"/>
  <c r="BI177" i="1"/>
  <c r="BH177" i="1"/>
  <c r="AD177" i="1" s="1"/>
  <c r="BG177" i="1"/>
  <c r="AC177" i="1" s="1"/>
  <c r="BF177" i="1"/>
  <c r="BE177" i="1"/>
  <c r="BD177" i="1"/>
  <c r="Z177" i="1" s="1"/>
  <c r="BC177" i="1"/>
  <c r="Y177" i="1" s="1"/>
  <c r="BB177" i="1"/>
  <c r="BA177" i="1"/>
  <c r="AZ177" i="1"/>
  <c r="AY177" i="1"/>
  <c r="AX177" i="1"/>
  <c r="AV177" i="1"/>
  <c r="AU177" i="1"/>
  <c r="AF177" i="1"/>
  <c r="AB177" i="1"/>
  <c r="V177" i="1"/>
  <c r="S177" i="1"/>
  <c r="R177" i="1"/>
  <c r="FK176" i="1"/>
  <c r="EV176" i="1"/>
  <c r="EG176" i="1"/>
  <c r="DC176" i="1"/>
  <c r="BY176" i="1"/>
  <c r="AU176" i="1"/>
  <c r="AE176" i="1"/>
  <c r="AC176" i="1"/>
  <c r="Y176" i="1"/>
  <c r="X176" i="1"/>
  <c r="W176" i="1"/>
  <c r="U176" i="1"/>
  <c r="S176" i="1"/>
  <c r="GO175" i="1"/>
  <c r="GO176" i="1" s="1"/>
  <c r="FZ175" i="1"/>
  <c r="FZ176" i="1" s="1"/>
  <c r="FK175" i="1"/>
  <c r="EV175" i="1"/>
  <c r="EG175" i="1"/>
  <c r="DR175" i="1"/>
  <c r="DR176" i="1" s="1"/>
  <c r="DC175" i="1"/>
  <c r="CN175" i="1"/>
  <c r="CN176" i="1" s="1"/>
  <c r="BY175" i="1"/>
  <c r="BJ175" i="1"/>
  <c r="BJ176" i="1" s="1"/>
  <c r="AU175" i="1"/>
  <c r="AF175" i="1"/>
  <c r="Q175" i="1" s="1"/>
  <c r="Q176" i="1" s="1"/>
  <c r="AE175" i="1"/>
  <c r="AD175" i="1"/>
  <c r="AD176" i="1" s="1"/>
  <c r="AC175" i="1"/>
  <c r="AB175" i="1"/>
  <c r="AB176" i="1" s="1"/>
  <c r="AA175" i="1"/>
  <c r="AA176" i="1" s="1"/>
  <c r="Z175" i="1"/>
  <c r="Z176" i="1" s="1"/>
  <c r="Y175" i="1"/>
  <c r="X175" i="1"/>
  <c r="W175" i="1"/>
  <c r="V175" i="1"/>
  <c r="V176" i="1" s="1"/>
  <c r="U175" i="1"/>
  <c r="T175" i="1"/>
  <c r="T176" i="1" s="1"/>
  <c r="S175" i="1"/>
  <c r="R175" i="1"/>
  <c r="R176" i="1" s="1"/>
  <c r="HC174" i="1"/>
  <c r="HB174" i="1"/>
  <c r="HA174" i="1"/>
  <c r="GZ174" i="1"/>
  <c r="GY174" i="1"/>
  <c r="GX174" i="1"/>
  <c r="GW174" i="1"/>
  <c r="GV174" i="1"/>
  <c r="GU174" i="1"/>
  <c r="GT174" i="1"/>
  <c r="GS174" i="1"/>
  <c r="GR174" i="1"/>
  <c r="GP174" i="1"/>
  <c r="GO174" i="1" s="1"/>
  <c r="GN174" i="1"/>
  <c r="GM174" i="1"/>
  <c r="GL174" i="1"/>
  <c r="GK174" i="1"/>
  <c r="GJ174" i="1"/>
  <c r="GI174" i="1"/>
  <c r="GH174" i="1"/>
  <c r="GG174" i="1"/>
  <c r="GF174" i="1"/>
  <c r="GE174" i="1"/>
  <c r="GD174" i="1"/>
  <c r="GC174" i="1"/>
  <c r="GA174" i="1"/>
  <c r="FY174" i="1"/>
  <c r="FX174" i="1"/>
  <c r="FW174" i="1"/>
  <c r="FV174" i="1"/>
  <c r="FU174" i="1"/>
  <c r="FT174" i="1"/>
  <c r="FS174" i="1"/>
  <c r="FR174" i="1"/>
  <c r="FQ174" i="1"/>
  <c r="FP174" i="1"/>
  <c r="FO174" i="1"/>
  <c r="FN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W174" i="1"/>
  <c r="EU174" i="1"/>
  <c r="ET174" i="1"/>
  <c r="ES174" i="1"/>
  <c r="ER174" i="1"/>
  <c r="EQ174" i="1"/>
  <c r="EP174" i="1"/>
  <c r="EO174" i="1"/>
  <c r="EN174" i="1"/>
  <c r="EM174" i="1"/>
  <c r="EL174" i="1"/>
  <c r="EK174" i="1"/>
  <c r="EG174" i="1" s="1"/>
  <c r="EJ174" i="1"/>
  <c r="EH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S174" i="1"/>
  <c r="DR174" i="1" s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D174" i="1"/>
  <c r="DC174" i="1" s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O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BZ174" i="1"/>
  <c r="BY174" i="1" s="1"/>
  <c r="BX174" i="1"/>
  <c r="BW174" i="1"/>
  <c r="BV174" i="1"/>
  <c r="BU174" i="1"/>
  <c r="BT174" i="1"/>
  <c r="BS174" i="1"/>
  <c r="BR174" i="1"/>
  <c r="BQ174" i="1"/>
  <c r="X174" i="1" s="1"/>
  <c r="BP174" i="1"/>
  <c r="BO174" i="1"/>
  <c r="BN174" i="1"/>
  <c r="U174" i="1" s="1"/>
  <c r="BM174" i="1"/>
  <c r="T174" i="1" s="1"/>
  <c r="BK174" i="1"/>
  <c r="BI174" i="1"/>
  <c r="BH174" i="1"/>
  <c r="AD174" i="1" s="1"/>
  <c r="BG174" i="1"/>
  <c r="AC174" i="1" s="1"/>
  <c r="BF174" i="1"/>
  <c r="BE174" i="1"/>
  <c r="BD174" i="1"/>
  <c r="Z174" i="1" s="1"/>
  <c r="BC174" i="1"/>
  <c r="Y174" i="1" s="1"/>
  <c r="BB174" i="1"/>
  <c r="BA174" i="1"/>
  <c r="AZ174" i="1"/>
  <c r="AY174" i="1"/>
  <c r="AX174" i="1"/>
  <c r="AV174" i="1"/>
  <c r="AU174" i="1"/>
  <c r="AF174" i="1"/>
  <c r="AB174" i="1"/>
  <c r="V174" i="1"/>
  <c r="S174" i="1"/>
  <c r="R174" i="1"/>
  <c r="FK173" i="1"/>
  <c r="EV173" i="1"/>
  <c r="EG173" i="1"/>
  <c r="DC173" i="1"/>
  <c r="BY173" i="1"/>
  <c r="AU173" i="1"/>
  <c r="AE173" i="1"/>
  <c r="AC173" i="1"/>
  <c r="Y173" i="1"/>
  <c r="X173" i="1"/>
  <c r="W173" i="1"/>
  <c r="U173" i="1"/>
  <c r="S173" i="1"/>
  <c r="GO172" i="1"/>
  <c r="GO173" i="1" s="1"/>
  <c r="FZ172" i="1"/>
  <c r="FZ173" i="1" s="1"/>
  <c r="FK172" i="1"/>
  <c r="EV172" i="1"/>
  <c r="EG172" i="1"/>
  <c r="DR172" i="1"/>
  <c r="DR173" i="1" s="1"/>
  <c r="DC172" i="1"/>
  <c r="CN172" i="1"/>
  <c r="CN173" i="1" s="1"/>
  <c r="BY172" i="1"/>
  <c r="BJ172" i="1"/>
  <c r="BJ173" i="1" s="1"/>
  <c r="AU172" i="1"/>
  <c r="AF172" i="1"/>
  <c r="Q172" i="1" s="1"/>
  <c r="Q173" i="1" s="1"/>
  <c r="AE172" i="1"/>
  <c r="AD172" i="1"/>
  <c r="AD173" i="1" s="1"/>
  <c r="AC172" i="1"/>
  <c r="AB172" i="1"/>
  <c r="AB173" i="1" s="1"/>
  <c r="AA172" i="1"/>
  <c r="AA173" i="1" s="1"/>
  <c r="Z172" i="1"/>
  <c r="Z173" i="1" s="1"/>
  <c r="Y172" i="1"/>
  <c r="X172" i="1"/>
  <c r="W172" i="1"/>
  <c r="V172" i="1"/>
  <c r="V173" i="1" s="1"/>
  <c r="U172" i="1"/>
  <c r="T172" i="1"/>
  <c r="T173" i="1" s="1"/>
  <c r="S172" i="1"/>
  <c r="R172" i="1"/>
  <c r="R173" i="1" s="1"/>
  <c r="HC171" i="1"/>
  <c r="HB171" i="1"/>
  <c r="HA171" i="1"/>
  <c r="GZ171" i="1"/>
  <c r="GY171" i="1"/>
  <c r="GX171" i="1"/>
  <c r="GW171" i="1"/>
  <c r="GV171" i="1"/>
  <c r="GU171" i="1"/>
  <c r="GT171" i="1"/>
  <c r="GS171" i="1"/>
  <c r="GR171" i="1"/>
  <c r="GP171" i="1"/>
  <c r="GO171" i="1" s="1"/>
  <c r="GN171" i="1"/>
  <c r="GM171" i="1"/>
  <c r="GL171" i="1"/>
  <c r="GK171" i="1"/>
  <c r="GJ171" i="1"/>
  <c r="GI171" i="1"/>
  <c r="GH171" i="1"/>
  <c r="GG171" i="1"/>
  <c r="GF171" i="1"/>
  <c r="GE171" i="1"/>
  <c r="GD171" i="1"/>
  <c r="GC171" i="1"/>
  <c r="GA171" i="1"/>
  <c r="FY171" i="1"/>
  <c r="FX171" i="1"/>
  <c r="FW171" i="1"/>
  <c r="FV171" i="1"/>
  <c r="FU171" i="1"/>
  <c r="FT171" i="1"/>
  <c r="FS171" i="1"/>
  <c r="FR171" i="1"/>
  <c r="FQ171" i="1"/>
  <c r="FP171" i="1"/>
  <c r="FO171" i="1"/>
  <c r="FN171" i="1"/>
  <c r="FL171" i="1"/>
  <c r="FK171" i="1"/>
  <c r="FJ171" i="1"/>
  <c r="FI171" i="1"/>
  <c r="FH171" i="1"/>
  <c r="FG171" i="1"/>
  <c r="FF171" i="1"/>
  <c r="FE171" i="1"/>
  <c r="FD171" i="1"/>
  <c r="FC171" i="1"/>
  <c r="FB171" i="1"/>
  <c r="FA171" i="1"/>
  <c r="EZ171" i="1"/>
  <c r="EY171" i="1"/>
  <c r="EW171" i="1"/>
  <c r="EU171" i="1"/>
  <c r="ET171" i="1"/>
  <c r="ES171" i="1"/>
  <c r="ER171" i="1"/>
  <c r="EQ171" i="1"/>
  <c r="EP171" i="1"/>
  <c r="EO171" i="1"/>
  <c r="EN171" i="1"/>
  <c r="EM171" i="1"/>
  <c r="EL171" i="1"/>
  <c r="EK171" i="1"/>
  <c r="EG171" i="1" s="1"/>
  <c r="EJ171" i="1"/>
  <c r="EH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S171" i="1"/>
  <c r="DR171" i="1" s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D171" i="1"/>
  <c r="DC171" i="1" s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O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BZ171" i="1"/>
  <c r="BY171" i="1" s="1"/>
  <c r="BX171" i="1"/>
  <c r="BW171" i="1"/>
  <c r="BV171" i="1"/>
  <c r="BU171" i="1"/>
  <c r="BT171" i="1"/>
  <c r="BS171" i="1"/>
  <c r="BR171" i="1"/>
  <c r="BQ171" i="1"/>
  <c r="X171" i="1" s="1"/>
  <c r="BP171" i="1"/>
  <c r="BO171" i="1"/>
  <c r="BN171" i="1"/>
  <c r="U171" i="1" s="1"/>
  <c r="BM171" i="1"/>
  <c r="T171" i="1" s="1"/>
  <c r="BK171" i="1"/>
  <c r="BI171" i="1"/>
  <c r="BH171" i="1"/>
  <c r="AD171" i="1" s="1"/>
  <c r="BG171" i="1"/>
  <c r="AC171" i="1" s="1"/>
  <c r="BF171" i="1"/>
  <c r="BE171" i="1"/>
  <c r="BD171" i="1"/>
  <c r="Z171" i="1" s="1"/>
  <c r="BC171" i="1"/>
  <c r="Y171" i="1" s="1"/>
  <c r="BB171" i="1"/>
  <c r="BA171" i="1"/>
  <c r="AZ171" i="1"/>
  <c r="AY171" i="1"/>
  <c r="AX171" i="1"/>
  <c r="AV171" i="1"/>
  <c r="AU171" i="1"/>
  <c r="AF171" i="1"/>
  <c r="AB171" i="1"/>
  <c r="V171" i="1"/>
  <c r="S171" i="1"/>
  <c r="R171" i="1"/>
  <c r="EV170" i="1"/>
  <c r="EG170" i="1"/>
  <c r="CN170" i="1"/>
  <c r="BY170" i="1"/>
  <c r="AF170" i="1"/>
  <c r="AE170" i="1"/>
  <c r="AB170" i="1"/>
  <c r="AA170" i="1"/>
  <c r="X170" i="1"/>
  <c r="W170" i="1"/>
  <c r="T170" i="1"/>
  <c r="S170" i="1"/>
  <c r="GO169" i="1"/>
  <c r="GO170" i="1" s="1"/>
  <c r="FZ169" i="1"/>
  <c r="FZ170" i="1" s="1"/>
  <c r="FK169" i="1"/>
  <c r="FK170" i="1" s="1"/>
  <c r="EV169" i="1"/>
  <c r="EG169" i="1"/>
  <c r="DR169" i="1"/>
  <c r="DR170" i="1" s="1"/>
  <c r="DC169" i="1"/>
  <c r="DC170" i="1" s="1"/>
  <c r="CN169" i="1"/>
  <c r="BY169" i="1"/>
  <c r="BJ169" i="1"/>
  <c r="BJ170" i="1" s="1"/>
  <c r="AU169" i="1"/>
  <c r="AU170" i="1" s="1"/>
  <c r="AF169" i="1"/>
  <c r="AE169" i="1"/>
  <c r="AD169" i="1"/>
  <c r="AD170" i="1" s="1"/>
  <c r="AC169" i="1"/>
  <c r="AC170" i="1" s="1"/>
  <c r="AB169" i="1"/>
  <c r="AA169" i="1"/>
  <c r="Z169" i="1"/>
  <c r="Z170" i="1" s="1"/>
  <c r="Y169" i="1"/>
  <c r="Y170" i="1" s="1"/>
  <c r="X169" i="1"/>
  <c r="W169" i="1"/>
  <c r="V169" i="1"/>
  <c r="V170" i="1" s="1"/>
  <c r="U169" i="1"/>
  <c r="U170" i="1" s="1"/>
  <c r="T169" i="1"/>
  <c r="S169" i="1"/>
  <c r="R169" i="1"/>
  <c r="R170" i="1" s="1"/>
  <c r="HC168" i="1"/>
  <c r="HB168" i="1"/>
  <c r="HA168" i="1"/>
  <c r="GZ168" i="1"/>
  <c r="GY168" i="1"/>
  <c r="GX168" i="1"/>
  <c r="GW168" i="1"/>
  <c r="GV168" i="1"/>
  <c r="GU168" i="1"/>
  <c r="GT168" i="1"/>
  <c r="GS168" i="1"/>
  <c r="GR168" i="1"/>
  <c r="GO168" i="1" s="1"/>
  <c r="GP168" i="1"/>
  <c r="GN168" i="1"/>
  <c r="GM168" i="1"/>
  <c r="GL168" i="1"/>
  <c r="GK168" i="1"/>
  <c r="GJ168" i="1"/>
  <c r="GI168" i="1"/>
  <c r="GH168" i="1"/>
  <c r="GG168" i="1"/>
  <c r="GF168" i="1"/>
  <c r="GE168" i="1"/>
  <c r="GD168" i="1"/>
  <c r="GC168" i="1"/>
  <c r="GA168" i="1"/>
  <c r="FZ168" i="1" s="1"/>
  <c r="FY168" i="1"/>
  <c r="FX168" i="1"/>
  <c r="FW168" i="1"/>
  <c r="FV168" i="1"/>
  <c r="FU168" i="1"/>
  <c r="FT168" i="1"/>
  <c r="FS168" i="1"/>
  <c r="FR168" i="1"/>
  <c r="FQ168" i="1"/>
  <c r="FP168" i="1"/>
  <c r="FO168" i="1"/>
  <c r="FN168" i="1"/>
  <c r="FK168" i="1" s="1"/>
  <c r="FL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W168" i="1"/>
  <c r="EV168" i="1" s="1"/>
  <c r="EU168" i="1"/>
  <c r="ET168" i="1"/>
  <c r="ES168" i="1"/>
  <c r="ER168" i="1"/>
  <c r="EQ168" i="1"/>
  <c r="EP168" i="1"/>
  <c r="EO168" i="1"/>
  <c r="EN168" i="1"/>
  <c r="EM168" i="1"/>
  <c r="EL168" i="1"/>
  <c r="EK168" i="1"/>
  <c r="EJ168" i="1"/>
  <c r="EG168" i="1" s="1"/>
  <c r="EH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S168" i="1"/>
  <c r="DR168" i="1" s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C168" i="1" s="1"/>
  <c r="DD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O168" i="1"/>
  <c r="CN168" i="1" s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BY168" i="1" s="1"/>
  <c r="BZ168" i="1"/>
  <c r="BX168" i="1"/>
  <c r="AE168" i="1" s="1"/>
  <c r="BW168" i="1"/>
  <c r="BV168" i="1"/>
  <c r="BU168" i="1"/>
  <c r="BT168" i="1"/>
  <c r="AA168" i="1" s="1"/>
  <c r="BS168" i="1"/>
  <c r="BR168" i="1"/>
  <c r="BQ168" i="1"/>
  <c r="BP168" i="1"/>
  <c r="W168" i="1" s="1"/>
  <c r="BO168" i="1"/>
  <c r="BN168" i="1"/>
  <c r="BM168" i="1"/>
  <c r="BK168" i="1"/>
  <c r="BJ168" i="1" s="1"/>
  <c r="BI168" i="1"/>
  <c r="BH168" i="1"/>
  <c r="AD168" i="1" s="1"/>
  <c r="BG168" i="1"/>
  <c r="AC168" i="1" s="1"/>
  <c r="BF168" i="1"/>
  <c r="BE168" i="1"/>
  <c r="BD168" i="1"/>
  <c r="Z168" i="1" s="1"/>
  <c r="BC168" i="1"/>
  <c r="Y168" i="1" s="1"/>
  <c r="BB168" i="1"/>
  <c r="BA168" i="1"/>
  <c r="AZ168" i="1"/>
  <c r="V168" i="1" s="1"/>
  <c r="AY168" i="1"/>
  <c r="U168" i="1" s="1"/>
  <c r="AX168" i="1"/>
  <c r="AU168" i="1" s="1"/>
  <c r="AV168" i="1"/>
  <c r="AF168" i="1"/>
  <c r="Q168" i="1" s="1"/>
  <c r="AB168" i="1"/>
  <c r="X168" i="1"/>
  <c r="T168" i="1"/>
  <c r="S168" i="1"/>
  <c r="GO167" i="1"/>
  <c r="EV167" i="1"/>
  <c r="EG167" i="1"/>
  <c r="CN167" i="1"/>
  <c r="BY167" i="1"/>
  <c r="AF167" i="1"/>
  <c r="AE167" i="1"/>
  <c r="AB167" i="1"/>
  <c r="AA167" i="1"/>
  <c r="X167" i="1"/>
  <c r="W167" i="1"/>
  <c r="T167" i="1"/>
  <c r="S167" i="1"/>
  <c r="GO166" i="1"/>
  <c r="FZ166" i="1"/>
  <c r="FZ167" i="1" s="1"/>
  <c r="FK166" i="1"/>
  <c r="FK167" i="1" s="1"/>
  <c r="EV166" i="1"/>
  <c r="EG166" i="1"/>
  <c r="DR166" i="1"/>
  <c r="DR167" i="1" s="1"/>
  <c r="DC166" i="1"/>
  <c r="DC167" i="1" s="1"/>
  <c r="CN166" i="1"/>
  <c r="BY166" i="1"/>
  <c r="BJ166" i="1"/>
  <c r="BJ167" i="1" s="1"/>
  <c r="AU166" i="1"/>
  <c r="AU167" i="1" s="1"/>
  <c r="AF166" i="1"/>
  <c r="AE166" i="1"/>
  <c r="AD166" i="1"/>
  <c r="AD167" i="1" s="1"/>
  <c r="AC166" i="1"/>
  <c r="AC167" i="1" s="1"/>
  <c r="AB166" i="1"/>
  <c r="AA166" i="1"/>
  <c r="Z166" i="1"/>
  <c r="Z167" i="1" s="1"/>
  <c r="Y166" i="1"/>
  <c r="Y167" i="1" s="1"/>
  <c r="X166" i="1"/>
  <c r="W166" i="1"/>
  <c r="V166" i="1"/>
  <c r="V167" i="1" s="1"/>
  <c r="U166" i="1"/>
  <c r="U167" i="1" s="1"/>
  <c r="T166" i="1"/>
  <c r="S166" i="1"/>
  <c r="R166" i="1"/>
  <c r="R167" i="1" s="1"/>
  <c r="HC165" i="1"/>
  <c r="HB165" i="1"/>
  <c r="HA165" i="1"/>
  <c r="GZ165" i="1"/>
  <c r="GY165" i="1"/>
  <c r="GX165" i="1"/>
  <c r="GW165" i="1"/>
  <c r="GV165" i="1"/>
  <c r="GU165" i="1"/>
  <c r="GT165" i="1"/>
  <c r="GS165" i="1"/>
  <c r="GR165" i="1"/>
  <c r="GP165" i="1"/>
  <c r="GN165" i="1"/>
  <c r="GM165" i="1"/>
  <c r="GL165" i="1"/>
  <c r="GK165" i="1"/>
  <c r="GJ165" i="1"/>
  <c r="GI165" i="1"/>
  <c r="GH165" i="1"/>
  <c r="GG165" i="1"/>
  <c r="GF165" i="1"/>
  <c r="GE165" i="1"/>
  <c r="GD165" i="1"/>
  <c r="GC165" i="1"/>
  <c r="GA165" i="1"/>
  <c r="FZ165" i="1" s="1"/>
  <c r="FY165" i="1"/>
  <c r="FX165" i="1"/>
  <c r="FW165" i="1"/>
  <c r="FV165" i="1"/>
  <c r="FU165" i="1"/>
  <c r="FT165" i="1"/>
  <c r="FS165" i="1"/>
  <c r="FR165" i="1"/>
  <c r="FQ165" i="1"/>
  <c r="FP165" i="1"/>
  <c r="FO165" i="1"/>
  <c r="FN165" i="1"/>
  <c r="FL165" i="1"/>
  <c r="FJ165" i="1"/>
  <c r="FI165" i="1"/>
  <c r="FH165" i="1"/>
  <c r="FG165" i="1"/>
  <c r="FF165" i="1"/>
  <c r="FE165" i="1"/>
  <c r="FD165" i="1"/>
  <c r="FC165" i="1"/>
  <c r="FB165" i="1"/>
  <c r="FA165" i="1"/>
  <c r="EZ165" i="1"/>
  <c r="EY165" i="1"/>
  <c r="EW165" i="1"/>
  <c r="EV165" i="1" s="1"/>
  <c r="EU165" i="1"/>
  <c r="ET165" i="1"/>
  <c r="ES165" i="1"/>
  <c r="ER165" i="1"/>
  <c r="EQ165" i="1"/>
  <c r="EP165" i="1"/>
  <c r="EO165" i="1"/>
  <c r="EN165" i="1"/>
  <c r="EM165" i="1"/>
  <c r="EL165" i="1"/>
  <c r="EK165" i="1"/>
  <c r="EJ165" i="1"/>
  <c r="EH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S165" i="1"/>
  <c r="DR165" i="1" s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D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O165" i="1"/>
  <c r="CN165" i="1" s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BY165" i="1" s="1"/>
  <c r="BZ165" i="1"/>
  <c r="BX165" i="1"/>
  <c r="AE165" i="1" s="1"/>
  <c r="BW165" i="1"/>
  <c r="BV165" i="1"/>
  <c r="BU165" i="1"/>
  <c r="BT165" i="1"/>
  <c r="AA165" i="1" s="1"/>
  <c r="BS165" i="1"/>
  <c r="BR165" i="1"/>
  <c r="BQ165" i="1"/>
  <c r="BP165" i="1"/>
  <c r="W165" i="1" s="1"/>
  <c r="BO165" i="1"/>
  <c r="BN165" i="1"/>
  <c r="BM165" i="1"/>
  <c r="BK165" i="1"/>
  <c r="BI165" i="1"/>
  <c r="BH165" i="1"/>
  <c r="AD165" i="1" s="1"/>
  <c r="BG165" i="1"/>
  <c r="AC165" i="1" s="1"/>
  <c r="BF165" i="1"/>
  <c r="BE165" i="1"/>
  <c r="BD165" i="1"/>
  <c r="Z165" i="1" s="1"/>
  <c r="BC165" i="1"/>
  <c r="Y165" i="1" s="1"/>
  <c r="BB165" i="1"/>
  <c r="BA165" i="1"/>
  <c r="AZ165" i="1"/>
  <c r="V165" i="1" s="1"/>
  <c r="AY165" i="1"/>
  <c r="U165" i="1" s="1"/>
  <c r="AX165" i="1"/>
  <c r="AV165" i="1"/>
  <c r="AF165" i="1"/>
  <c r="AB165" i="1"/>
  <c r="X165" i="1"/>
  <c r="T165" i="1"/>
  <c r="S165" i="1"/>
  <c r="GO164" i="1"/>
  <c r="EV164" i="1"/>
  <c r="EG164" i="1"/>
  <c r="CN164" i="1"/>
  <c r="BY164" i="1"/>
  <c r="AF164" i="1"/>
  <c r="AE164" i="1"/>
  <c r="AB164" i="1"/>
  <c r="AA164" i="1"/>
  <c r="X164" i="1"/>
  <c r="W164" i="1"/>
  <c r="T164" i="1"/>
  <c r="S164" i="1"/>
  <c r="GO163" i="1"/>
  <c r="FZ163" i="1"/>
  <c r="FZ164" i="1" s="1"/>
  <c r="FK163" i="1"/>
  <c r="FK164" i="1" s="1"/>
  <c r="EV163" i="1"/>
  <c r="EG163" i="1"/>
  <c r="DR163" i="1"/>
  <c r="DR164" i="1" s="1"/>
  <c r="DC163" i="1"/>
  <c r="DC164" i="1" s="1"/>
  <c r="CN163" i="1"/>
  <c r="BY163" i="1"/>
  <c r="BJ163" i="1"/>
  <c r="AU163" i="1"/>
  <c r="AU164" i="1" s="1"/>
  <c r="AF163" i="1"/>
  <c r="AE163" i="1"/>
  <c r="AD163" i="1"/>
  <c r="AD164" i="1" s="1"/>
  <c r="AC163" i="1"/>
  <c r="AC164" i="1" s="1"/>
  <c r="AB163" i="1"/>
  <c r="AA163" i="1"/>
  <c r="Z163" i="1"/>
  <c r="Z164" i="1" s="1"/>
  <c r="Y163" i="1"/>
  <c r="Y164" i="1" s="1"/>
  <c r="X163" i="1"/>
  <c r="W163" i="1"/>
  <c r="V163" i="1"/>
  <c r="V164" i="1" s="1"/>
  <c r="U163" i="1"/>
  <c r="U164" i="1" s="1"/>
  <c r="T163" i="1"/>
  <c r="S163" i="1"/>
  <c r="R163" i="1"/>
  <c r="R164" i="1" s="1"/>
  <c r="HC162" i="1"/>
  <c r="HB162" i="1"/>
  <c r="HA162" i="1"/>
  <c r="GZ162" i="1"/>
  <c r="GY162" i="1"/>
  <c r="GX162" i="1"/>
  <c r="GW162" i="1"/>
  <c r="GV162" i="1"/>
  <c r="GU162" i="1"/>
  <c r="GT162" i="1"/>
  <c r="GS162" i="1"/>
  <c r="GR162" i="1"/>
  <c r="GO162" i="1" s="1"/>
  <c r="GP162" i="1"/>
  <c r="GN162" i="1"/>
  <c r="GM162" i="1"/>
  <c r="GL162" i="1"/>
  <c r="GK162" i="1"/>
  <c r="GJ162" i="1"/>
  <c r="GI162" i="1"/>
  <c r="GH162" i="1"/>
  <c r="GG162" i="1"/>
  <c r="GF162" i="1"/>
  <c r="GE162" i="1"/>
  <c r="GD162" i="1"/>
  <c r="GC162" i="1"/>
  <c r="GA162" i="1"/>
  <c r="FZ162" i="1" s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K162" i="1" s="1"/>
  <c r="FL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W162" i="1"/>
  <c r="EV162" i="1" s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G162" i="1" s="1"/>
  <c r="EH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S162" i="1"/>
  <c r="DR162" i="1" s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C162" i="1" s="1"/>
  <c r="DD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O162" i="1"/>
  <c r="CN162" i="1" s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BY162" i="1" s="1"/>
  <c r="BZ162" i="1"/>
  <c r="BX162" i="1"/>
  <c r="AE162" i="1" s="1"/>
  <c r="BW162" i="1"/>
  <c r="BV162" i="1"/>
  <c r="BU162" i="1"/>
  <c r="BT162" i="1"/>
  <c r="AA162" i="1" s="1"/>
  <c r="BS162" i="1"/>
  <c r="BR162" i="1"/>
  <c r="BQ162" i="1"/>
  <c r="BP162" i="1"/>
  <c r="W162" i="1" s="1"/>
  <c r="BO162" i="1"/>
  <c r="BN162" i="1"/>
  <c r="BM162" i="1"/>
  <c r="BK162" i="1"/>
  <c r="BI162" i="1"/>
  <c r="BH162" i="1"/>
  <c r="AD162" i="1" s="1"/>
  <c r="BG162" i="1"/>
  <c r="AC162" i="1" s="1"/>
  <c r="BF162" i="1"/>
  <c r="BE162" i="1"/>
  <c r="BD162" i="1"/>
  <c r="Z162" i="1" s="1"/>
  <c r="BC162" i="1"/>
  <c r="Y162" i="1" s="1"/>
  <c r="BB162" i="1"/>
  <c r="BA162" i="1"/>
  <c r="AZ162" i="1"/>
  <c r="V162" i="1" s="1"/>
  <c r="AY162" i="1"/>
  <c r="U162" i="1" s="1"/>
  <c r="AX162" i="1"/>
  <c r="AU162" i="1" s="1"/>
  <c r="AV162" i="1"/>
  <c r="AF162" i="1"/>
  <c r="AB162" i="1"/>
  <c r="X162" i="1"/>
  <c r="T162" i="1"/>
  <c r="S162" i="1"/>
  <c r="GO161" i="1"/>
  <c r="EV161" i="1"/>
  <c r="EG161" i="1"/>
  <c r="CN161" i="1"/>
  <c r="BY161" i="1"/>
  <c r="AF161" i="1"/>
  <c r="AE161" i="1"/>
  <c r="AB161" i="1"/>
  <c r="AA161" i="1"/>
  <c r="X161" i="1"/>
  <c r="W161" i="1"/>
  <c r="T161" i="1"/>
  <c r="S161" i="1"/>
  <c r="GO160" i="1"/>
  <c r="FZ160" i="1"/>
  <c r="FZ161" i="1" s="1"/>
  <c r="FK160" i="1"/>
  <c r="FK161" i="1" s="1"/>
  <c r="EV160" i="1"/>
  <c r="EG160" i="1"/>
  <c r="DR160" i="1"/>
  <c r="DR161" i="1" s="1"/>
  <c r="DC160" i="1"/>
  <c r="DC161" i="1" s="1"/>
  <c r="CN160" i="1"/>
  <c r="BY160" i="1"/>
  <c r="BJ160" i="1"/>
  <c r="AU160" i="1"/>
  <c r="AU161" i="1" s="1"/>
  <c r="AF160" i="1"/>
  <c r="AE160" i="1"/>
  <c r="AD160" i="1"/>
  <c r="AD161" i="1" s="1"/>
  <c r="AC160" i="1"/>
  <c r="AC161" i="1" s="1"/>
  <c r="AB160" i="1"/>
  <c r="AA160" i="1"/>
  <c r="Z160" i="1"/>
  <c r="Z161" i="1" s="1"/>
  <c r="Y160" i="1"/>
  <c r="Y161" i="1" s="1"/>
  <c r="X160" i="1"/>
  <c r="W160" i="1"/>
  <c r="V160" i="1"/>
  <c r="V161" i="1" s="1"/>
  <c r="U160" i="1"/>
  <c r="U161" i="1" s="1"/>
  <c r="T160" i="1"/>
  <c r="S160" i="1"/>
  <c r="R160" i="1"/>
  <c r="R161" i="1" s="1"/>
  <c r="HC159" i="1"/>
  <c r="HB159" i="1"/>
  <c r="HA159" i="1"/>
  <c r="GZ159" i="1"/>
  <c r="GY159" i="1"/>
  <c r="GX159" i="1"/>
  <c r="GW159" i="1"/>
  <c r="GV159" i="1"/>
  <c r="GU159" i="1"/>
  <c r="GT159" i="1"/>
  <c r="GS159" i="1"/>
  <c r="GR159" i="1"/>
  <c r="GP159" i="1"/>
  <c r="GN159" i="1"/>
  <c r="GM159" i="1"/>
  <c r="GL159" i="1"/>
  <c r="GK159" i="1"/>
  <c r="GJ159" i="1"/>
  <c r="GI159" i="1"/>
  <c r="GH159" i="1"/>
  <c r="GG159" i="1"/>
  <c r="GF159" i="1"/>
  <c r="GE159" i="1"/>
  <c r="GD159" i="1"/>
  <c r="GC159" i="1"/>
  <c r="GA159" i="1"/>
  <c r="FZ159" i="1" s="1"/>
  <c r="FY159" i="1"/>
  <c r="FX159" i="1"/>
  <c r="FW159" i="1"/>
  <c r="FV159" i="1"/>
  <c r="FU159" i="1"/>
  <c r="FT159" i="1"/>
  <c r="FS159" i="1"/>
  <c r="FR159" i="1"/>
  <c r="FQ159" i="1"/>
  <c r="FP159" i="1"/>
  <c r="FO159" i="1"/>
  <c r="FN159" i="1"/>
  <c r="FL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W159" i="1"/>
  <c r="EV159" i="1" s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H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S159" i="1"/>
  <c r="DR159" i="1" s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D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O159" i="1"/>
  <c r="CN159" i="1" s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BZ159" i="1"/>
  <c r="BX159" i="1"/>
  <c r="AE159" i="1" s="1"/>
  <c r="BW159" i="1"/>
  <c r="BV159" i="1"/>
  <c r="BU159" i="1"/>
  <c r="BT159" i="1"/>
  <c r="AA159" i="1" s="1"/>
  <c r="BS159" i="1"/>
  <c r="BR159" i="1"/>
  <c r="BQ159" i="1"/>
  <c r="BP159" i="1"/>
  <c r="W159" i="1" s="1"/>
  <c r="BO159" i="1"/>
  <c r="BN159" i="1"/>
  <c r="BM159" i="1"/>
  <c r="BK159" i="1"/>
  <c r="BI159" i="1"/>
  <c r="BH159" i="1"/>
  <c r="AD159" i="1" s="1"/>
  <c r="BG159" i="1"/>
  <c r="AC159" i="1" s="1"/>
  <c r="BF159" i="1"/>
  <c r="BE159" i="1"/>
  <c r="BD159" i="1"/>
  <c r="Z159" i="1" s="1"/>
  <c r="BC159" i="1"/>
  <c r="Y159" i="1" s="1"/>
  <c r="BB159" i="1"/>
  <c r="BA159" i="1"/>
  <c r="AZ159" i="1"/>
  <c r="V159" i="1" s="1"/>
  <c r="AY159" i="1"/>
  <c r="U159" i="1" s="1"/>
  <c r="AX159" i="1"/>
  <c r="AU159" i="1" s="1"/>
  <c r="AV159" i="1"/>
  <c r="AF159" i="1"/>
  <c r="AB159" i="1"/>
  <c r="X159" i="1"/>
  <c r="T159" i="1"/>
  <c r="S159" i="1"/>
  <c r="GO158" i="1"/>
  <c r="EV158" i="1"/>
  <c r="EG158" i="1"/>
  <c r="CN158" i="1"/>
  <c r="BY158" i="1"/>
  <c r="AF158" i="1"/>
  <c r="AE158" i="1"/>
  <c r="AB158" i="1"/>
  <c r="AA158" i="1"/>
  <c r="X158" i="1"/>
  <c r="W158" i="1"/>
  <c r="T158" i="1"/>
  <c r="S158" i="1"/>
  <c r="GO157" i="1"/>
  <c r="FZ157" i="1"/>
  <c r="FZ158" i="1" s="1"/>
  <c r="FK157" i="1"/>
  <c r="FK158" i="1" s="1"/>
  <c r="EV157" i="1"/>
  <c r="EG157" i="1"/>
  <c r="DR157" i="1"/>
  <c r="DR158" i="1" s="1"/>
  <c r="DC157" i="1"/>
  <c r="DC158" i="1" s="1"/>
  <c r="CN157" i="1"/>
  <c r="BY157" i="1"/>
  <c r="BJ157" i="1"/>
  <c r="AU157" i="1"/>
  <c r="AU158" i="1" s="1"/>
  <c r="AF157" i="1"/>
  <c r="AE157" i="1"/>
  <c r="AD157" i="1"/>
  <c r="AD158" i="1" s="1"/>
  <c r="AC157" i="1"/>
  <c r="AC158" i="1" s="1"/>
  <c r="AB157" i="1"/>
  <c r="AA157" i="1"/>
  <c r="Z157" i="1"/>
  <c r="Z158" i="1" s="1"/>
  <c r="Y157" i="1"/>
  <c r="Y158" i="1" s="1"/>
  <c r="X157" i="1"/>
  <c r="W157" i="1"/>
  <c r="V157" i="1"/>
  <c r="V158" i="1" s="1"/>
  <c r="U157" i="1"/>
  <c r="U158" i="1" s="1"/>
  <c r="T157" i="1"/>
  <c r="S157" i="1"/>
  <c r="R157" i="1"/>
  <c r="R158" i="1" s="1"/>
  <c r="HC156" i="1"/>
  <c r="HB156" i="1"/>
  <c r="HA156" i="1"/>
  <c r="GZ156" i="1"/>
  <c r="GY156" i="1"/>
  <c r="GX156" i="1"/>
  <c r="GW156" i="1"/>
  <c r="GV156" i="1"/>
  <c r="GU156" i="1"/>
  <c r="GT156" i="1"/>
  <c r="GS156" i="1"/>
  <c r="GR156" i="1"/>
  <c r="GO156" i="1" s="1"/>
  <c r="GP156" i="1"/>
  <c r="GN156" i="1"/>
  <c r="GM156" i="1"/>
  <c r="GL156" i="1"/>
  <c r="GK156" i="1"/>
  <c r="GJ156" i="1"/>
  <c r="GI156" i="1"/>
  <c r="GH156" i="1"/>
  <c r="GG156" i="1"/>
  <c r="GF156" i="1"/>
  <c r="GE156" i="1"/>
  <c r="GD156" i="1"/>
  <c r="GC156" i="1"/>
  <c r="GA156" i="1"/>
  <c r="FZ156" i="1" s="1"/>
  <c r="FY156" i="1"/>
  <c r="FX156" i="1"/>
  <c r="FW156" i="1"/>
  <c r="FV156" i="1"/>
  <c r="FU156" i="1"/>
  <c r="FT156" i="1"/>
  <c r="FS156" i="1"/>
  <c r="FR156" i="1"/>
  <c r="FQ156" i="1"/>
  <c r="FP156" i="1"/>
  <c r="FO156" i="1"/>
  <c r="FN156" i="1"/>
  <c r="FK156" i="1" s="1"/>
  <c r="FL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W156" i="1"/>
  <c r="EV156" i="1" s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G156" i="1" s="1"/>
  <c r="EH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S156" i="1"/>
  <c r="DR156" i="1" s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C156" i="1" s="1"/>
  <c r="DD156" i="1"/>
  <c r="DB156" i="1"/>
  <c r="DA156" i="1"/>
  <c r="CZ156" i="1"/>
  <c r="CY156" i="1"/>
  <c r="CX156" i="1"/>
  <c r="AA156" i="1" s="1"/>
  <c r="CW156" i="1"/>
  <c r="CV156" i="1"/>
  <c r="CU156" i="1"/>
  <c r="CT156" i="1"/>
  <c r="CS156" i="1"/>
  <c r="CR156" i="1"/>
  <c r="CQ156" i="1"/>
  <c r="CO156" i="1"/>
  <c r="CN156" i="1" s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BZ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K156" i="1"/>
  <c r="BJ156" i="1"/>
  <c r="BI156" i="1"/>
  <c r="BH156" i="1"/>
  <c r="BG156" i="1"/>
  <c r="BF156" i="1"/>
  <c r="BE156" i="1"/>
  <c r="BD156" i="1"/>
  <c r="BC156" i="1"/>
  <c r="BB156" i="1"/>
  <c r="X156" i="1" s="1"/>
  <c r="BA156" i="1"/>
  <c r="AZ156" i="1"/>
  <c r="AY156" i="1"/>
  <c r="AX156" i="1"/>
  <c r="AU156" i="1" s="1"/>
  <c r="AV156" i="1"/>
  <c r="AF156" i="1"/>
  <c r="AE156" i="1"/>
  <c r="AB156" i="1"/>
  <c r="W156" i="1"/>
  <c r="T156" i="1"/>
  <c r="S156" i="1"/>
  <c r="GO155" i="1"/>
  <c r="EV155" i="1"/>
  <c r="EG155" i="1"/>
  <c r="CN155" i="1"/>
  <c r="BY155" i="1"/>
  <c r="AF155" i="1"/>
  <c r="AE155" i="1"/>
  <c r="AD155" i="1"/>
  <c r="AB155" i="1"/>
  <c r="AA155" i="1"/>
  <c r="X155" i="1"/>
  <c r="W155" i="1"/>
  <c r="T155" i="1"/>
  <c r="S155" i="1"/>
  <c r="GO154" i="1"/>
  <c r="FZ154" i="1"/>
  <c r="FZ155" i="1" s="1"/>
  <c r="FK154" i="1"/>
  <c r="FK155" i="1" s="1"/>
  <c r="EV154" i="1"/>
  <c r="EG154" i="1"/>
  <c r="DR154" i="1"/>
  <c r="DR155" i="1" s="1"/>
  <c r="DC154" i="1"/>
  <c r="DC155" i="1" s="1"/>
  <c r="CN154" i="1"/>
  <c r="BY154" i="1"/>
  <c r="BJ154" i="1"/>
  <c r="BJ155" i="1" s="1"/>
  <c r="AU154" i="1"/>
  <c r="AU155" i="1" s="1"/>
  <c r="AF154" i="1"/>
  <c r="AE154" i="1"/>
  <c r="AD154" i="1"/>
  <c r="AC154" i="1"/>
  <c r="AC155" i="1" s="1"/>
  <c r="AB154" i="1"/>
  <c r="AA154" i="1"/>
  <c r="Z154" i="1"/>
  <c r="Z155" i="1" s="1"/>
  <c r="Y154" i="1"/>
  <c r="Y155" i="1" s="1"/>
  <c r="X154" i="1"/>
  <c r="W154" i="1"/>
  <c r="V154" i="1"/>
  <c r="V155" i="1" s="1"/>
  <c r="U154" i="1"/>
  <c r="U155" i="1" s="1"/>
  <c r="T154" i="1"/>
  <c r="S154" i="1"/>
  <c r="R154" i="1"/>
  <c r="R155" i="1" s="1"/>
  <c r="Q154" i="1"/>
  <c r="Q155" i="1" s="1"/>
  <c r="HC153" i="1"/>
  <c r="HB153" i="1"/>
  <c r="HA153" i="1"/>
  <c r="GZ153" i="1"/>
  <c r="GY153" i="1"/>
  <c r="GX153" i="1"/>
  <c r="GW153" i="1"/>
  <c r="GV153" i="1"/>
  <c r="GU153" i="1"/>
  <c r="GT153" i="1"/>
  <c r="GS153" i="1"/>
  <c r="GR153" i="1"/>
  <c r="GO153" i="1" s="1"/>
  <c r="GP153" i="1"/>
  <c r="GN153" i="1"/>
  <c r="GM153" i="1"/>
  <c r="GL153" i="1"/>
  <c r="GK153" i="1"/>
  <c r="GJ153" i="1"/>
  <c r="GI153" i="1"/>
  <c r="GH153" i="1"/>
  <c r="GG153" i="1"/>
  <c r="GF153" i="1"/>
  <c r="GE153" i="1"/>
  <c r="GD153" i="1"/>
  <c r="GC153" i="1"/>
  <c r="GA153" i="1"/>
  <c r="FZ153" i="1"/>
  <c r="FY153" i="1"/>
  <c r="FX153" i="1"/>
  <c r="FW153" i="1"/>
  <c r="FV153" i="1"/>
  <c r="FU153" i="1"/>
  <c r="FT153" i="1"/>
  <c r="FS153" i="1"/>
  <c r="FR153" i="1"/>
  <c r="FQ153" i="1"/>
  <c r="FP153" i="1"/>
  <c r="FO153" i="1"/>
  <c r="FN153" i="1"/>
  <c r="FK153" i="1" s="1"/>
  <c r="FL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G153" i="1" s="1"/>
  <c r="EH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S153" i="1"/>
  <c r="DR153" i="1" s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D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O153" i="1"/>
  <c r="CN153" i="1"/>
  <c r="CM153" i="1"/>
  <c r="CL153" i="1"/>
  <c r="CK153" i="1"/>
  <c r="CJ153" i="1"/>
  <c r="AB153" i="1" s="1"/>
  <c r="CI153" i="1"/>
  <c r="CH153" i="1"/>
  <c r="CG153" i="1"/>
  <c r="CF153" i="1"/>
  <c r="CE153" i="1"/>
  <c r="CD153" i="1"/>
  <c r="CC153" i="1"/>
  <c r="CB153" i="1"/>
  <c r="BY153" i="1" s="1"/>
  <c r="BZ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K153" i="1"/>
  <c r="BJ153" i="1"/>
  <c r="BI153" i="1"/>
  <c r="BH153" i="1"/>
  <c r="BG153" i="1"/>
  <c r="BF153" i="1"/>
  <c r="BE153" i="1"/>
  <c r="BD153" i="1"/>
  <c r="BC153" i="1"/>
  <c r="BB153" i="1"/>
  <c r="X153" i="1" s="1"/>
  <c r="BA153" i="1"/>
  <c r="AZ153" i="1"/>
  <c r="AY153" i="1"/>
  <c r="AX153" i="1"/>
  <c r="AU153" i="1" s="1"/>
  <c r="AV153" i="1"/>
  <c r="AF153" i="1"/>
  <c r="AE153" i="1"/>
  <c r="AA153" i="1"/>
  <c r="W153" i="1"/>
  <c r="S153" i="1"/>
  <c r="GO152" i="1"/>
  <c r="EV152" i="1"/>
  <c r="EG152" i="1"/>
  <c r="CN152" i="1"/>
  <c r="BY152" i="1"/>
  <c r="BJ152" i="1"/>
  <c r="AF152" i="1"/>
  <c r="AE152" i="1"/>
  <c r="AB152" i="1"/>
  <c r="AA152" i="1"/>
  <c r="X152" i="1"/>
  <c r="W152" i="1"/>
  <c r="T152" i="1"/>
  <c r="S152" i="1"/>
  <c r="GO151" i="1"/>
  <c r="FZ151" i="1"/>
  <c r="FZ152" i="1" s="1"/>
  <c r="FK151" i="1"/>
  <c r="FK152" i="1" s="1"/>
  <c r="EV151" i="1"/>
  <c r="EG151" i="1"/>
  <c r="DR151" i="1"/>
  <c r="DR152" i="1" s="1"/>
  <c r="DC151" i="1"/>
  <c r="DC152" i="1" s="1"/>
  <c r="CN151" i="1"/>
  <c r="BY151" i="1"/>
  <c r="BJ151" i="1"/>
  <c r="AU151" i="1"/>
  <c r="AU152" i="1" s="1"/>
  <c r="AF151" i="1"/>
  <c r="AE151" i="1"/>
  <c r="AD151" i="1"/>
  <c r="AD152" i="1" s="1"/>
  <c r="AC151" i="1"/>
  <c r="AC152" i="1" s="1"/>
  <c r="AB151" i="1"/>
  <c r="AA151" i="1"/>
  <c r="Z151" i="1"/>
  <c r="Z152" i="1" s="1"/>
  <c r="Y151" i="1"/>
  <c r="Y152" i="1" s="1"/>
  <c r="X151" i="1"/>
  <c r="W151" i="1"/>
  <c r="V151" i="1"/>
  <c r="V152" i="1" s="1"/>
  <c r="U151" i="1"/>
  <c r="U152" i="1" s="1"/>
  <c r="T151" i="1"/>
  <c r="S151" i="1"/>
  <c r="R151" i="1"/>
  <c r="R152" i="1" s="1"/>
  <c r="Q151" i="1"/>
  <c r="Q152" i="1" s="1"/>
  <c r="HC150" i="1"/>
  <c r="HB150" i="1"/>
  <c r="HA150" i="1"/>
  <c r="GZ150" i="1"/>
  <c r="GY150" i="1"/>
  <c r="GX150" i="1"/>
  <c r="GW150" i="1"/>
  <c r="GV150" i="1"/>
  <c r="GU150" i="1"/>
  <c r="GT150" i="1"/>
  <c r="GS150" i="1"/>
  <c r="GR150" i="1"/>
  <c r="GO150" i="1" s="1"/>
  <c r="GP150" i="1"/>
  <c r="GN150" i="1"/>
  <c r="GM150" i="1"/>
  <c r="GL150" i="1"/>
  <c r="GK150" i="1"/>
  <c r="GJ150" i="1"/>
  <c r="GI150" i="1"/>
  <c r="GH150" i="1"/>
  <c r="GG150" i="1"/>
  <c r="GF150" i="1"/>
  <c r="GE150" i="1"/>
  <c r="GD150" i="1"/>
  <c r="GC150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K150" i="1" s="1"/>
  <c r="FL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W150" i="1"/>
  <c r="EV150" i="1" s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H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S150" i="1"/>
  <c r="DR150" i="1" s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D150" i="1"/>
  <c r="DB150" i="1"/>
  <c r="AE150" i="1" s="1"/>
  <c r="DA150" i="1"/>
  <c r="CZ150" i="1"/>
  <c r="CY150" i="1"/>
  <c r="CX150" i="1"/>
  <c r="CW150" i="1"/>
  <c r="CV150" i="1"/>
  <c r="CU150" i="1"/>
  <c r="CT150" i="1"/>
  <c r="W150" i="1" s="1"/>
  <c r="CS150" i="1"/>
  <c r="CR150" i="1"/>
  <c r="CQ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BY150" i="1" s="1"/>
  <c r="BZ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U150" i="1" s="1"/>
  <c r="AV150" i="1"/>
  <c r="AF150" i="1"/>
  <c r="AB150" i="1"/>
  <c r="AA150" i="1"/>
  <c r="X150" i="1"/>
  <c r="T150" i="1"/>
  <c r="S150" i="1"/>
  <c r="GO149" i="1"/>
  <c r="EV149" i="1"/>
  <c r="EG149" i="1"/>
  <c r="DR149" i="1"/>
  <c r="CN149" i="1"/>
  <c r="BY149" i="1"/>
  <c r="BJ149" i="1"/>
  <c r="AF149" i="1"/>
  <c r="AE149" i="1"/>
  <c r="AD149" i="1"/>
  <c r="AB149" i="1"/>
  <c r="AA149" i="1"/>
  <c r="X149" i="1"/>
  <c r="W149" i="1"/>
  <c r="V149" i="1"/>
  <c r="T149" i="1"/>
  <c r="S149" i="1"/>
  <c r="R149" i="1"/>
  <c r="GO148" i="1"/>
  <c r="FZ148" i="1"/>
  <c r="FZ149" i="1" s="1"/>
  <c r="FK148" i="1"/>
  <c r="FK149" i="1" s="1"/>
  <c r="EV148" i="1"/>
  <c r="EG148" i="1"/>
  <c r="DR148" i="1"/>
  <c r="DC148" i="1"/>
  <c r="DC149" i="1" s="1"/>
  <c r="CN148" i="1"/>
  <c r="BY148" i="1"/>
  <c r="BJ148" i="1"/>
  <c r="AU148" i="1"/>
  <c r="AU149" i="1" s="1"/>
  <c r="AF148" i="1"/>
  <c r="AE148" i="1"/>
  <c r="AD148" i="1"/>
  <c r="AC148" i="1"/>
  <c r="AC149" i="1" s="1"/>
  <c r="AB148" i="1"/>
  <c r="AA148" i="1"/>
  <c r="Z148" i="1"/>
  <c r="Z149" i="1" s="1"/>
  <c r="Y148" i="1"/>
  <c r="Y149" i="1" s="1"/>
  <c r="X148" i="1"/>
  <c r="W148" i="1"/>
  <c r="V148" i="1"/>
  <c r="U148" i="1"/>
  <c r="U149" i="1" s="1"/>
  <c r="T148" i="1"/>
  <c r="S148" i="1"/>
  <c r="R148" i="1"/>
  <c r="Q148" i="1"/>
  <c r="Q149" i="1" s="1"/>
  <c r="HC147" i="1"/>
  <c r="HB147" i="1"/>
  <c r="HA147" i="1"/>
  <c r="GZ147" i="1"/>
  <c r="GY147" i="1"/>
  <c r="GX147" i="1"/>
  <c r="GW147" i="1"/>
  <c r="GV147" i="1"/>
  <c r="GU147" i="1"/>
  <c r="GT147" i="1"/>
  <c r="GS147" i="1"/>
  <c r="GR147" i="1"/>
  <c r="GO147" i="1" s="1"/>
  <c r="GP147" i="1"/>
  <c r="GN147" i="1"/>
  <c r="GM147" i="1"/>
  <c r="GL147" i="1"/>
  <c r="GK147" i="1"/>
  <c r="GJ147" i="1"/>
  <c r="GI147" i="1"/>
  <c r="GH147" i="1"/>
  <c r="GG147" i="1"/>
  <c r="GF147" i="1"/>
  <c r="GE147" i="1"/>
  <c r="GD147" i="1"/>
  <c r="GC147" i="1"/>
  <c r="GA147" i="1"/>
  <c r="FZ147" i="1" s="1"/>
  <c r="FY147" i="1"/>
  <c r="FX147" i="1"/>
  <c r="FW147" i="1"/>
  <c r="FV147" i="1"/>
  <c r="FU147" i="1"/>
  <c r="FT147" i="1"/>
  <c r="FS147" i="1"/>
  <c r="FR147" i="1"/>
  <c r="FQ147" i="1"/>
  <c r="FP147" i="1"/>
  <c r="FO147" i="1"/>
  <c r="FN147" i="1"/>
  <c r="FL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W147" i="1"/>
  <c r="EV147" i="1" s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G147" i="1" s="1"/>
  <c r="EH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S147" i="1"/>
  <c r="DR147" i="1" s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D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O147" i="1"/>
  <c r="CN147" i="1"/>
  <c r="CM147" i="1"/>
  <c r="CL147" i="1"/>
  <c r="CK147" i="1"/>
  <c r="CJ147" i="1"/>
  <c r="AB147" i="1" s="1"/>
  <c r="CI147" i="1"/>
  <c r="CH147" i="1"/>
  <c r="CG147" i="1"/>
  <c r="CF147" i="1"/>
  <c r="X147" i="1" s="1"/>
  <c r="CE147" i="1"/>
  <c r="CD147" i="1"/>
  <c r="CC147" i="1"/>
  <c r="CB147" i="1"/>
  <c r="BY147" i="1" s="1"/>
  <c r="BZ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K147" i="1"/>
  <c r="BJ147" i="1" s="1"/>
  <c r="BI147" i="1"/>
  <c r="BH147" i="1"/>
  <c r="BG147" i="1"/>
  <c r="BF147" i="1"/>
  <c r="BE147" i="1"/>
  <c r="BD147" i="1"/>
  <c r="BC147" i="1"/>
  <c r="Y147" i="1" s="1"/>
  <c r="BB147" i="1"/>
  <c r="BA147" i="1"/>
  <c r="AZ147" i="1"/>
  <c r="AY147" i="1"/>
  <c r="U147" i="1" s="1"/>
  <c r="AX147" i="1"/>
  <c r="AV147" i="1"/>
  <c r="AF147" i="1"/>
  <c r="AE147" i="1"/>
  <c r="AA147" i="1"/>
  <c r="W147" i="1"/>
  <c r="S147" i="1"/>
  <c r="GO146" i="1"/>
  <c r="EV146" i="1"/>
  <c r="EG146" i="1"/>
  <c r="CN146" i="1"/>
  <c r="BY146" i="1"/>
  <c r="AF146" i="1"/>
  <c r="AE146" i="1"/>
  <c r="AB146" i="1"/>
  <c r="AA146" i="1"/>
  <c r="X146" i="1"/>
  <c r="W146" i="1"/>
  <c r="T146" i="1"/>
  <c r="S146" i="1"/>
  <c r="GO145" i="1"/>
  <c r="FZ145" i="1"/>
  <c r="FZ146" i="1" s="1"/>
  <c r="FK145" i="1"/>
  <c r="FK146" i="1" s="1"/>
  <c r="EV145" i="1"/>
  <c r="EG145" i="1"/>
  <c r="DR145" i="1"/>
  <c r="DR146" i="1" s="1"/>
  <c r="DC145" i="1"/>
  <c r="DC146" i="1" s="1"/>
  <c r="CN145" i="1"/>
  <c r="BY145" i="1"/>
  <c r="BJ145" i="1"/>
  <c r="Q145" i="1" s="1"/>
  <c r="Q146" i="1" s="1"/>
  <c r="AU145" i="1"/>
  <c r="AU146" i="1" s="1"/>
  <c r="AF145" i="1"/>
  <c r="AE145" i="1"/>
  <c r="AD145" i="1"/>
  <c r="AD146" i="1" s="1"/>
  <c r="AC145" i="1"/>
  <c r="AC146" i="1" s="1"/>
  <c r="AB145" i="1"/>
  <c r="AA145" i="1"/>
  <c r="Z145" i="1"/>
  <c r="Z146" i="1" s="1"/>
  <c r="Y145" i="1"/>
  <c r="Y146" i="1" s="1"/>
  <c r="X145" i="1"/>
  <c r="W145" i="1"/>
  <c r="V145" i="1"/>
  <c r="V146" i="1" s="1"/>
  <c r="U145" i="1"/>
  <c r="U146" i="1" s="1"/>
  <c r="T145" i="1"/>
  <c r="S145" i="1"/>
  <c r="R145" i="1"/>
  <c r="R146" i="1" s="1"/>
  <c r="HC144" i="1"/>
  <c r="HB144" i="1"/>
  <c r="HA144" i="1"/>
  <c r="GZ144" i="1"/>
  <c r="GY144" i="1"/>
  <c r="GX144" i="1"/>
  <c r="GW144" i="1"/>
  <c r="GV144" i="1"/>
  <c r="GU144" i="1"/>
  <c r="GT144" i="1"/>
  <c r="GS144" i="1"/>
  <c r="GR144" i="1"/>
  <c r="GP144" i="1"/>
  <c r="GN144" i="1"/>
  <c r="GM144" i="1"/>
  <c r="GL144" i="1"/>
  <c r="GK144" i="1"/>
  <c r="GJ144" i="1"/>
  <c r="GI144" i="1"/>
  <c r="GH144" i="1"/>
  <c r="GG144" i="1"/>
  <c r="GF144" i="1"/>
  <c r="GE144" i="1"/>
  <c r="GD144" i="1"/>
  <c r="GC144" i="1"/>
  <c r="GA144" i="1"/>
  <c r="FZ144" i="1"/>
  <c r="FY144" i="1"/>
  <c r="FX144" i="1"/>
  <c r="FW144" i="1"/>
  <c r="FV144" i="1"/>
  <c r="FU144" i="1"/>
  <c r="FT144" i="1"/>
  <c r="FS144" i="1"/>
  <c r="FR144" i="1"/>
  <c r="FQ144" i="1"/>
  <c r="FP144" i="1"/>
  <c r="FO144" i="1"/>
  <c r="FN144" i="1"/>
  <c r="FK144" i="1" s="1"/>
  <c r="FL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W144" i="1"/>
  <c r="EV144" i="1" s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H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C144" i="1" s="1"/>
  <c r="DD144" i="1"/>
  <c r="DB144" i="1"/>
  <c r="DA144" i="1"/>
  <c r="CZ144" i="1"/>
  <c r="CY144" i="1"/>
  <c r="CX144" i="1"/>
  <c r="AA144" i="1" s="1"/>
  <c r="CW144" i="1"/>
  <c r="CV144" i="1"/>
  <c r="CU144" i="1"/>
  <c r="CT144" i="1"/>
  <c r="CS144" i="1"/>
  <c r="CR144" i="1"/>
  <c r="CQ144" i="1"/>
  <c r="CO144" i="1"/>
  <c r="CN144" i="1" s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BZ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K144" i="1"/>
  <c r="BJ144" i="1"/>
  <c r="BI144" i="1"/>
  <c r="BH144" i="1"/>
  <c r="BG144" i="1"/>
  <c r="BF144" i="1"/>
  <c r="BE144" i="1"/>
  <c r="BD144" i="1"/>
  <c r="BC144" i="1"/>
  <c r="BB144" i="1"/>
  <c r="X144" i="1" s="1"/>
  <c r="BA144" i="1"/>
  <c r="AZ144" i="1"/>
  <c r="AY144" i="1"/>
  <c r="AX144" i="1"/>
  <c r="AU144" i="1" s="1"/>
  <c r="AV144" i="1"/>
  <c r="AF144" i="1"/>
  <c r="AE144" i="1"/>
  <c r="AB144" i="1"/>
  <c r="W144" i="1"/>
  <c r="T144" i="1"/>
  <c r="S144" i="1"/>
  <c r="GO143" i="1"/>
  <c r="EV143" i="1"/>
  <c r="EG143" i="1"/>
  <c r="CN143" i="1"/>
  <c r="BY143" i="1"/>
  <c r="AF143" i="1"/>
  <c r="AE143" i="1"/>
  <c r="AD143" i="1"/>
  <c r="AB143" i="1"/>
  <c r="AA143" i="1"/>
  <c r="X143" i="1"/>
  <c r="W143" i="1"/>
  <c r="T143" i="1"/>
  <c r="S143" i="1"/>
  <c r="GO142" i="1"/>
  <c r="FZ142" i="1"/>
  <c r="FZ143" i="1" s="1"/>
  <c r="FK142" i="1"/>
  <c r="FK143" i="1" s="1"/>
  <c r="EV142" i="1"/>
  <c r="EG142" i="1"/>
  <c r="DR142" i="1"/>
  <c r="DR143" i="1" s="1"/>
  <c r="DC142" i="1"/>
  <c r="DC143" i="1" s="1"/>
  <c r="CN142" i="1"/>
  <c r="BY142" i="1"/>
  <c r="BJ142" i="1"/>
  <c r="BJ143" i="1" s="1"/>
  <c r="AU142" i="1"/>
  <c r="AU143" i="1" s="1"/>
  <c r="AF142" i="1"/>
  <c r="AE142" i="1"/>
  <c r="AD142" i="1"/>
  <c r="AC142" i="1"/>
  <c r="AC143" i="1" s="1"/>
  <c r="AB142" i="1"/>
  <c r="AA142" i="1"/>
  <c r="Z142" i="1"/>
  <c r="Z143" i="1" s="1"/>
  <c r="Y142" i="1"/>
  <c r="Y143" i="1" s="1"/>
  <c r="X142" i="1"/>
  <c r="W142" i="1"/>
  <c r="V142" i="1"/>
  <c r="V143" i="1" s="1"/>
  <c r="U142" i="1"/>
  <c r="U143" i="1" s="1"/>
  <c r="T142" i="1"/>
  <c r="S142" i="1"/>
  <c r="R142" i="1"/>
  <c r="R143" i="1" s="1"/>
  <c r="Q142" i="1"/>
  <c r="Q143" i="1" s="1"/>
  <c r="HC141" i="1"/>
  <c r="HB141" i="1"/>
  <c r="HA141" i="1"/>
  <c r="GZ141" i="1"/>
  <c r="GY141" i="1"/>
  <c r="GX141" i="1"/>
  <c r="GW141" i="1"/>
  <c r="GV141" i="1"/>
  <c r="GU141" i="1"/>
  <c r="GT141" i="1"/>
  <c r="GS141" i="1"/>
  <c r="GR141" i="1"/>
  <c r="GO141" i="1" s="1"/>
  <c r="GP141" i="1"/>
  <c r="GN141" i="1"/>
  <c r="GM141" i="1"/>
  <c r="GL141" i="1"/>
  <c r="GK141" i="1"/>
  <c r="GJ141" i="1"/>
  <c r="GI141" i="1"/>
  <c r="GH141" i="1"/>
  <c r="GG141" i="1"/>
  <c r="GF141" i="1"/>
  <c r="GE141" i="1"/>
  <c r="GD141" i="1"/>
  <c r="GC141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K141" i="1" s="1"/>
  <c r="FL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G141" i="1" s="1"/>
  <c r="EH141" i="1"/>
  <c r="EF141" i="1"/>
  <c r="AE141" i="1" s="1"/>
  <c r="EE141" i="1"/>
  <c r="ED141" i="1"/>
  <c r="EC141" i="1"/>
  <c r="EB141" i="1"/>
  <c r="EA141" i="1"/>
  <c r="DZ141" i="1"/>
  <c r="DY141" i="1"/>
  <c r="DX141" i="1"/>
  <c r="W141" i="1" s="1"/>
  <c r="DW141" i="1"/>
  <c r="DV141" i="1"/>
  <c r="DU141" i="1"/>
  <c r="DS141" i="1"/>
  <c r="DR141" i="1" s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D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O141" i="1"/>
  <c r="CN141" i="1"/>
  <c r="CM141" i="1"/>
  <c r="CL141" i="1"/>
  <c r="CK141" i="1"/>
  <c r="CJ141" i="1"/>
  <c r="AB141" i="1" s="1"/>
  <c r="CI141" i="1"/>
  <c r="CH141" i="1"/>
  <c r="CG141" i="1"/>
  <c r="CF141" i="1"/>
  <c r="CE141" i="1"/>
  <c r="CD141" i="1"/>
  <c r="CC141" i="1"/>
  <c r="CB141" i="1"/>
  <c r="BY141" i="1" s="1"/>
  <c r="BZ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K141" i="1"/>
  <c r="BJ141" i="1"/>
  <c r="BI141" i="1"/>
  <c r="BH141" i="1"/>
  <c r="BG141" i="1"/>
  <c r="BF141" i="1"/>
  <c r="BE141" i="1"/>
  <c r="BD141" i="1"/>
  <c r="BC141" i="1"/>
  <c r="BB141" i="1"/>
  <c r="X141" i="1" s="1"/>
  <c r="BA141" i="1"/>
  <c r="AZ141" i="1"/>
  <c r="AY141" i="1"/>
  <c r="AX141" i="1"/>
  <c r="AU141" i="1" s="1"/>
  <c r="AV141" i="1"/>
  <c r="AF141" i="1"/>
  <c r="AA141" i="1"/>
  <c r="S141" i="1"/>
  <c r="GO140" i="1"/>
  <c r="EV140" i="1"/>
  <c r="EG140" i="1"/>
  <c r="CN140" i="1"/>
  <c r="BY140" i="1"/>
  <c r="BJ140" i="1"/>
  <c r="AF140" i="1"/>
  <c r="AE140" i="1"/>
  <c r="AD140" i="1"/>
  <c r="AB140" i="1"/>
  <c r="AA140" i="1"/>
  <c r="X140" i="1"/>
  <c r="W140" i="1"/>
  <c r="T140" i="1"/>
  <c r="S140" i="1"/>
  <c r="R140" i="1"/>
  <c r="GO139" i="1"/>
  <c r="FZ139" i="1"/>
  <c r="FZ140" i="1" s="1"/>
  <c r="FK139" i="1"/>
  <c r="FK140" i="1" s="1"/>
  <c r="EV139" i="1"/>
  <c r="EG139" i="1"/>
  <c r="DR139" i="1"/>
  <c r="DR140" i="1" s="1"/>
  <c r="DC139" i="1"/>
  <c r="DC140" i="1" s="1"/>
  <c r="CN139" i="1"/>
  <c r="BY139" i="1"/>
  <c r="BJ139" i="1"/>
  <c r="AU139" i="1"/>
  <c r="AU140" i="1" s="1"/>
  <c r="AF139" i="1"/>
  <c r="AE139" i="1"/>
  <c r="AD139" i="1"/>
  <c r="AC139" i="1"/>
  <c r="AC140" i="1" s="1"/>
  <c r="AB139" i="1"/>
  <c r="AA139" i="1"/>
  <c r="Z139" i="1"/>
  <c r="Z140" i="1" s="1"/>
  <c r="Y139" i="1"/>
  <c r="Y140" i="1" s="1"/>
  <c r="X139" i="1"/>
  <c r="W139" i="1"/>
  <c r="V139" i="1"/>
  <c r="V140" i="1" s="1"/>
  <c r="U139" i="1"/>
  <c r="U140" i="1" s="1"/>
  <c r="T139" i="1"/>
  <c r="S139" i="1"/>
  <c r="R139" i="1"/>
  <c r="Q139" i="1"/>
  <c r="Q140" i="1" s="1"/>
  <c r="HC138" i="1"/>
  <c r="HB138" i="1"/>
  <c r="HA138" i="1"/>
  <c r="GZ138" i="1"/>
  <c r="GY138" i="1"/>
  <c r="GX138" i="1"/>
  <c r="GW138" i="1"/>
  <c r="GV138" i="1"/>
  <c r="GU138" i="1"/>
  <c r="GT138" i="1"/>
  <c r="GS138" i="1"/>
  <c r="GR138" i="1"/>
  <c r="GO138" i="1" s="1"/>
  <c r="GP138" i="1"/>
  <c r="GN138" i="1"/>
  <c r="GM138" i="1"/>
  <c r="GL138" i="1"/>
  <c r="GK138" i="1"/>
  <c r="GJ138" i="1"/>
  <c r="GI138" i="1"/>
  <c r="GH138" i="1"/>
  <c r="GG138" i="1"/>
  <c r="GF138" i="1"/>
  <c r="GE138" i="1"/>
  <c r="GD138" i="1"/>
  <c r="GC138" i="1"/>
  <c r="GA138" i="1"/>
  <c r="FZ138" i="1"/>
  <c r="FY138" i="1"/>
  <c r="FX138" i="1"/>
  <c r="FW138" i="1"/>
  <c r="FV138" i="1"/>
  <c r="FU138" i="1"/>
  <c r="FT138" i="1"/>
  <c r="FS138" i="1"/>
  <c r="FR138" i="1"/>
  <c r="FQ138" i="1"/>
  <c r="FP138" i="1"/>
  <c r="FO138" i="1"/>
  <c r="FN138" i="1"/>
  <c r="FK138" i="1" s="1"/>
  <c r="FL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W138" i="1"/>
  <c r="EV138" i="1" s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H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S138" i="1"/>
  <c r="DR138" i="1" s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D138" i="1"/>
  <c r="DB138" i="1"/>
  <c r="AE138" i="1" s="1"/>
  <c r="DA138" i="1"/>
  <c r="CZ138" i="1"/>
  <c r="CY138" i="1"/>
  <c r="CX138" i="1"/>
  <c r="CW138" i="1"/>
  <c r="CV138" i="1"/>
  <c r="CU138" i="1"/>
  <c r="CT138" i="1"/>
  <c r="W138" i="1" s="1"/>
  <c r="CS138" i="1"/>
  <c r="CR138" i="1"/>
  <c r="CQ138" i="1"/>
  <c r="CO138" i="1"/>
  <c r="CN138" i="1"/>
  <c r="CM138" i="1"/>
  <c r="CL138" i="1"/>
  <c r="CK138" i="1"/>
  <c r="CJ138" i="1"/>
  <c r="AB138" i="1" s="1"/>
  <c r="CI138" i="1"/>
  <c r="CH138" i="1"/>
  <c r="CG138" i="1"/>
  <c r="CF138" i="1"/>
  <c r="CE138" i="1"/>
  <c r="CD138" i="1"/>
  <c r="CC138" i="1"/>
  <c r="CB138" i="1"/>
  <c r="BY138" i="1" s="1"/>
  <c r="BZ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K138" i="1"/>
  <c r="BJ138" i="1"/>
  <c r="BI138" i="1"/>
  <c r="BH138" i="1"/>
  <c r="BG138" i="1"/>
  <c r="BF138" i="1"/>
  <c r="BE138" i="1"/>
  <c r="BD138" i="1"/>
  <c r="Z138" i="1" s="1"/>
  <c r="BC138" i="1"/>
  <c r="BB138" i="1"/>
  <c r="BA138" i="1"/>
  <c r="AZ138" i="1"/>
  <c r="V138" i="1" s="1"/>
  <c r="AY138" i="1"/>
  <c r="AX138" i="1"/>
  <c r="AU138" i="1" s="1"/>
  <c r="AV138" i="1"/>
  <c r="AF138" i="1"/>
  <c r="AA138" i="1"/>
  <c r="X138" i="1"/>
  <c r="S138" i="1"/>
  <c r="GO137" i="1"/>
  <c r="EV137" i="1"/>
  <c r="EG137" i="1"/>
  <c r="DR137" i="1"/>
  <c r="CN137" i="1"/>
  <c r="BY137" i="1"/>
  <c r="BJ137" i="1"/>
  <c r="AF137" i="1"/>
  <c r="AE137" i="1"/>
  <c r="AD137" i="1"/>
  <c r="AB137" i="1"/>
  <c r="AA137" i="1"/>
  <c r="X137" i="1"/>
  <c r="W137" i="1"/>
  <c r="V137" i="1"/>
  <c r="T137" i="1"/>
  <c r="S137" i="1"/>
  <c r="R137" i="1"/>
  <c r="GO136" i="1"/>
  <c r="FZ136" i="1"/>
  <c r="FZ137" i="1" s="1"/>
  <c r="FK136" i="1"/>
  <c r="FK137" i="1" s="1"/>
  <c r="EV136" i="1"/>
  <c r="EG136" i="1"/>
  <c r="DR136" i="1"/>
  <c r="DC136" i="1"/>
  <c r="DC137" i="1" s="1"/>
  <c r="CN136" i="1"/>
  <c r="BY136" i="1"/>
  <c r="BJ136" i="1"/>
  <c r="AU136" i="1"/>
  <c r="AU137" i="1" s="1"/>
  <c r="AF136" i="1"/>
  <c r="AE136" i="1"/>
  <c r="AD136" i="1"/>
  <c r="AC136" i="1"/>
  <c r="AC137" i="1" s="1"/>
  <c r="AB136" i="1"/>
  <c r="AA136" i="1"/>
  <c r="Z136" i="1"/>
  <c r="Z137" i="1" s="1"/>
  <c r="Y136" i="1"/>
  <c r="Y137" i="1" s="1"/>
  <c r="X136" i="1"/>
  <c r="W136" i="1"/>
  <c r="V136" i="1"/>
  <c r="U136" i="1"/>
  <c r="U137" i="1" s="1"/>
  <c r="T136" i="1"/>
  <c r="S136" i="1"/>
  <c r="R136" i="1"/>
  <c r="Q136" i="1"/>
  <c r="Q137" i="1" s="1"/>
  <c r="HC135" i="1"/>
  <c r="HB135" i="1"/>
  <c r="HA135" i="1"/>
  <c r="GZ135" i="1"/>
  <c r="GY135" i="1"/>
  <c r="GX135" i="1"/>
  <c r="GW135" i="1"/>
  <c r="GV135" i="1"/>
  <c r="GU135" i="1"/>
  <c r="GT135" i="1"/>
  <c r="GS135" i="1"/>
  <c r="GR135" i="1"/>
  <c r="GO135" i="1" s="1"/>
  <c r="GP135" i="1"/>
  <c r="GN135" i="1"/>
  <c r="GM135" i="1"/>
  <c r="GL135" i="1"/>
  <c r="GK135" i="1"/>
  <c r="GJ135" i="1"/>
  <c r="GI135" i="1"/>
  <c r="GH135" i="1"/>
  <c r="GG135" i="1"/>
  <c r="GF135" i="1"/>
  <c r="GE135" i="1"/>
  <c r="GD135" i="1"/>
  <c r="GC135" i="1"/>
  <c r="GA135" i="1"/>
  <c r="FZ135" i="1" s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L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G135" i="1" s="1"/>
  <c r="EH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S135" i="1"/>
  <c r="DR135" i="1" s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D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O135" i="1"/>
  <c r="CN135" i="1"/>
  <c r="CM135" i="1"/>
  <c r="CL135" i="1"/>
  <c r="CK135" i="1"/>
  <c r="CJ135" i="1"/>
  <c r="AB135" i="1" s="1"/>
  <c r="CI135" i="1"/>
  <c r="CH135" i="1"/>
  <c r="CG135" i="1"/>
  <c r="CF135" i="1"/>
  <c r="CE135" i="1"/>
  <c r="CD135" i="1"/>
  <c r="CC135" i="1"/>
  <c r="CB135" i="1"/>
  <c r="BY135" i="1" s="1"/>
  <c r="BZ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K135" i="1"/>
  <c r="R135" i="1" s="1"/>
  <c r="BI135" i="1"/>
  <c r="BH135" i="1"/>
  <c r="AD135" i="1" s="1"/>
  <c r="BG135" i="1"/>
  <c r="AC135" i="1" s="1"/>
  <c r="BF135" i="1"/>
  <c r="BE135" i="1"/>
  <c r="BD135" i="1"/>
  <c r="Z135" i="1" s="1"/>
  <c r="BC135" i="1"/>
  <c r="Y135" i="1" s="1"/>
  <c r="BB135" i="1"/>
  <c r="BA135" i="1"/>
  <c r="AZ135" i="1"/>
  <c r="V135" i="1" s="1"/>
  <c r="AY135" i="1"/>
  <c r="U135" i="1" s="1"/>
  <c r="AX135" i="1"/>
  <c r="AV135" i="1"/>
  <c r="AF135" i="1"/>
  <c r="AE135" i="1"/>
  <c r="AA135" i="1"/>
  <c r="X135" i="1"/>
  <c r="W135" i="1"/>
  <c r="S135" i="1"/>
  <c r="GO134" i="1"/>
  <c r="EV134" i="1"/>
  <c r="EG134" i="1"/>
  <c r="CN134" i="1"/>
  <c r="BY134" i="1"/>
  <c r="AF134" i="1"/>
  <c r="AE134" i="1"/>
  <c r="AB134" i="1"/>
  <c r="AA134" i="1"/>
  <c r="X134" i="1"/>
  <c r="W134" i="1"/>
  <c r="T134" i="1"/>
  <c r="S134" i="1"/>
  <c r="GO133" i="1"/>
  <c r="FZ133" i="1"/>
  <c r="FZ134" i="1" s="1"/>
  <c r="FK133" i="1"/>
  <c r="FK134" i="1" s="1"/>
  <c r="EV133" i="1"/>
  <c r="EG133" i="1"/>
  <c r="DR133" i="1"/>
  <c r="DR134" i="1" s="1"/>
  <c r="DC133" i="1"/>
  <c r="DC134" i="1" s="1"/>
  <c r="CN133" i="1"/>
  <c r="BY133" i="1"/>
  <c r="BJ133" i="1"/>
  <c r="Q133" i="1" s="1"/>
  <c r="Q134" i="1" s="1"/>
  <c r="AU133" i="1"/>
  <c r="AU134" i="1" s="1"/>
  <c r="AF133" i="1"/>
  <c r="AE133" i="1"/>
  <c r="AD133" i="1"/>
  <c r="AD134" i="1" s="1"/>
  <c r="AC133" i="1"/>
  <c r="AC134" i="1" s="1"/>
  <c r="AB133" i="1"/>
  <c r="AA133" i="1"/>
  <c r="Z133" i="1"/>
  <c r="Z134" i="1" s="1"/>
  <c r="Y133" i="1"/>
  <c r="Y134" i="1" s="1"/>
  <c r="X133" i="1"/>
  <c r="W133" i="1"/>
  <c r="V133" i="1"/>
  <c r="V134" i="1" s="1"/>
  <c r="U133" i="1"/>
  <c r="U134" i="1" s="1"/>
  <c r="T133" i="1"/>
  <c r="S133" i="1"/>
  <c r="R133" i="1"/>
  <c r="R134" i="1" s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P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K132" i="1" s="1"/>
  <c r="FL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G132" i="1" s="1"/>
  <c r="EH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C132" i="1" s="1"/>
  <c r="DD132" i="1"/>
  <c r="DB132" i="1"/>
  <c r="DA132" i="1"/>
  <c r="CZ132" i="1"/>
  <c r="CY132" i="1"/>
  <c r="CX132" i="1"/>
  <c r="AA132" i="1" s="1"/>
  <c r="CW132" i="1"/>
  <c r="CV132" i="1"/>
  <c r="CU132" i="1"/>
  <c r="CT132" i="1"/>
  <c r="W132" i="1" s="1"/>
  <c r="CS132" i="1"/>
  <c r="CR132" i="1"/>
  <c r="CQ132" i="1"/>
  <c r="CO132" i="1"/>
  <c r="CN132" i="1" s="1"/>
  <c r="CM132" i="1"/>
  <c r="CL132" i="1"/>
  <c r="CK132" i="1"/>
  <c r="CJ132" i="1"/>
  <c r="CI132" i="1"/>
  <c r="CH132" i="1"/>
  <c r="CG132" i="1"/>
  <c r="CF132" i="1"/>
  <c r="CE132" i="1"/>
  <c r="CD132" i="1"/>
  <c r="CC132" i="1"/>
  <c r="U132" i="1" s="1"/>
  <c r="CB132" i="1"/>
  <c r="BZ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K132" i="1"/>
  <c r="BJ132" i="1"/>
  <c r="BI132" i="1"/>
  <c r="BH132" i="1"/>
  <c r="BG132" i="1"/>
  <c r="AC132" i="1" s="1"/>
  <c r="BF132" i="1"/>
  <c r="AB132" i="1" s="1"/>
  <c r="BE132" i="1"/>
  <c r="BD132" i="1"/>
  <c r="BC132" i="1"/>
  <c r="BB132" i="1"/>
  <c r="X132" i="1" s="1"/>
  <c r="BA132" i="1"/>
  <c r="AZ132" i="1"/>
  <c r="AY132" i="1"/>
  <c r="AX132" i="1"/>
  <c r="AU132" i="1" s="1"/>
  <c r="AV132" i="1"/>
  <c r="AF132" i="1"/>
  <c r="AE132" i="1"/>
  <c r="Y132" i="1"/>
  <c r="T132" i="1"/>
  <c r="S132" i="1"/>
  <c r="EV131" i="1"/>
  <c r="EG131" i="1"/>
  <c r="CN131" i="1"/>
  <c r="AF131" i="1"/>
  <c r="AE131" i="1"/>
  <c r="AB131" i="1"/>
  <c r="X131" i="1"/>
  <c r="T131" i="1"/>
  <c r="GO130" i="1"/>
  <c r="GO131" i="1" s="1"/>
  <c r="FZ130" i="1"/>
  <c r="FZ131" i="1" s="1"/>
  <c r="FK130" i="1"/>
  <c r="FK131" i="1" s="1"/>
  <c r="EV130" i="1"/>
  <c r="EG130" i="1"/>
  <c r="DR130" i="1"/>
  <c r="DR131" i="1" s="1"/>
  <c r="DC130" i="1"/>
  <c r="DC131" i="1" s="1"/>
  <c r="CN130" i="1"/>
  <c r="BY130" i="1"/>
  <c r="BY131" i="1" s="1"/>
  <c r="BJ130" i="1"/>
  <c r="Q130" i="1" s="1"/>
  <c r="Q131" i="1" s="1"/>
  <c r="AU130" i="1"/>
  <c r="AU131" i="1" s="1"/>
  <c r="AF130" i="1"/>
  <c r="AE130" i="1"/>
  <c r="AD130" i="1"/>
  <c r="AD131" i="1" s="1"/>
  <c r="AC130" i="1"/>
  <c r="AC131" i="1" s="1"/>
  <c r="AB130" i="1"/>
  <c r="AA130" i="1"/>
  <c r="AA131" i="1" s="1"/>
  <c r="Z130" i="1"/>
  <c r="Z131" i="1" s="1"/>
  <c r="Y130" i="1"/>
  <c r="Y131" i="1" s="1"/>
  <c r="X130" i="1"/>
  <c r="W130" i="1"/>
  <c r="W131" i="1" s="1"/>
  <c r="V130" i="1"/>
  <c r="V131" i="1" s="1"/>
  <c r="U130" i="1"/>
  <c r="U131" i="1" s="1"/>
  <c r="T130" i="1"/>
  <c r="S130" i="1"/>
  <c r="S131" i="1" s="1"/>
  <c r="R130" i="1"/>
  <c r="R131" i="1" s="1"/>
  <c r="HC129" i="1"/>
  <c r="HB129" i="1"/>
  <c r="HA129" i="1"/>
  <c r="GZ129" i="1"/>
  <c r="GY129" i="1"/>
  <c r="GX129" i="1"/>
  <c r="GW129" i="1"/>
  <c r="GV129" i="1"/>
  <c r="GU129" i="1"/>
  <c r="GT129" i="1"/>
  <c r="GS129" i="1"/>
  <c r="GO129" i="1" s="1"/>
  <c r="GR129" i="1"/>
  <c r="GP129" i="1"/>
  <c r="GN129" i="1"/>
  <c r="GM129" i="1"/>
  <c r="GL129" i="1"/>
  <c r="GK129" i="1"/>
  <c r="GJ129" i="1"/>
  <c r="GI129" i="1"/>
  <c r="GH129" i="1"/>
  <c r="GG129" i="1"/>
  <c r="GF129" i="1"/>
  <c r="GE129" i="1"/>
  <c r="GD129" i="1"/>
  <c r="GC129" i="1"/>
  <c r="GA129" i="1"/>
  <c r="FZ129" i="1" s="1"/>
  <c r="FY129" i="1"/>
  <c r="FX129" i="1"/>
  <c r="FW129" i="1"/>
  <c r="FV129" i="1"/>
  <c r="FU129" i="1"/>
  <c r="FT129" i="1"/>
  <c r="FS129" i="1"/>
  <c r="FR129" i="1"/>
  <c r="FQ129" i="1"/>
  <c r="FP129" i="1"/>
  <c r="FO129" i="1"/>
  <c r="FK129" i="1" s="1"/>
  <c r="FN129" i="1"/>
  <c r="FL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W129" i="1"/>
  <c r="EV129" i="1" s="1"/>
  <c r="EU129" i="1"/>
  <c r="ET129" i="1"/>
  <c r="ES129" i="1"/>
  <c r="ER129" i="1"/>
  <c r="EQ129" i="1"/>
  <c r="EP129" i="1"/>
  <c r="EO129" i="1"/>
  <c r="EN129" i="1"/>
  <c r="EM129" i="1"/>
  <c r="EL129" i="1"/>
  <c r="EK129" i="1"/>
  <c r="EG129" i="1" s="1"/>
  <c r="EJ129" i="1"/>
  <c r="EH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S129" i="1"/>
  <c r="DR129" i="1" s="1"/>
  <c r="DQ129" i="1"/>
  <c r="DP129" i="1"/>
  <c r="DO129" i="1"/>
  <c r="DN129" i="1"/>
  <c r="DM129" i="1"/>
  <c r="DL129" i="1"/>
  <c r="DK129" i="1"/>
  <c r="DJ129" i="1"/>
  <c r="DI129" i="1"/>
  <c r="DH129" i="1"/>
  <c r="DG129" i="1"/>
  <c r="DC129" i="1" s="1"/>
  <c r="DF129" i="1"/>
  <c r="DD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O129" i="1"/>
  <c r="CN129" i="1" s="1"/>
  <c r="CM129" i="1"/>
  <c r="CL129" i="1"/>
  <c r="CK129" i="1"/>
  <c r="CJ129" i="1"/>
  <c r="CI129" i="1"/>
  <c r="CH129" i="1"/>
  <c r="CG129" i="1"/>
  <c r="CF129" i="1"/>
  <c r="CE129" i="1"/>
  <c r="CD129" i="1"/>
  <c r="CC129" i="1"/>
  <c r="BY129" i="1" s="1"/>
  <c r="CB129" i="1"/>
  <c r="BZ129" i="1"/>
  <c r="BX129" i="1"/>
  <c r="AE129" i="1" s="1"/>
  <c r="BW129" i="1"/>
  <c r="BV129" i="1"/>
  <c r="BU129" i="1"/>
  <c r="BT129" i="1"/>
  <c r="BS129" i="1"/>
  <c r="BR129" i="1"/>
  <c r="BQ129" i="1"/>
  <c r="BP129" i="1"/>
  <c r="W129" i="1" s="1"/>
  <c r="BO129" i="1"/>
  <c r="BN129" i="1"/>
  <c r="BM129" i="1"/>
  <c r="BK129" i="1"/>
  <c r="R129" i="1" s="1"/>
  <c r="BI129" i="1"/>
  <c r="BH129" i="1"/>
  <c r="AD129" i="1" s="1"/>
  <c r="BG129" i="1"/>
  <c r="AC129" i="1" s="1"/>
  <c r="BF129" i="1"/>
  <c r="BE129" i="1"/>
  <c r="BD129" i="1"/>
  <c r="Z129" i="1" s="1"/>
  <c r="BC129" i="1"/>
  <c r="Y129" i="1" s="1"/>
  <c r="BB129" i="1"/>
  <c r="X129" i="1" s="1"/>
  <c r="BA129" i="1"/>
  <c r="AZ129" i="1"/>
  <c r="V129" i="1" s="1"/>
  <c r="AY129" i="1"/>
  <c r="AU129" i="1" s="1"/>
  <c r="AX129" i="1"/>
  <c r="AV129" i="1"/>
  <c r="AF129" i="1"/>
  <c r="AB129" i="1"/>
  <c r="AA129" i="1"/>
  <c r="U129" i="1"/>
  <c r="T129" i="1"/>
  <c r="S129" i="1"/>
  <c r="EV128" i="1"/>
  <c r="DR128" i="1"/>
  <c r="CN128" i="1"/>
  <c r="BJ128" i="1"/>
  <c r="AF128" i="1"/>
  <c r="AB128" i="1"/>
  <c r="X128" i="1"/>
  <c r="V128" i="1"/>
  <c r="T128" i="1"/>
  <c r="GO127" i="1"/>
  <c r="GO128" i="1" s="1"/>
  <c r="FZ127" i="1"/>
  <c r="FZ128" i="1" s="1"/>
  <c r="FK127" i="1"/>
  <c r="FK128" i="1" s="1"/>
  <c r="EV127" i="1"/>
  <c r="EG127" i="1"/>
  <c r="EG128" i="1" s="1"/>
  <c r="DR127" i="1"/>
  <c r="DC127" i="1"/>
  <c r="DC128" i="1" s="1"/>
  <c r="CN127" i="1"/>
  <c r="BY127" i="1"/>
  <c r="BY128" i="1" s="1"/>
  <c r="BJ127" i="1"/>
  <c r="Q127" i="1" s="1"/>
  <c r="Q128" i="1" s="1"/>
  <c r="AU127" i="1"/>
  <c r="AU128" i="1" s="1"/>
  <c r="AF127" i="1"/>
  <c r="AE127" i="1"/>
  <c r="AE128" i="1" s="1"/>
  <c r="AD127" i="1"/>
  <c r="AD128" i="1" s="1"/>
  <c r="AC127" i="1"/>
  <c r="AC128" i="1" s="1"/>
  <c r="AB127" i="1"/>
  <c r="AA127" i="1"/>
  <c r="AA128" i="1" s="1"/>
  <c r="Z127" i="1"/>
  <c r="Z128" i="1" s="1"/>
  <c r="Y127" i="1"/>
  <c r="Y128" i="1" s="1"/>
  <c r="X127" i="1"/>
  <c r="W127" i="1"/>
  <c r="W128" i="1" s="1"/>
  <c r="V127" i="1"/>
  <c r="U127" i="1"/>
  <c r="U128" i="1" s="1"/>
  <c r="T127" i="1"/>
  <c r="S127" i="1"/>
  <c r="S128" i="1" s="1"/>
  <c r="R127" i="1"/>
  <c r="R128" i="1" s="1"/>
  <c r="HC126" i="1"/>
  <c r="HB126" i="1"/>
  <c r="HB239" i="1" s="1"/>
  <c r="HA126" i="1"/>
  <c r="HA239" i="1" s="1"/>
  <c r="GZ126" i="1"/>
  <c r="GZ239" i="1" s="1"/>
  <c r="GY126" i="1"/>
  <c r="GX126" i="1"/>
  <c r="GX239" i="1" s="1"/>
  <c r="GW126" i="1"/>
  <c r="GW239" i="1" s="1"/>
  <c r="GV126" i="1"/>
  <c r="GV239" i="1" s="1"/>
  <c r="GU126" i="1"/>
  <c r="GT126" i="1"/>
  <c r="GT239" i="1" s="1"/>
  <c r="GS126" i="1"/>
  <c r="GS239" i="1" s="1"/>
  <c r="GR126" i="1"/>
  <c r="GR239" i="1" s="1"/>
  <c r="GP126" i="1"/>
  <c r="GO126" i="1"/>
  <c r="GN126" i="1"/>
  <c r="GN239" i="1" s="1"/>
  <c r="GM126" i="1"/>
  <c r="GM239" i="1" s="1"/>
  <c r="GL126" i="1"/>
  <c r="GK126" i="1"/>
  <c r="GK239" i="1" s="1"/>
  <c r="GJ126" i="1"/>
  <c r="GJ239" i="1" s="1"/>
  <c r="GI126" i="1"/>
  <c r="GI239" i="1" s="1"/>
  <c r="GH126" i="1"/>
  <c r="GG126" i="1"/>
  <c r="GG239" i="1" s="1"/>
  <c r="GF126" i="1"/>
  <c r="GF239" i="1" s="1"/>
  <c r="GE126" i="1"/>
  <c r="GE239" i="1" s="1"/>
  <c r="GD126" i="1"/>
  <c r="GC126" i="1"/>
  <c r="GC239" i="1" s="1"/>
  <c r="GA126" i="1"/>
  <c r="GA239" i="1" s="1"/>
  <c r="FY126" i="1"/>
  <c r="FY239" i="1" s="1"/>
  <c r="FX126" i="1"/>
  <c r="FX239" i="1" s="1"/>
  <c r="FW126" i="1"/>
  <c r="FW239" i="1" s="1"/>
  <c r="FV126" i="1"/>
  <c r="FV239" i="1" s="1"/>
  <c r="FU126" i="1"/>
  <c r="FU239" i="1" s="1"/>
  <c r="FT126" i="1"/>
  <c r="FT239" i="1" s="1"/>
  <c r="FS126" i="1"/>
  <c r="FS239" i="1" s="1"/>
  <c r="FR126" i="1"/>
  <c r="FR239" i="1" s="1"/>
  <c r="FQ126" i="1"/>
  <c r="FQ239" i="1" s="1"/>
  <c r="FP126" i="1"/>
  <c r="FP239" i="1" s="1"/>
  <c r="FO126" i="1"/>
  <c r="FO239" i="1" s="1"/>
  <c r="FN126" i="1"/>
  <c r="FN239" i="1" s="1"/>
  <c r="FL126" i="1"/>
  <c r="FL239" i="1" s="1"/>
  <c r="FK126" i="1"/>
  <c r="FJ126" i="1"/>
  <c r="FJ239" i="1" s="1"/>
  <c r="FI126" i="1"/>
  <c r="FI239" i="1" s="1"/>
  <c r="FH126" i="1"/>
  <c r="FH239" i="1" s="1"/>
  <c r="FG126" i="1"/>
  <c r="FG239" i="1" s="1"/>
  <c r="FF126" i="1"/>
  <c r="FF239" i="1" s="1"/>
  <c r="FE126" i="1"/>
  <c r="FE239" i="1" s="1"/>
  <c r="FD126" i="1"/>
  <c r="FD239" i="1" s="1"/>
  <c r="FC126" i="1"/>
  <c r="FC239" i="1" s="1"/>
  <c r="FB126" i="1"/>
  <c r="FB239" i="1" s="1"/>
  <c r="FA126" i="1"/>
  <c r="FA239" i="1" s="1"/>
  <c r="EZ126" i="1"/>
  <c r="EZ239" i="1" s="1"/>
  <c r="EY126" i="1"/>
  <c r="EY239" i="1" s="1"/>
  <c r="EW126" i="1"/>
  <c r="EW239" i="1" s="1"/>
  <c r="EU126" i="1"/>
  <c r="EU239" i="1" s="1"/>
  <c r="ET126" i="1"/>
  <c r="ET239" i="1" s="1"/>
  <c r="ES126" i="1"/>
  <c r="ES239" i="1" s="1"/>
  <c r="ER126" i="1"/>
  <c r="ER239" i="1" s="1"/>
  <c r="EQ126" i="1"/>
  <c r="EQ239" i="1" s="1"/>
  <c r="EP126" i="1"/>
  <c r="EP239" i="1" s="1"/>
  <c r="EO126" i="1"/>
  <c r="EO239" i="1" s="1"/>
  <c r="EN126" i="1"/>
  <c r="EN239" i="1" s="1"/>
  <c r="EM126" i="1"/>
  <c r="EM239" i="1" s="1"/>
  <c r="EL126" i="1"/>
  <c r="EL239" i="1" s="1"/>
  <c r="EK126" i="1"/>
  <c r="EK239" i="1" s="1"/>
  <c r="EJ126" i="1"/>
  <c r="EJ239" i="1" s="1"/>
  <c r="EH126" i="1"/>
  <c r="EH239" i="1" s="1"/>
  <c r="EG126" i="1"/>
  <c r="EF126" i="1"/>
  <c r="EF239" i="1" s="1"/>
  <c r="EE126" i="1"/>
  <c r="EE239" i="1" s="1"/>
  <c r="ED126" i="1"/>
  <c r="ED239" i="1" s="1"/>
  <c r="EC126" i="1"/>
  <c r="EC239" i="1" s="1"/>
  <c r="EB126" i="1"/>
  <c r="EB239" i="1" s="1"/>
  <c r="EA126" i="1"/>
  <c r="EA239" i="1" s="1"/>
  <c r="DZ126" i="1"/>
  <c r="DZ239" i="1" s="1"/>
  <c r="DY126" i="1"/>
  <c r="DY239" i="1" s="1"/>
  <c r="DX126" i="1"/>
  <c r="DX239" i="1" s="1"/>
  <c r="DW126" i="1"/>
  <c r="DW239" i="1" s="1"/>
  <c r="DV126" i="1"/>
  <c r="DV239" i="1" s="1"/>
  <c r="DU126" i="1"/>
  <c r="DU239" i="1" s="1"/>
  <c r="DS126" i="1"/>
  <c r="DS239" i="1" s="1"/>
  <c r="DQ126" i="1"/>
  <c r="DP126" i="1"/>
  <c r="DP239" i="1" s="1"/>
  <c r="DO126" i="1"/>
  <c r="DO239" i="1" s="1"/>
  <c r="DN126" i="1"/>
  <c r="DN239" i="1" s="1"/>
  <c r="DM126" i="1"/>
  <c r="DL126" i="1"/>
  <c r="DL239" i="1" s="1"/>
  <c r="DK126" i="1"/>
  <c r="DK239" i="1" s="1"/>
  <c r="DJ126" i="1"/>
  <c r="DJ239" i="1" s="1"/>
  <c r="DI126" i="1"/>
  <c r="DH126" i="1"/>
  <c r="DH239" i="1" s="1"/>
  <c r="DG126" i="1"/>
  <c r="DG239" i="1" s="1"/>
  <c r="DF126" i="1"/>
  <c r="DF239" i="1" s="1"/>
  <c r="DD126" i="1"/>
  <c r="DC126" i="1"/>
  <c r="DB126" i="1"/>
  <c r="DB239" i="1" s="1"/>
  <c r="DA126" i="1"/>
  <c r="DA239" i="1" s="1"/>
  <c r="CZ126" i="1"/>
  <c r="CY126" i="1"/>
  <c r="CY239" i="1" s="1"/>
  <c r="CX126" i="1"/>
  <c r="CX239" i="1" s="1"/>
  <c r="CW126" i="1"/>
  <c r="CW239" i="1" s="1"/>
  <c r="CV126" i="1"/>
  <c r="CU126" i="1"/>
  <c r="CU239" i="1" s="1"/>
  <c r="CT126" i="1"/>
  <c r="CT239" i="1" s="1"/>
  <c r="CS126" i="1"/>
  <c r="CS239" i="1" s="1"/>
  <c r="CR126" i="1"/>
  <c r="CQ126" i="1"/>
  <c r="CQ239" i="1" s="1"/>
  <c r="CO126" i="1"/>
  <c r="CO239" i="1" s="1"/>
  <c r="CM126" i="1"/>
  <c r="CL126" i="1"/>
  <c r="CL239" i="1" s="1"/>
  <c r="CK126" i="1"/>
  <c r="CK239" i="1" s="1"/>
  <c r="CJ126" i="1"/>
  <c r="CJ239" i="1" s="1"/>
  <c r="CI126" i="1"/>
  <c r="CH126" i="1"/>
  <c r="CH239" i="1" s="1"/>
  <c r="CG126" i="1"/>
  <c r="CG239" i="1" s="1"/>
  <c r="CF126" i="1"/>
  <c r="CF239" i="1" s="1"/>
  <c r="CE126" i="1"/>
  <c r="CD126" i="1"/>
  <c r="CD239" i="1" s="1"/>
  <c r="CC126" i="1"/>
  <c r="CC239" i="1" s="1"/>
  <c r="CB126" i="1"/>
  <c r="CB239" i="1" s="1"/>
  <c r="BZ126" i="1"/>
  <c r="BY126" i="1"/>
  <c r="BX126" i="1"/>
  <c r="BX239" i="1" s="1"/>
  <c r="BW126" i="1"/>
  <c r="BW239" i="1" s="1"/>
  <c r="BV126" i="1"/>
  <c r="BU126" i="1"/>
  <c r="BU239" i="1" s="1"/>
  <c r="BT126" i="1"/>
  <c r="BT239" i="1" s="1"/>
  <c r="BS126" i="1"/>
  <c r="BS239" i="1" s="1"/>
  <c r="BR126" i="1"/>
  <c r="BQ126" i="1"/>
  <c r="BQ239" i="1" s="1"/>
  <c r="BP126" i="1"/>
  <c r="BP239" i="1" s="1"/>
  <c r="BO126" i="1"/>
  <c r="BO239" i="1" s="1"/>
  <c r="BN126" i="1"/>
  <c r="BM126" i="1"/>
  <c r="BM239" i="1" s="1"/>
  <c r="BK126" i="1"/>
  <c r="BJ126" i="1" s="1"/>
  <c r="BI126" i="1"/>
  <c r="BI239" i="1" s="1"/>
  <c r="BH126" i="1"/>
  <c r="BG126" i="1"/>
  <c r="BG239" i="1" s="1"/>
  <c r="BF126" i="1"/>
  <c r="BF239" i="1" s="1"/>
  <c r="BE126" i="1"/>
  <c r="BE239" i="1" s="1"/>
  <c r="BD126" i="1"/>
  <c r="BC126" i="1"/>
  <c r="BC239" i="1" s="1"/>
  <c r="BB126" i="1"/>
  <c r="BB239" i="1" s="1"/>
  <c r="BA126" i="1"/>
  <c r="BA239" i="1" s="1"/>
  <c r="AZ126" i="1"/>
  <c r="AY126" i="1"/>
  <c r="AY239" i="1" s="1"/>
  <c r="AX126" i="1"/>
  <c r="AX239" i="1" s="1"/>
  <c r="AV126" i="1"/>
  <c r="AV239" i="1" s="1"/>
  <c r="AU126" i="1"/>
  <c r="AF126" i="1"/>
  <c r="AF239" i="1" s="1"/>
  <c r="AB126" i="1"/>
  <c r="AA126" i="1"/>
  <c r="W126" i="1"/>
  <c r="U126" i="1"/>
  <c r="S126" i="1"/>
  <c r="S239" i="1" s="1"/>
  <c r="EV125" i="1"/>
  <c r="EG125" i="1"/>
  <c r="DR125" i="1"/>
  <c r="CN125" i="1"/>
  <c r="BJ125" i="1"/>
  <c r="AF125" i="1"/>
  <c r="AB125" i="1"/>
  <c r="X125" i="1"/>
  <c r="W125" i="1"/>
  <c r="V125" i="1"/>
  <c r="T125" i="1"/>
  <c r="R125" i="1"/>
  <c r="GO124" i="1"/>
  <c r="GO125" i="1" s="1"/>
  <c r="FZ124" i="1"/>
  <c r="FZ125" i="1" s="1"/>
  <c r="FK124" i="1"/>
  <c r="FK125" i="1" s="1"/>
  <c r="EV124" i="1"/>
  <c r="EG124" i="1"/>
  <c r="DR124" i="1"/>
  <c r="DC124" i="1"/>
  <c r="DC125" i="1" s="1"/>
  <c r="CN124" i="1"/>
  <c r="BY124" i="1"/>
  <c r="BY125" i="1" s="1"/>
  <c r="BJ124" i="1"/>
  <c r="Q124" i="1" s="1"/>
  <c r="Q125" i="1" s="1"/>
  <c r="AU124" i="1"/>
  <c r="AU125" i="1" s="1"/>
  <c r="AF124" i="1"/>
  <c r="AE124" i="1"/>
  <c r="AE125" i="1" s="1"/>
  <c r="AD124" i="1"/>
  <c r="AD125" i="1" s="1"/>
  <c r="AC124" i="1"/>
  <c r="AC125" i="1" s="1"/>
  <c r="AB124" i="1"/>
  <c r="AA124" i="1"/>
  <c r="AA125" i="1" s="1"/>
  <c r="Z124" i="1"/>
  <c r="Z125" i="1" s="1"/>
  <c r="Y124" i="1"/>
  <c r="Y125" i="1" s="1"/>
  <c r="X124" i="1"/>
  <c r="W124" i="1"/>
  <c r="V124" i="1"/>
  <c r="U124" i="1"/>
  <c r="U125" i="1" s="1"/>
  <c r="T124" i="1"/>
  <c r="S124" i="1"/>
  <c r="S125" i="1" s="1"/>
  <c r="R124" i="1"/>
  <c r="HC123" i="1"/>
  <c r="HB123" i="1"/>
  <c r="HA123" i="1"/>
  <c r="GZ123" i="1"/>
  <c r="GY123" i="1"/>
  <c r="GX123" i="1"/>
  <c r="GW123" i="1"/>
  <c r="GV123" i="1"/>
  <c r="GU123" i="1"/>
  <c r="GT123" i="1"/>
  <c r="GS123" i="1"/>
  <c r="GR123" i="1"/>
  <c r="GP123" i="1"/>
  <c r="GO123" i="1"/>
  <c r="GN123" i="1"/>
  <c r="GM123" i="1"/>
  <c r="GL123" i="1"/>
  <c r="GK123" i="1"/>
  <c r="GJ123" i="1"/>
  <c r="GI123" i="1"/>
  <c r="GH123" i="1"/>
  <c r="GG123" i="1"/>
  <c r="GF123" i="1"/>
  <c r="GE123" i="1"/>
  <c r="GD123" i="1"/>
  <c r="GC123" i="1"/>
  <c r="GA123" i="1"/>
  <c r="FZ123" i="1" s="1"/>
  <c r="FY123" i="1"/>
  <c r="FX123" i="1"/>
  <c r="FW123" i="1"/>
  <c r="FV123" i="1"/>
  <c r="FU123" i="1"/>
  <c r="FT123" i="1"/>
  <c r="FS123" i="1"/>
  <c r="FR123" i="1"/>
  <c r="FQ123" i="1"/>
  <c r="FP123" i="1"/>
  <c r="FO123" i="1"/>
  <c r="FN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W123" i="1"/>
  <c r="EV123" i="1" s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S123" i="1"/>
  <c r="DR123" i="1" s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O123" i="1"/>
  <c r="CN123" i="1" s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BZ123" i="1"/>
  <c r="BY123" i="1"/>
  <c r="BX123" i="1"/>
  <c r="AE123" i="1" s="1"/>
  <c r="BW123" i="1"/>
  <c r="BV123" i="1"/>
  <c r="BU123" i="1"/>
  <c r="BT123" i="1"/>
  <c r="BS123" i="1"/>
  <c r="BR123" i="1"/>
  <c r="BQ123" i="1"/>
  <c r="X123" i="1" s="1"/>
  <c r="BP123" i="1"/>
  <c r="BO123" i="1"/>
  <c r="BN123" i="1"/>
  <c r="BM123" i="1"/>
  <c r="T123" i="1" s="1"/>
  <c r="BK123" i="1"/>
  <c r="R123" i="1" s="1"/>
  <c r="BI123" i="1"/>
  <c r="BH123" i="1"/>
  <c r="AD123" i="1" s="1"/>
  <c r="BG123" i="1"/>
  <c r="BF123" i="1"/>
  <c r="BE123" i="1"/>
  <c r="BD123" i="1"/>
  <c r="Z123" i="1" s="1"/>
  <c r="BC123" i="1"/>
  <c r="Y123" i="1" s="1"/>
  <c r="BB123" i="1"/>
  <c r="BA123" i="1"/>
  <c r="AZ123" i="1"/>
  <c r="V123" i="1" s="1"/>
  <c r="AY123" i="1"/>
  <c r="AX123" i="1"/>
  <c r="AV123" i="1"/>
  <c r="AU123" i="1"/>
  <c r="AF123" i="1"/>
  <c r="AC123" i="1"/>
  <c r="AB123" i="1"/>
  <c r="AA123" i="1"/>
  <c r="W123" i="1"/>
  <c r="U123" i="1"/>
  <c r="S123" i="1"/>
  <c r="EV122" i="1"/>
  <c r="EG122" i="1"/>
  <c r="DR122" i="1"/>
  <c r="CN122" i="1"/>
  <c r="BY122" i="1"/>
  <c r="BJ122" i="1"/>
  <c r="AF122" i="1"/>
  <c r="AD122" i="1"/>
  <c r="AB122" i="1"/>
  <c r="X122" i="1"/>
  <c r="W122" i="1"/>
  <c r="V122" i="1"/>
  <c r="T122" i="1"/>
  <c r="R122" i="1"/>
  <c r="GO121" i="1"/>
  <c r="GO122" i="1" s="1"/>
  <c r="FZ121" i="1"/>
  <c r="FZ122" i="1" s="1"/>
  <c r="FK121" i="1"/>
  <c r="FK122" i="1" s="1"/>
  <c r="EV121" i="1"/>
  <c r="EG121" i="1"/>
  <c r="DR121" i="1"/>
  <c r="DC121" i="1"/>
  <c r="DC122" i="1" s="1"/>
  <c r="CN121" i="1"/>
  <c r="BY121" i="1"/>
  <c r="BJ121" i="1"/>
  <c r="AU121" i="1"/>
  <c r="AU122" i="1" s="1"/>
  <c r="AF121" i="1"/>
  <c r="AE121" i="1"/>
  <c r="AE122" i="1" s="1"/>
  <c r="AD121" i="1"/>
  <c r="AC121" i="1"/>
  <c r="AC122" i="1" s="1"/>
  <c r="AB121" i="1"/>
  <c r="AA121" i="1"/>
  <c r="AA122" i="1" s="1"/>
  <c r="Z121" i="1"/>
  <c r="Z122" i="1" s="1"/>
  <c r="Y121" i="1"/>
  <c r="Y122" i="1" s="1"/>
  <c r="X121" i="1"/>
  <c r="W121" i="1"/>
  <c r="V121" i="1"/>
  <c r="U121" i="1"/>
  <c r="U122" i="1" s="1"/>
  <c r="T121" i="1"/>
  <c r="S121" i="1"/>
  <c r="S122" i="1" s="1"/>
  <c r="R121" i="1"/>
  <c r="Q121" i="1"/>
  <c r="Q122" i="1" s="1"/>
  <c r="HC120" i="1"/>
  <c r="HB120" i="1"/>
  <c r="HA120" i="1"/>
  <c r="GZ120" i="1"/>
  <c r="GY120" i="1"/>
  <c r="GX120" i="1"/>
  <c r="GW120" i="1"/>
  <c r="GV120" i="1"/>
  <c r="GU120" i="1"/>
  <c r="GT120" i="1"/>
  <c r="GS120" i="1"/>
  <c r="GR120" i="1"/>
  <c r="GO120" i="1" s="1"/>
  <c r="GP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K120" i="1" s="1"/>
  <c r="FL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G120" i="1" s="1"/>
  <c r="EH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C120" i="1" s="1"/>
  <c r="DD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BY120" i="1" s="1"/>
  <c r="BZ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K120" i="1"/>
  <c r="R120" i="1" s="1"/>
  <c r="BJ120" i="1"/>
  <c r="BI120" i="1"/>
  <c r="BH120" i="1"/>
  <c r="BG120" i="1"/>
  <c r="BF120" i="1"/>
  <c r="AB120" i="1" s="1"/>
  <c r="BE120" i="1"/>
  <c r="BD120" i="1"/>
  <c r="BC120" i="1"/>
  <c r="BB120" i="1"/>
  <c r="BA120" i="1"/>
  <c r="AZ120" i="1"/>
  <c r="AY120" i="1"/>
  <c r="AX120" i="1"/>
  <c r="AU120" i="1" s="1"/>
  <c r="AV120" i="1"/>
  <c r="AF120" i="1"/>
  <c r="AE120" i="1"/>
  <c r="AC120" i="1"/>
  <c r="AA120" i="1"/>
  <c r="Y120" i="1"/>
  <c r="X120" i="1"/>
  <c r="W120" i="1"/>
  <c r="U120" i="1"/>
  <c r="T120" i="1"/>
  <c r="S120" i="1"/>
  <c r="EV119" i="1"/>
  <c r="EG119" i="1"/>
  <c r="CN119" i="1"/>
  <c r="BY119" i="1"/>
  <c r="AF119" i="1"/>
  <c r="AE119" i="1"/>
  <c r="AB119" i="1"/>
  <c r="X119" i="1"/>
  <c r="W119" i="1"/>
  <c r="T119" i="1"/>
  <c r="S119" i="1"/>
  <c r="GO118" i="1"/>
  <c r="GO119" i="1" s="1"/>
  <c r="FZ118" i="1"/>
  <c r="FZ119" i="1" s="1"/>
  <c r="FK118" i="1"/>
  <c r="FK119" i="1" s="1"/>
  <c r="EV118" i="1"/>
  <c r="EG118" i="1"/>
  <c r="DR118" i="1"/>
  <c r="DR119" i="1" s="1"/>
  <c r="DC118" i="1"/>
  <c r="DC119" i="1" s="1"/>
  <c r="CN118" i="1"/>
  <c r="BY118" i="1"/>
  <c r="BJ118" i="1"/>
  <c r="BJ119" i="1" s="1"/>
  <c r="AU118" i="1"/>
  <c r="AU119" i="1" s="1"/>
  <c r="AF118" i="1"/>
  <c r="AE118" i="1"/>
  <c r="AD118" i="1"/>
  <c r="AD119" i="1" s="1"/>
  <c r="AC118" i="1"/>
  <c r="AC119" i="1" s="1"/>
  <c r="AB118" i="1"/>
  <c r="AA118" i="1"/>
  <c r="AA119" i="1" s="1"/>
  <c r="Z118" i="1"/>
  <c r="Z119" i="1" s="1"/>
  <c r="Y118" i="1"/>
  <c r="Y119" i="1" s="1"/>
  <c r="X118" i="1"/>
  <c r="W118" i="1"/>
  <c r="V118" i="1"/>
  <c r="V119" i="1" s="1"/>
  <c r="U118" i="1"/>
  <c r="U119" i="1" s="1"/>
  <c r="T118" i="1"/>
  <c r="S118" i="1"/>
  <c r="R118" i="1"/>
  <c r="R119" i="1" s="1"/>
  <c r="Q118" i="1"/>
  <c r="Q119" i="1" s="1"/>
  <c r="HC117" i="1"/>
  <c r="HB117" i="1"/>
  <c r="HA117" i="1"/>
  <c r="GZ117" i="1"/>
  <c r="GY117" i="1"/>
  <c r="GX117" i="1"/>
  <c r="GW117" i="1"/>
  <c r="GV117" i="1"/>
  <c r="GU117" i="1"/>
  <c r="GT117" i="1"/>
  <c r="GS117" i="1"/>
  <c r="GR117" i="1"/>
  <c r="GO117" i="1" s="1"/>
  <c r="GP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K117" i="1" s="1"/>
  <c r="FL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G117" i="1" s="1"/>
  <c r="EH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C117" i="1" s="1"/>
  <c r="DD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BY117" i="1" s="1"/>
  <c r="BZ117" i="1"/>
  <c r="BX117" i="1"/>
  <c r="BW117" i="1"/>
  <c r="BV117" i="1"/>
  <c r="BU117" i="1"/>
  <c r="BT117" i="1"/>
  <c r="BS117" i="1"/>
  <c r="BR117" i="1"/>
  <c r="BQ117" i="1"/>
  <c r="BP117" i="1"/>
  <c r="W117" i="1" s="1"/>
  <c r="BO117" i="1"/>
  <c r="BN117" i="1"/>
  <c r="BM117" i="1"/>
  <c r="BK117" i="1"/>
  <c r="R117" i="1" s="1"/>
  <c r="BJ117" i="1"/>
  <c r="BI117" i="1"/>
  <c r="BH117" i="1"/>
  <c r="BG117" i="1"/>
  <c r="AC117" i="1" s="1"/>
  <c r="BF117" i="1"/>
  <c r="AB117" i="1" s="1"/>
  <c r="BE117" i="1"/>
  <c r="BD117" i="1"/>
  <c r="BC117" i="1"/>
  <c r="BB117" i="1"/>
  <c r="X117" i="1" s="1"/>
  <c r="BA117" i="1"/>
  <c r="AZ117" i="1"/>
  <c r="AY117" i="1"/>
  <c r="AX117" i="1"/>
  <c r="AU117" i="1" s="1"/>
  <c r="AV117" i="1"/>
  <c r="AF117" i="1"/>
  <c r="AE117" i="1"/>
  <c r="AA117" i="1"/>
  <c r="Y117" i="1"/>
  <c r="U117" i="1"/>
  <c r="T117" i="1"/>
  <c r="S117" i="1"/>
  <c r="EV116" i="1"/>
  <c r="CN116" i="1"/>
  <c r="AF116" i="1"/>
  <c r="AB116" i="1"/>
  <c r="X116" i="1"/>
  <c r="T116" i="1"/>
  <c r="GO115" i="1"/>
  <c r="GO116" i="1" s="1"/>
  <c r="FZ115" i="1"/>
  <c r="FZ116" i="1" s="1"/>
  <c r="FK115" i="1"/>
  <c r="FK116" i="1" s="1"/>
  <c r="EV115" i="1"/>
  <c r="EG115" i="1"/>
  <c r="EG116" i="1" s="1"/>
  <c r="DR115" i="1"/>
  <c r="DR116" i="1" s="1"/>
  <c r="DC115" i="1"/>
  <c r="DC116" i="1" s="1"/>
  <c r="CN115" i="1"/>
  <c r="BY115" i="1"/>
  <c r="BY116" i="1" s="1"/>
  <c r="BJ115" i="1"/>
  <c r="BJ116" i="1" s="1"/>
  <c r="AU115" i="1"/>
  <c r="AU116" i="1" s="1"/>
  <c r="AF115" i="1"/>
  <c r="AE115" i="1"/>
  <c r="AE116" i="1" s="1"/>
  <c r="AD115" i="1"/>
  <c r="AD116" i="1" s="1"/>
  <c r="AC115" i="1"/>
  <c r="AC116" i="1" s="1"/>
  <c r="AB115" i="1"/>
  <c r="AA115" i="1"/>
  <c r="AA116" i="1" s="1"/>
  <c r="Z115" i="1"/>
  <c r="Z116" i="1" s="1"/>
  <c r="Y115" i="1"/>
  <c r="Y116" i="1" s="1"/>
  <c r="X115" i="1"/>
  <c r="W115" i="1"/>
  <c r="W116" i="1" s="1"/>
  <c r="V115" i="1"/>
  <c r="V116" i="1" s="1"/>
  <c r="U115" i="1"/>
  <c r="U116" i="1" s="1"/>
  <c r="T115" i="1"/>
  <c r="S115" i="1"/>
  <c r="S116" i="1" s="1"/>
  <c r="R115" i="1"/>
  <c r="R116" i="1" s="1"/>
  <c r="HC114" i="1"/>
  <c r="HB114" i="1"/>
  <c r="HA114" i="1"/>
  <c r="GZ114" i="1"/>
  <c r="GY114" i="1"/>
  <c r="GX114" i="1"/>
  <c r="GW114" i="1"/>
  <c r="GV114" i="1"/>
  <c r="GU114" i="1"/>
  <c r="GT114" i="1"/>
  <c r="GS114" i="1"/>
  <c r="GO114" i="1" s="1"/>
  <c r="GR114" i="1"/>
  <c r="GP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A114" i="1"/>
  <c r="FZ114" i="1" s="1"/>
  <c r="FY114" i="1"/>
  <c r="FX114" i="1"/>
  <c r="FW114" i="1"/>
  <c r="FV114" i="1"/>
  <c r="FU114" i="1"/>
  <c r="FT114" i="1"/>
  <c r="FS114" i="1"/>
  <c r="FR114" i="1"/>
  <c r="FQ114" i="1"/>
  <c r="FP114" i="1"/>
  <c r="FO114" i="1"/>
  <c r="FK114" i="1" s="1"/>
  <c r="FN114" i="1"/>
  <c r="FL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W114" i="1"/>
  <c r="EV114" i="1" s="1"/>
  <c r="EU114" i="1"/>
  <c r="ET114" i="1"/>
  <c r="ES114" i="1"/>
  <c r="ER114" i="1"/>
  <c r="EQ114" i="1"/>
  <c r="EP114" i="1"/>
  <c r="EO114" i="1"/>
  <c r="EN114" i="1"/>
  <c r="EM114" i="1"/>
  <c r="EL114" i="1"/>
  <c r="EK114" i="1"/>
  <c r="EG114" i="1" s="1"/>
  <c r="EJ114" i="1"/>
  <c r="EH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S114" i="1"/>
  <c r="DR114" i="1" s="1"/>
  <c r="DQ114" i="1"/>
  <c r="DP114" i="1"/>
  <c r="DO114" i="1"/>
  <c r="DN114" i="1"/>
  <c r="DM114" i="1"/>
  <c r="DL114" i="1"/>
  <c r="DK114" i="1"/>
  <c r="DJ114" i="1"/>
  <c r="DI114" i="1"/>
  <c r="DH114" i="1"/>
  <c r="DG114" i="1"/>
  <c r="DC114" i="1" s="1"/>
  <c r="DF114" i="1"/>
  <c r="DD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O114" i="1"/>
  <c r="CN114" i="1" s="1"/>
  <c r="CM114" i="1"/>
  <c r="CL114" i="1"/>
  <c r="CK114" i="1"/>
  <c r="CJ114" i="1"/>
  <c r="CI114" i="1"/>
  <c r="CH114" i="1"/>
  <c r="CG114" i="1"/>
  <c r="CF114" i="1"/>
  <c r="CE114" i="1"/>
  <c r="CD114" i="1"/>
  <c r="CC114" i="1"/>
  <c r="BY114" i="1" s="1"/>
  <c r="CB114" i="1"/>
  <c r="BZ114" i="1"/>
  <c r="BX114" i="1"/>
  <c r="AE114" i="1" s="1"/>
  <c r="BW114" i="1"/>
  <c r="BV114" i="1"/>
  <c r="BU114" i="1"/>
  <c r="BT114" i="1"/>
  <c r="BS114" i="1"/>
  <c r="BR114" i="1"/>
  <c r="BQ114" i="1"/>
  <c r="BP114" i="1"/>
  <c r="BO114" i="1"/>
  <c r="BN114" i="1"/>
  <c r="BM114" i="1"/>
  <c r="T114" i="1" s="1"/>
  <c r="BK114" i="1"/>
  <c r="R114" i="1" s="1"/>
  <c r="BI114" i="1"/>
  <c r="BH114" i="1"/>
  <c r="AD114" i="1" s="1"/>
  <c r="BG114" i="1"/>
  <c r="AC114" i="1" s="1"/>
  <c r="BF114" i="1"/>
  <c r="BE114" i="1"/>
  <c r="BD114" i="1"/>
  <c r="Z114" i="1" s="1"/>
  <c r="BC114" i="1"/>
  <c r="Y114" i="1" s="1"/>
  <c r="BB114" i="1"/>
  <c r="X114" i="1" s="1"/>
  <c r="BA114" i="1"/>
  <c r="AZ114" i="1"/>
  <c r="V114" i="1" s="1"/>
  <c r="AY114" i="1"/>
  <c r="AX114" i="1"/>
  <c r="AV114" i="1"/>
  <c r="AU114" i="1"/>
  <c r="AF114" i="1"/>
  <c r="AB114" i="1"/>
  <c r="AA114" i="1"/>
  <c r="W114" i="1"/>
  <c r="U114" i="1"/>
  <c r="S114" i="1"/>
  <c r="AB113" i="1"/>
  <c r="AA113" i="1"/>
  <c r="Z113" i="1"/>
  <c r="X113" i="1"/>
  <c r="W113" i="1"/>
  <c r="V113" i="1"/>
  <c r="T113" i="1"/>
  <c r="R113" i="1"/>
  <c r="GO112" i="1"/>
  <c r="GO113" i="1" s="1"/>
  <c r="EG112" i="1"/>
  <c r="EG113" i="1" s="1"/>
  <c r="AE112" i="1"/>
  <c r="AE113" i="1" s="1"/>
  <c r="AD112" i="1"/>
  <c r="AD113" i="1" s="1"/>
  <c r="AC112" i="1"/>
  <c r="AC113" i="1" s="1"/>
  <c r="AB112" i="1"/>
  <c r="AA112" i="1"/>
  <c r="Z112" i="1"/>
  <c r="Y112" i="1"/>
  <c r="Y113" i="1" s="1"/>
  <c r="X112" i="1"/>
  <c r="W112" i="1"/>
  <c r="V112" i="1"/>
  <c r="U112" i="1"/>
  <c r="U113" i="1" s="1"/>
  <c r="T112" i="1"/>
  <c r="S112" i="1"/>
  <c r="S113" i="1" s="1"/>
  <c r="R112" i="1"/>
  <c r="HC111" i="1"/>
  <c r="HB111" i="1"/>
  <c r="HA111" i="1"/>
  <c r="GZ111" i="1"/>
  <c r="AB111" i="1" s="1"/>
  <c r="GY111" i="1"/>
  <c r="GX111" i="1"/>
  <c r="Z111" i="1" s="1"/>
  <c r="GW111" i="1"/>
  <c r="GV111" i="1"/>
  <c r="X111" i="1" s="1"/>
  <c r="GU111" i="1"/>
  <c r="GT111" i="1"/>
  <c r="GS111" i="1"/>
  <c r="GR111" i="1"/>
  <c r="T111" i="1" s="1"/>
  <c r="GP111" i="1"/>
  <c r="GO111" i="1"/>
  <c r="EG111" i="1"/>
  <c r="BY111" i="1"/>
  <c r="BY112" i="1" s="1"/>
  <c r="BY113" i="1" s="1"/>
  <c r="AE111" i="1"/>
  <c r="AD111" i="1"/>
  <c r="AC111" i="1"/>
  <c r="AA111" i="1"/>
  <c r="Y111" i="1"/>
  <c r="W111" i="1"/>
  <c r="V111" i="1"/>
  <c r="U111" i="1"/>
  <c r="S111" i="1"/>
  <c r="R111" i="1"/>
  <c r="FZ110" i="1"/>
  <c r="FZ111" i="1" s="1"/>
  <c r="FZ112" i="1" s="1"/>
  <c r="FZ113" i="1" s="1"/>
  <c r="FK110" i="1"/>
  <c r="FK111" i="1" s="1"/>
  <c r="FK112" i="1" s="1"/>
  <c r="FK113" i="1" s="1"/>
  <c r="EV110" i="1"/>
  <c r="EV111" i="1" s="1"/>
  <c r="EV112" i="1" s="1"/>
  <c r="EV113" i="1" s="1"/>
  <c r="DR110" i="1"/>
  <c r="DR111" i="1" s="1"/>
  <c r="DR112" i="1" s="1"/>
  <c r="DR113" i="1" s="1"/>
  <c r="CN110" i="1"/>
  <c r="CN111" i="1" s="1"/>
  <c r="CN112" i="1" s="1"/>
  <c r="CN113" i="1" s="1"/>
  <c r="BJ110" i="1"/>
  <c r="BJ111" i="1" s="1"/>
  <c r="BJ112" i="1" s="1"/>
  <c r="BJ113" i="1" s="1"/>
  <c r="AD110" i="1"/>
  <c r="Z110" i="1"/>
  <c r="Y110" i="1"/>
  <c r="X110" i="1"/>
  <c r="V110" i="1"/>
  <c r="T110" i="1"/>
  <c r="R110" i="1"/>
  <c r="GO109" i="1"/>
  <c r="GO110" i="1" s="1"/>
  <c r="FZ109" i="1"/>
  <c r="FK109" i="1"/>
  <c r="EV109" i="1"/>
  <c r="EG109" i="1"/>
  <c r="EG110" i="1" s="1"/>
  <c r="DR109" i="1"/>
  <c r="DC109" i="1"/>
  <c r="DC110" i="1" s="1"/>
  <c r="DC111" i="1" s="1"/>
  <c r="DC112" i="1" s="1"/>
  <c r="DC113" i="1" s="1"/>
  <c r="CN109" i="1"/>
  <c r="BY109" i="1"/>
  <c r="BY110" i="1" s="1"/>
  <c r="BJ109" i="1"/>
  <c r="AU109" i="1"/>
  <c r="AU110" i="1" s="1"/>
  <c r="AU111" i="1" s="1"/>
  <c r="AU112" i="1" s="1"/>
  <c r="AU113" i="1" s="1"/>
  <c r="AF109" i="1"/>
  <c r="AF110" i="1" s="1"/>
  <c r="AF111" i="1" s="1"/>
  <c r="AE109" i="1"/>
  <c r="AE110" i="1" s="1"/>
  <c r="AD109" i="1"/>
  <c r="AC109" i="1"/>
  <c r="AC110" i="1" s="1"/>
  <c r="AB109" i="1"/>
  <c r="AB110" i="1" s="1"/>
  <c r="AA109" i="1"/>
  <c r="AA110" i="1" s="1"/>
  <c r="Z109" i="1"/>
  <c r="Y109" i="1"/>
  <c r="X109" i="1"/>
  <c r="W109" i="1"/>
  <c r="W110" i="1" s="1"/>
  <c r="V109" i="1"/>
  <c r="U109" i="1"/>
  <c r="U110" i="1" s="1"/>
  <c r="T109" i="1"/>
  <c r="S109" i="1"/>
  <c r="S110" i="1" s="1"/>
  <c r="R109" i="1"/>
  <c r="Q109" i="1"/>
  <c r="Q110" i="1" s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P108" i="1"/>
  <c r="GO108" i="1" s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L108" i="1"/>
  <c r="FK108" i="1" s="1"/>
  <c r="FK240" i="1" s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H108" i="1"/>
  <c r="EG108" i="1" s="1"/>
  <c r="EG240" i="1" s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D108" i="1"/>
  <c r="DC108" i="1" s="1"/>
  <c r="DC240" i="1" s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BZ108" i="1"/>
  <c r="BY108" i="1" s="1"/>
  <c r="BX108" i="1"/>
  <c r="BW108" i="1"/>
  <c r="AD108" i="1" s="1"/>
  <c r="BV108" i="1"/>
  <c r="AC108" i="1" s="1"/>
  <c r="BU108" i="1"/>
  <c r="BT108" i="1"/>
  <c r="BS108" i="1"/>
  <c r="BR108" i="1"/>
  <c r="BQ108" i="1"/>
  <c r="BP108" i="1"/>
  <c r="BO108" i="1"/>
  <c r="V108" i="1" s="1"/>
  <c r="BN108" i="1"/>
  <c r="BM108" i="1"/>
  <c r="BK108" i="1"/>
  <c r="BJ108" i="1"/>
  <c r="BI108" i="1"/>
  <c r="BH108" i="1"/>
  <c r="BG108" i="1"/>
  <c r="BF108" i="1"/>
  <c r="AB108" i="1" s="1"/>
  <c r="BE108" i="1"/>
  <c r="BD108" i="1"/>
  <c r="BC108" i="1"/>
  <c r="BB108" i="1"/>
  <c r="X108" i="1" s="1"/>
  <c r="BA108" i="1"/>
  <c r="W108" i="1" s="1"/>
  <c r="AZ108" i="1"/>
  <c r="AY108" i="1"/>
  <c r="AX108" i="1"/>
  <c r="T108" i="1" s="1"/>
  <c r="AV108" i="1"/>
  <c r="AU108" i="1" s="1"/>
  <c r="AF108" i="1"/>
  <c r="AE108" i="1"/>
  <c r="AA108" i="1"/>
  <c r="Z108" i="1"/>
  <c r="Y108" i="1"/>
  <c r="U108" i="1"/>
  <c r="S108" i="1"/>
  <c r="FZ107" i="1"/>
  <c r="FK107" i="1"/>
  <c r="DR107" i="1"/>
  <c r="DC107" i="1"/>
  <c r="BJ107" i="1"/>
  <c r="AU107" i="1"/>
  <c r="AF107" i="1"/>
  <c r="AD107" i="1"/>
  <c r="Z107" i="1"/>
  <c r="Y107" i="1"/>
  <c r="V107" i="1"/>
  <c r="U107" i="1"/>
  <c r="R107" i="1"/>
  <c r="GO106" i="1"/>
  <c r="GO107" i="1" s="1"/>
  <c r="FZ106" i="1"/>
  <c r="FK106" i="1"/>
  <c r="EV106" i="1"/>
  <c r="EV107" i="1" s="1"/>
  <c r="EG106" i="1"/>
  <c r="EG107" i="1" s="1"/>
  <c r="DR106" i="1"/>
  <c r="DC106" i="1"/>
  <c r="CN106" i="1"/>
  <c r="CN107" i="1" s="1"/>
  <c r="BY106" i="1"/>
  <c r="BY107" i="1" s="1"/>
  <c r="BJ106" i="1"/>
  <c r="AU106" i="1"/>
  <c r="AF106" i="1"/>
  <c r="Q106" i="1" s="1"/>
  <c r="Q107" i="1" s="1"/>
  <c r="AE106" i="1"/>
  <c r="AE107" i="1" s="1"/>
  <c r="AD106" i="1"/>
  <c r="AC106" i="1"/>
  <c r="AC107" i="1" s="1"/>
  <c r="AB106" i="1"/>
  <c r="AB107" i="1" s="1"/>
  <c r="AA106" i="1"/>
  <c r="AA107" i="1" s="1"/>
  <c r="Z106" i="1"/>
  <c r="Y106" i="1"/>
  <c r="X106" i="1"/>
  <c r="X107" i="1" s="1"/>
  <c r="W106" i="1"/>
  <c r="W107" i="1" s="1"/>
  <c r="V106" i="1"/>
  <c r="U106" i="1"/>
  <c r="T106" i="1"/>
  <c r="T107" i="1" s="1"/>
  <c r="S106" i="1"/>
  <c r="S107" i="1" s="1"/>
  <c r="R106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FZ105" i="1" s="1"/>
  <c r="GA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V105" i="1" s="1"/>
  <c r="EW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R105" i="1" s="1"/>
  <c r="DS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N105" i="1" s="1"/>
  <c r="CO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U105" i="1" s="1"/>
  <c r="BM105" i="1"/>
  <c r="BJ105" i="1" s="1"/>
  <c r="BK105" i="1"/>
  <c r="BI105" i="1"/>
  <c r="AE105" i="1" s="1"/>
  <c r="BH105" i="1"/>
  <c r="AD105" i="1" s="1"/>
  <c r="BG105" i="1"/>
  <c r="BF105" i="1"/>
  <c r="BE105" i="1"/>
  <c r="AA105" i="1" s="1"/>
  <c r="BD105" i="1"/>
  <c r="Z105" i="1" s="1"/>
  <c r="BC105" i="1"/>
  <c r="BB105" i="1"/>
  <c r="BA105" i="1"/>
  <c r="AZ105" i="1"/>
  <c r="V105" i="1" s="1"/>
  <c r="AY105" i="1"/>
  <c r="AX105" i="1"/>
  <c r="AV105" i="1"/>
  <c r="AU105" i="1"/>
  <c r="Q105" i="1" s="1"/>
  <c r="AF105" i="1"/>
  <c r="AC105" i="1"/>
  <c r="Y105" i="1"/>
  <c r="W105" i="1"/>
  <c r="S105" i="1"/>
  <c r="R105" i="1"/>
  <c r="GQ104" i="1"/>
  <c r="GO104" i="1"/>
  <c r="GB104" i="1"/>
  <c r="FZ104" i="1"/>
  <c r="FM104" i="1"/>
  <c r="EX104" i="1"/>
  <c r="EI104" i="1"/>
  <c r="EG104" i="1"/>
  <c r="DT104" i="1"/>
  <c r="DR104" i="1"/>
  <c r="DE104" i="1"/>
  <c r="CP104" i="1"/>
  <c r="CA104" i="1"/>
  <c r="BY104" i="1"/>
  <c r="BL104" i="1"/>
  <c r="BJ104" i="1"/>
  <c r="AW104" i="1"/>
  <c r="AH104" i="1"/>
  <c r="AD104" i="1"/>
  <c r="Z104" i="1"/>
  <c r="V104" i="1"/>
  <c r="R104" i="1"/>
  <c r="GO103" i="1"/>
  <c r="FZ103" i="1"/>
  <c r="FK103" i="1"/>
  <c r="FK104" i="1" s="1"/>
  <c r="EV103" i="1"/>
  <c r="EV104" i="1" s="1"/>
  <c r="EG103" i="1"/>
  <c r="DR103" i="1"/>
  <c r="DC103" i="1"/>
  <c r="DC104" i="1" s="1"/>
  <c r="CN103" i="1"/>
  <c r="CN104" i="1" s="1"/>
  <c r="BY103" i="1"/>
  <c r="BJ103" i="1"/>
  <c r="AU103" i="1"/>
  <c r="AU104" i="1" s="1"/>
  <c r="AF103" i="1"/>
  <c r="Q103" i="1" s="1"/>
  <c r="Q104" i="1" s="1"/>
  <c r="AE103" i="1"/>
  <c r="AE104" i="1" s="1"/>
  <c r="AD103" i="1"/>
  <c r="AC103" i="1"/>
  <c r="AC104" i="1" s="1"/>
  <c r="AB103" i="1"/>
  <c r="AB104" i="1" s="1"/>
  <c r="AA103" i="1"/>
  <c r="AA104" i="1" s="1"/>
  <c r="Z103" i="1"/>
  <c r="Y103" i="1"/>
  <c r="Y104" i="1" s="1"/>
  <c r="X103" i="1"/>
  <c r="X104" i="1" s="1"/>
  <c r="W103" i="1"/>
  <c r="W104" i="1" s="1"/>
  <c r="V103" i="1"/>
  <c r="U103" i="1"/>
  <c r="U104" i="1" s="1"/>
  <c r="T103" i="1"/>
  <c r="T104" i="1" s="1"/>
  <c r="S103" i="1"/>
  <c r="S104" i="1" s="1"/>
  <c r="R103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P102" i="1"/>
  <c r="GO102" i="1" s="1"/>
  <c r="GN102" i="1"/>
  <c r="GM102" i="1"/>
  <c r="GL102" i="1"/>
  <c r="GK102" i="1"/>
  <c r="GJ102" i="1"/>
  <c r="GI102" i="1"/>
  <c r="GH102" i="1"/>
  <c r="GG102" i="1"/>
  <c r="GF102" i="1"/>
  <c r="GE102" i="1"/>
  <c r="GD102" i="1"/>
  <c r="FZ102" i="1" s="1"/>
  <c r="GC102" i="1"/>
  <c r="GA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L102" i="1"/>
  <c r="FK102" i="1" s="1"/>
  <c r="FJ102" i="1"/>
  <c r="FI102" i="1"/>
  <c r="FH102" i="1"/>
  <c r="FG102" i="1"/>
  <c r="FF102" i="1"/>
  <c r="FE102" i="1"/>
  <c r="FD102" i="1"/>
  <c r="FC102" i="1"/>
  <c r="FB102" i="1"/>
  <c r="FA102" i="1"/>
  <c r="EZ102" i="1"/>
  <c r="EV102" i="1" s="1"/>
  <c r="EY102" i="1"/>
  <c r="EW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H102" i="1"/>
  <c r="EG102" i="1" s="1"/>
  <c r="EF102" i="1"/>
  <c r="EE102" i="1"/>
  <c r="ED102" i="1"/>
  <c r="EC102" i="1"/>
  <c r="EB102" i="1"/>
  <c r="EA102" i="1"/>
  <c r="DZ102" i="1"/>
  <c r="DY102" i="1"/>
  <c r="DX102" i="1"/>
  <c r="DW102" i="1"/>
  <c r="DV102" i="1"/>
  <c r="DR102" i="1" s="1"/>
  <c r="DU102" i="1"/>
  <c r="DS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D102" i="1"/>
  <c r="DC102" i="1" s="1"/>
  <c r="DB102" i="1"/>
  <c r="DA102" i="1"/>
  <c r="CZ102" i="1"/>
  <c r="CY102" i="1"/>
  <c r="CX102" i="1"/>
  <c r="CW102" i="1"/>
  <c r="CV102" i="1"/>
  <c r="CU102" i="1"/>
  <c r="CT102" i="1"/>
  <c r="CS102" i="1"/>
  <c r="CR102" i="1"/>
  <c r="CN102" i="1" s="1"/>
  <c r="CQ102" i="1"/>
  <c r="CO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BZ102" i="1"/>
  <c r="BY102" i="1" s="1"/>
  <c r="BX102" i="1"/>
  <c r="BW102" i="1"/>
  <c r="BV102" i="1"/>
  <c r="AC102" i="1" s="1"/>
  <c r="BU102" i="1"/>
  <c r="BT102" i="1"/>
  <c r="BS102" i="1"/>
  <c r="BR102" i="1"/>
  <c r="BQ102" i="1"/>
  <c r="BP102" i="1"/>
  <c r="BO102" i="1"/>
  <c r="BN102" i="1"/>
  <c r="BJ102" i="1" s="1"/>
  <c r="BM102" i="1"/>
  <c r="BK102" i="1"/>
  <c r="BI102" i="1"/>
  <c r="AE102" i="1" s="1"/>
  <c r="BH102" i="1"/>
  <c r="BG102" i="1"/>
  <c r="BF102" i="1"/>
  <c r="AB102" i="1" s="1"/>
  <c r="BE102" i="1"/>
  <c r="AA102" i="1" s="1"/>
  <c r="BD102" i="1"/>
  <c r="BC102" i="1"/>
  <c r="BB102" i="1"/>
  <c r="X102" i="1" s="1"/>
  <c r="BA102" i="1"/>
  <c r="W102" i="1" s="1"/>
  <c r="AZ102" i="1"/>
  <c r="V102" i="1" s="1"/>
  <c r="AY102" i="1"/>
  <c r="AX102" i="1"/>
  <c r="T102" i="1" s="1"/>
  <c r="AV102" i="1"/>
  <c r="AU102" i="1" s="1"/>
  <c r="AF102" i="1"/>
  <c r="AD102" i="1"/>
  <c r="Z102" i="1"/>
  <c r="Y102" i="1"/>
  <c r="S102" i="1"/>
  <c r="GQ101" i="1"/>
  <c r="GO101" i="1"/>
  <c r="GB101" i="1"/>
  <c r="FZ101" i="1"/>
  <c r="FM101" i="1"/>
  <c r="EX101" i="1"/>
  <c r="EI101" i="1"/>
  <c r="EG101" i="1"/>
  <c r="DT101" i="1"/>
  <c r="DR101" i="1"/>
  <c r="DE101" i="1"/>
  <c r="CP101" i="1"/>
  <c r="CA101" i="1"/>
  <c r="BY101" i="1"/>
  <c r="BL101" i="1"/>
  <c r="BJ101" i="1"/>
  <c r="AW101" i="1"/>
  <c r="AH101" i="1"/>
  <c r="AD101" i="1"/>
  <c r="Z101" i="1"/>
  <c r="X101" i="1"/>
  <c r="V101" i="1"/>
  <c r="R101" i="1"/>
  <c r="GO100" i="1"/>
  <c r="FZ100" i="1"/>
  <c r="FK100" i="1"/>
  <c r="FK101" i="1" s="1"/>
  <c r="EV100" i="1"/>
  <c r="EV101" i="1" s="1"/>
  <c r="EG100" i="1"/>
  <c r="DR100" i="1"/>
  <c r="DC100" i="1"/>
  <c r="DC101" i="1" s="1"/>
  <c r="CN100" i="1"/>
  <c r="CN101" i="1" s="1"/>
  <c r="BY100" i="1"/>
  <c r="BJ100" i="1"/>
  <c r="AU100" i="1"/>
  <c r="AU101" i="1" s="1"/>
  <c r="AF100" i="1"/>
  <c r="AF101" i="1" s="1"/>
  <c r="AE100" i="1"/>
  <c r="AE101" i="1" s="1"/>
  <c r="AD100" i="1"/>
  <c r="AC100" i="1"/>
  <c r="AC101" i="1" s="1"/>
  <c r="AB100" i="1"/>
  <c r="AB101" i="1" s="1"/>
  <c r="AA100" i="1"/>
  <c r="AA101" i="1" s="1"/>
  <c r="Z100" i="1"/>
  <c r="Y100" i="1"/>
  <c r="Y101" i="1" s="1"/>
  <c r="X100" i="1"/>
  <c r="W100" i="1"/>
  <c r="W101" i="1" s="1"/>
  <c r="V100" i="1"/>
  <c r="U100" i="1"/>
  <c r="U101" i="1" s="1"/>
  <c r="T100" i="1"/>
  <c r="T101" i="1" s="1"/>
  <c r="S100" i="1"/>
  <c r="S101" i="1" s="1"/>
  <c r="R100" i="1"/>
  <c r="Q100" i="1"/>
  <c r="Q101" i="1" s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P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L99" i="1"/>
  <c r="FK99" i="1" s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H99" i="1"/>
  <c r="EG99" i="1" s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D99" i="1"/>
  <c r="DB99" i="1"/>
  <c r="DA99" i="1"/>
  <c r="CZ99" i="1"/>
  <c r="CY99" i="1"/>
  <c r="CX99" i="1"/>
  <c r="CW99" i="1"/>
  <c r="Z99" i="1" s="1"/>
  <c r="CV99" i="1"/>
  <c r="CU99" i="1"/>
  <c r="CT99" i="1"/>
  <c r="CS99" i="1"/>
  <c r="CR99" i="1"/>
  <c r="CQ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BZ99" i="1"/>
  <c r="BX99" i="1"/>
  <c r="BW99" i="1"/>
  <c r="BV99" i="1"/>
  <c r="AC99" i="1" s="1"/>
  <c r="BU99" i="1"/>
  <c r="BT99" i="1"/>
  <c r="BS99" i="1"/>
  <c r="BR99" i="1"/>
  <c r="BQ99" i="1"/>
  <c r="BP99" i="1"/>
  <c r="BO99" i="1"/>
  <c r="BN99" i="1"/>
  <c r="BM99" i="1"/>
  <c r="BK99" i="1"/>
  <c r="BJ99" i="1"/>
  <c r="BI99" i="1"/>
  <c r="BH99" i="1"/>
  <c r="BG99" i="1"/>
  <c r="BF99" i="1"/>
  <c r="BE99" i="1"/>
  <c r="AA99" i="1" s="1"/>
  <c r="BD99" i="1"/>
  <c r="BC99" i="1"/>
  <c r="BB99" i="1"/>
  <c r="BA99" i="1"/>
  <c r="W99" i="1" s="1"/>
  <c r="AZ99" i="1"/>
  <c r="AY99" i="1"/>
  <c r="AX99" i="1"/>
  <c r="AV99" i="1"/>
  <c r="AU99" i="1" s="1"/>
  <c r="AF99" i="1"/>
  <c r="AE99" i="1"/>
  <c r="Y99" i="1"/>
  <c r="U99" i="1"/>
  <c r="S99" i="1"/>
  <c r="FZ98" i="1"/>
  <c r="FK98" i="1"/>
  <c r="DR98" i="1"/>
  <c r="DC98" i="1"/>
  <c r="CN98" i="1"/>
  <c r="BJ98" i="1"/>
  <c r="AU98" i="1"/>
  <c r="AF98" i="1"/>
  <c r="AD98" i="1"/>
  <c r="Z98" i="1"/>
  <c r="Y98" i="1"/>
  <c r="V98" i="1"/>
  <c r="U98" i="1"/>
  <c r="T98" i="1"/>
  <c r="R98" i="1"/>
  <c r="GO97" i="1"/>
  <c r="GO98" i="1" s="1"/>
  <c r="FZ97" i="1"/>
  <c r="FK97" i="1"/>
  <c r="EV97" i="1"/>
  <c r="EV98" i="1" s="1"/>
  <c r="EG97" i="1"/>
  <c r="EG98" i="1" s="1"/>
  <c r="DR97" i="1"/>
  <c r="DC97" i="1"/>
  <c r="CN97" i="1"/>
  <c r="BY97" i="1"/>
  <c r="BY98" i="1" s="1"/>
  <c r="BJ97" i="1"/>
  <c r="AU97" i="1"/>
  <c r="AF97" i="1"/>
  <c r="Q97" i="1" s="1"/>
  <c r="Q98" i="1" s="1"/>
  <c r="AE97" i="1"/>
  <c r="AE98" i="1" s="1"/>
  <c r="AD97" i="1"/>
  <c r="AC97" i="1"/>
  <c r="AC98" i="1" s="1"/>
  <c r="AB97" i="1"/>
  <c r="AB98" i="1" s="1"/>
  <c r="AA97" i="1"/>
  <c r="AA98" i="1" s="1"/>
  <c r="Z97" i="1"/>
  <c r="Y97" i="1"/>
  <c r="X97" i="1"/>
  <c r="X98" i="1" s="1"/>
  <c r="W97" i="1"/>
  <c r="W98" i="1" s="1"/>
  <c r="V97" i="1"/>
  <c r="U97" i="1"/>
  <c r="T97" i="1"/>
  <c r="S97" i="1"/>
  <c r="S98" i="1" s="1"/>
  <c r="R97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FZ96" i="1" s="1"/>
  <c r="GA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V96" i="1" s="1"/>
  <c r="EW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R96" i="1" s="1"/>
  <c r="DS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N96" i="1" s="1"/>
  <c r="CO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U96" i="1" s="1"/>
  <c r="BM96" i="1"/>
  <c r="BJ96" i="1" s="1"/>
  <c r="BK96" i="1"/>
  <c r="BI96" i="1"/>
  <c r="AE96" i="1" s="1"/>
  <c r="BH96" i="1"/>
  <c r="AD96" i="1" s="1"/>
  <c r="BG96" i="1"/>
  <c r="BF96" i="1"/>
  <c r="BE96" i="1"/>
  <c r="AA96" i="1" s="1"/>
  <c r="BD96" i="1"/>
  <c r="Z96" i="1" s="1"/>
  <c r="BC96" i="1"/>
  <c r="BB96" i="1"/>
  <c r="BA96" i="1"/>
  <c r="AZ96" i="1"/>
  <c r="V96" i="1" s="1"/>
  <c r="AY96" i="1"/>
  <c r="AX96" i="1"/>
  <c r="AV96" i="1"/>
  <c r="AU96" i="1"/>
  <c r="Q96" i="1" s="1"/>
  <c r="AF96" i="1"/>
  <c r="AC96" i="1"/>
  <c r="Y96" i="1"/>
  <c r="W96" i="1"/>
  <c r="S96" i="1"/>
  <c r="R96" i="1"/>
  <c r="FZ95" i="1"/>
  <c r="DR95" i="1"/>
  <c r="CN95" i="1"/>
  <c r="BJ95" i="1"/>
  <c r="AD95" i="1"/>
  <c r="Z95" i="1"/>
  <c r="V95" i="1"/>
  <c r="R95" i="1"/>
  <c r="GO94" i="1"/>
  <c r="GO95" i="1" s="1"/>
  <c r="FZ94" i="1"/>
  <c r="FK94" i="1"/>
  <c r="FK95" i="1" s="1"/>
  <c r="EV94" i="1"/>
  <c r="EV95" i="1" s="1"/>
  <c r="EG94" i="1"/>
  <c r="EG95" i="1" s="1"/>
  <c r="DR94" i="1"/>
  <c r="DC94" i="1"/>
  <c r="DC95" i="1" s="1"/>
  <c r="CN94" i="1"/>
  <c r="BY94" i="1"/>
  <c r="BY95" i="1" s="1"/>
  <c r="BJ94" i="1"/>
  <c r="AU94" i="1"/>
  <c r="AU95" i="1" s="1"/>
  <c r="AF94" i="1"/>
  <c r="AF95" i="1" s="1"/>
  <c r="AE94" i="1"/>
  <c r="AE95" i="1" s="1"/>
  <c r="AD94" i="1"/>
  <c r="AC94" i="1"/>
  <c r="AC95" i="1" s="1"/>
  <c r="AB94" i="1"/>
  <c r="AB95" i="1" s="1"/>
  <c r="AA94" i="1"/>
  <c r="AA95" i="1" s="1"/>
  <c r="Z94" i="1"/>
  <c r="Y94" i="1"/>
  <c r="Y95" i="1" s="1"/>
  <c r="X94" i="1"/>
  <c r="X95" i="1" s="1"/>
  <c r="W94" i="1"/>
  <c r="W95" i="1" s="1"/>
  <c r="V94" i="1"/>
  <c r="U94" i="1"/>
  <c r="U95" i="1" s="1"/>
  <c r="T94" i="1"/>
  <c r="T95" i="1" s="1"/>
  <c r="S94" i="1"/>
  <c r="S95" i="1" s="1"/>
  <c r="R94" i="1"/>
  <c r="Q94" i="1"/>
  <c r="Q95" i="1" s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P93" i="1"/>
  <c r="GN93" i="1"/>
  <c r="GM93" i="1"/>
  <c r="GL93" i="1"/>
  <c r="GK93" i="1"/>
  <c r="GJ93" i="1"/>
  <c r="GI93" i="1"/>
  <c r="GH93" i="1"/>
  <c r="Y93" i="1" s="1"/>
  <c r="GG93" i="1"/>
  <c r="GF93" i="1"/>
  <c r="GE93" i="1"/>
  <c r="GD93" i="1"/>
  <c r="FZ93" i="1" s="1"/>
  <c r="GC93" i="1"/>
  <c r="GA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L93" i="1"/>
  <c r="FK93" i="1" s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V93" i="1" s="1"/>
  <c r="EW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R93" i="1" s="1"/>
  <c r="DS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N93" i="1" s="1"/>
  <c r="CO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U93" i="1" s="1"/>
  <c r="BM93" i="1"/>
  <c r="BJ93" i="1" s="1"/>
  <c r="BK93" i="1"/>
  <c r="BI93" i="1"/>
  <c r="AE93" i="1" s="1"/>
  <c r="BH93" i="1"/>
  <c r="AD93" i="1" s="1"/>
  <c r="BG93" i="1"/>
  <c r="BF93" i="1"/>
  <c r="BE93" i="1"/>
  <c r="AA93" i="1" s="1"/>
  <c r="BD93" i="1"/>
  <c r="Z93" i="1" s="1"/>
  <c r="BC93" i="1"/>
  <c r="BB93" i="1"/>
  <c r="BA93" i="1"/>
  <c r="AZ93" i="1"/>
  <c r="V93" i="1" s="1"/>
  <c r="AY93" i="1"/>
  <c r="AX93" i="1"/>
  <c r="AV93" i="1"/>
  <c r="R93" i="1" s="1"/>
  <c r="AU93" i="1"/>
  <c r="AF93" i="1"/>
  <c r="AC93" i="1"/>
  <c r="W93" i="1"/>
  <c r="S93" i="1"/>
  <c r="GO92" i="1"/>
  <c r="FZ92" i="1"/>
  <c r="EG92" i="1"/>
  <c r="DR92" i="1"/>
  <c r="BY92" i="1"/>
  <c r="BJ92" i="1"/>
  <c r="AE92" i="1"/>
  <c r="AD92" i="1"/>
  <c r="AA92" i="1"/>
  <c r="Z92" i="1"/>
  <c r="W92" i="1"/>
  <c r="V92" i="1"/>
  <c r="S92" i="1"/>
  <c r="R92" i="1"/>
  <c r="GO91" i="1"/>
  <c r="FZ91" i="1"/>
  <c r="FK91" i="1"/>
  <c r="FK92" i="1" s="1"/>
  <c r="EV91" i="1"/>
  <c r="EV92" i="1" s="1"/>
  <c r="EG91" i="1"/>
  <c r="DR91" i="1"/>
  <c r="DC91" i="1"/>
  <c r="DC92" i="1" s="1"/>
  <c r="CN91" i="1"/>
  <c r="CN92" i="1" s="1"/>
  <c r="BY91" i="1"/>
  <c r="BJ91" i="1"/>
  <c r="AU91" i="1"/>
  <c r="AU92" i="1" s="1"/>
  <c r="AF91" i="1"/>
  <c r="AF92" i="1" s="1"/>
  <c r="AE91" i="1"/>
  <c r="AD91" i="1"/>
  <c r="AC91" i="1"/>
  <c r="AC92" i="1" s="1"/>
  <c r="AB91" i="1"/>
  <c r="AB92" i="1" s="1"/>
  <c r="AA91" i="1"/>
  <c r="Z91" i="1"/>
  <c r="Y91" i="1"/>
  <c r="Y92" i="1" s="1"/>
  <c r="X91" i="1"/>
  <c r="X92" i="1" s="1"/>
  <c r="W91" i="1"/>
  <c r="V91" i="1"/>
  <c r="U91" i="1"/>
  <c r="U92" i="1" s="1"/>
  <c r="T91" i="1"/>
  <c r="T92" i="1" s="1"/>
  <c r="S91" i="1"/>
  <c r="R91" i="1"/>
  <c r="Q91" i="1"/>
  <c r="Q92" i="1" s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O90" i="1" s="1"/>
  <c r="GP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K90" i="1" s="1"/>
  <c r="FL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G90" i="1" s="1"/>
  <c r="EH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C90" i="1" s="1"/>
  <c r="DD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BY90" i="1" s="1"/>
  <c r="BZ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K90" i="1"/>
  <c r="R90" i="1" s="1"/>
  <c r="BJ90" i="1"/>
  <c r="BI90" i="1"/>
  <c r="BH90" i="1"/>
  <c r="AD90" i="1" s="1"/>
  <c r="BG90" i="1"/>
  <c r="AC90" i="1" s="1"/>
  <c r="BF90" i="1"/>
  <c r="AB90" i="1" s="1"/>
  <c r="BE90" i="1"/>
  <c r="BD90" i="1"/>
  <c r="Z90" i="1" s="1"/>
  <c r="BC90" i="1"/>
  <c r="Y90" i="1" s="1"/>
  <c r="BB90" i="1"/>
  <c r="X90" i="1" s="1"/>
  <c r="BA90" i="1"/>
  <c r="AZ90" i="1"/>
  <c r="V90" i="1" s="1"/>
  <c r="AY90" i="1"/>
  <c r="U90" i="1" s="1"/>
  <c r="AX90" i="1"/>
  <c r="AU90" i="1" s="1"/>
  <c r="AV90" i="1"/>
  <c r="AF90" i="1"/>
  <c r="AE90" i="1"/>
  <c r="AA90" i="1"/>
  <c r="W90" i="1"/>
  <c r="S90" i="1"/>
  <c r="GQ89" i="1"/>
  <c r="GO89" i="1"/>
  <c r="GB89" i="1"/>
  <c r="FM89" i="1"/>
  <c r="EX89" i="1"/>
  <c r="EI89" i="1"/>
  <c r="EG89" i="1"/>
  <c r="DT89" i="1"/>
  <c r="DE89" i="1"/>
  <c r="CP89" i="1"/>
  <c r="CA89" i="1"/>
  <c r="BY89" i="1"/>
  <c r="BL89" i="1"/>
  <c r="AW89" i="1"/>
  <c r="AH89" i="1"/>
  <c r="AE89" i="1"/>
  <c r="AD89" i="1"/>
  <c r="AA89" i="1"/>
  <c r="Z89" i="1"/>
  <c r="W89" i="1"/>
  <c r="V89" i="1"/>
  <c r="S89" i="1"/>
  <c r="R89" i="1"/>
  <c r="GO88" i="1"/>
  <c r="FZ88" i="1"/>
  <c r="FZ89" i="1" s="1"/>
  <c r="FK88" i="1"/>
  <c r="FK89" i="1" s="1"/>
  <c r="EV88" i="1"/>
  <c r="EV89" i="1" s="1"/>
  <c r="EG88" i="1"/>
  <c r="DR88" i="1"/>
  <c r="DR89" i="1" s="1"/>
  <c r="DC88" i="1"/>
  <c r="DC89" i="1" s="1"/>
  <c r="CN88" i="1"/>
  <c r="CN89" i="1" s="1"/>
  <c r="BY88" i="1"/>
  <c r="BJ88" i="1"/>
  <c r="BJ89" i="1" s="1"/>
  <c r="AU88" i="1"/>
  <c r="AU89" i="1" s="1"/>
  <c r="AF88" i="1"/>
  <c r="AF89" i="1" s="1"/>
  <c r="AE88" i="1"/>
  <c r="AD88" i="1"/>
  <c r="AC88" i="1"/>
  <c r="AC89" i="1" s="1"/>
  <c r="AB88" i="1"/>
  <c r="AB89" i="1" s="1"/>
  <c r="AA88" i="1"/>
  <c r="Z88" i="1"/>
  <c r="Y88" i="1"/>
  <c r="Y89" i="1" s="1"/>
  <c r="X88" i="1"/>
  <c r="X89" i="1" s="1"/>
  <c r="W88" i="1"/>
  <c r="V88" i="1"/>
  <c r="U88" i="1"/>
  <c r="U89" i="1" s="1"/>
  <c r="T88" i="1"/>
  <c r="T89" i="1" s="1"/>
  <c r="S88" i="1"/>
  <c r="R88" i="1"/>
  <c r="Q88" i="1"/>
  <c r="Q89" i="1" s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P87" i="1"/>
  <c r="GO87" i="1" s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L87" i="1"/>
  <c r="FK87" i="1" s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H87" i="1"/>
  <c r="EG87" i="1" s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D87" i="1"/>
  <c r="DC87" i="1" s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BZ87" i="1"/>
  <c r="BY87" i="1" s="1"/>
  <c r="BX87" i="1"/>
  <c r="BW87" i="1"/>
  <c r="AD87" i="1" s="1"/>
  <c r="BV87" i="1"/>
  <c r="BU87" i="1"/>
  <c r="BT87" i="1"/>
  <c r="BS87" i="1"/>
  <c r="Z87" i="1" s="1"/>
  <c r="BR87" i="1"/>
  <c r="BQ87" i="1"/>
  <c r="BP87" i="1"/>
  <c r="BO87" i="1"/>
  <c r="V87" i="1" s="1"/>
  <c r="BN87" i="1"/>
  <c r="BM87" i="1"/>
  <c r="BK87" i="1"/>
  <c r="R87" i="1" s="1"/>
  <c r="BJ87" i="1"/>
  <c r="BI87" i="1"/>
  <c r="BH87" i="1"/>
  <c r="BG87" i="1"/>
  <c r="AC87" i="1" s="1"/>
  <c r="BF87" i="1"/>
  <c r="AB87" i="1" s="1"/>
  <c r="BE87" i="1"/>
  <c r="BD87" i="1"/>
  <c r="BC87" i="1"/>
  <c r="Y87" i="1" s="1"/>
  <c r="BB87" i="1"/>
  <c r="X87" i="1" s="1"/>
  <c r="BA87" i="1"/>
  <c r="AZ87" i="1"/>
  <c r="AY87" i="1"/>
  <c r="U87" i="1" s="1"/>
  <c r="AX87" i="1"/>
  <c r="T87" i="1" s="1"/>
  <c r="AV87" i="1"/>
  <c r="AU87" i="1" s="1"/>
  <c r="AF87" i="1"/>
  <c r="Q87" i="1" s="1"/>
  <c r="AE87" i="1"/>
  <c r="AA87" i="1"/>
  <c r="W87" i="1"/>
  <c r="S87" i="1"/>
  <c r="GQ86" i="1"/>
  <c r="GO86" i="1"/>
  <c r="GB86" i="1"/>
  <c r="FM86" i="1"/>
  <c r="EX86" i="1"/>
  <c r="EI86" i="1"/>
  <c r="EG86" i="1"/>
  <c r="DT86" i="1"/>
  <c r="DE86" i="1"/>
  <c r="CP86" i="1"/>
  <c r="CA86" i="1"/>
  <c r="BY86" i="1"/>
  <c r="BL86" i="1"/>
  <c r="AW86" i="1"/>
  <c r="AH86" i="1"/>
  <c r="AE86" i="1"/>
  <c r="AA86" i="1"/>
  <c r="W86" i="1"/>
  <c r="S86" i="1"/>
  <c r="GO85" i="1"/>
  <c r="FZ85" i="1"/>
  <c r="FZ86" i="1" s="1"/>
  <c r="FK85" i="1"/>
  <c r="FK86" i="1" s="1"/>
  <c r="EV85" i="1"/>
  <c r="EV86" i="1" s="1"/>
  <c r="EG85" i="1"/>
  <c r="DR85" i="1"/>
  <c r="DR86" i="1" s="1"/>
  <c r="DC85" i="1"/>
  <c r="DC86" i="1" s="1"/>
  <c r="CN85" i="1"/>
  <c r="CN86" i="1" s="1"/>
  <c r="BY85" i="1"/>
  <c r="BJ85" i="1"/>
  <c r="BJ86" i="1" s="1"/>
  <c r="AU85" i="1"/>
  <c r="AU86" i="1" s="1"/>
  <c r="AF85" i="1"/>
  <c r="AF86" i="1" s="1"/>
  <c r="AE85" i="1"/>
  <c r="AD85" i="1"/>
  <c r="AD86" i="1" s="1"/>
  <c r="AC85" i="1"/>
  <c r="AC86" i="1" s="1"/>
  <c r="AB85" i="1"/>
  <c r="AB86" i="1" s="1"/>
  <c r="AA85" i="1"/>
  <c r="Z85" i="1"/>
  <c r="Z86" i="1" s="1"/>
  <c r="Y85" i="1"/>
  <c r="Y86" i="1" s="1"/>
  <c r="X85" i="1"/>
  <c r="X86" i="1" s="1"/>
  <c r="W85" i="1"/>
  <c r="V85" i="1"/>
  <c r="V86" i="1" s="1"/>
  <c r="U85" i="1"/>
  <c r="U86" i="1" s="1"/>
  <c r="T85" i="1"/>
  <c r="T86" i="1" s="1"/>
  <c r="S85" i="1"/>
  <c r="R85" i="1"/>
  <c r="R86" i="1" s="1"/>
  <c r="Q85" i="1"/>
  <c r="Q86" i="1" s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P84" i="1"/>
  <c r="GO84" i="1" s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A84" i="1"/>
  <c r="FZ84" i="1" s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L84" i="1"/>
  <c r="FK84" i="1" s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W84" i="1"/>
  <c r="EV84" i="1" s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H84" i="1"/>
  <c r="EG84" i="1" s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S84" i="1"/>
  <c r="DR84" i="1" s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D84" i="1"/>
  <c r="DC84" i="1" s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O84" i="1"/>
  <c r="CN84" i="1" s="1"/>
  <c r="CM84" i="1"/>
  <c r="CL84" i="1"/>
  <c r="CK84" i="1"/>
  <c r="CJ84" i="1"/>
  <c r="CI84" i="1"/>
  <c r="CH84" i="1"/>
  <c r="CG84" i="1"/>
  <c r="CF84" i="1"/>
  <c r="CE84" i="1"/>
  <c r="CD84" i="1"/>
  <c r="CC84" i="1"/>
  <c r="CB84" i="1"/>
  <c r="BZ84" i="1"/>
  <c r="BY84" i="1" s="1"/>
  <c r="BX84" i="1"/>
  <c r="BW84" i="1"/>
  <c r="AD84" i="1" s="1"/>
  <c r="BV84" i="1"/>
  <c r="BU84" i="1"/>
  <c r="BT84" i="1"/>
  <c r="BS84" i="1"/>
  <c r="Z84" i="1" s="1"/>
  <c r="BR84" i="1"/>
  <c r="BQ84" i="1"/>
  <c r="BP84" i="1"/>
  <c r="BO84" i="1"/>
  <c r="V84" i="1" s="1"/>
  <c r="BN84" i="1"/>
  <c r="BM84" i="1"/>
  <c r="BK84" i="1"/>
  <c r="R84" i="1" s="1"/>
  <c r="BI84" i="1"/>
  <c r="BH84" i="1"/>
  <c r="BG84" i="1"/>
  <c r="AC84" i="1" s="1"/>
  <c r="BF84" i="1"/>
  <c r="BE84" i="1"/>
  <c r="BD84" i="1"/>
  <c r="BC84" i="1"/>
  <c r="Y84" i="1" s="1"/>
  <c r="BB84" i="1"/>
  <c r="BA84" i="1"/>
  <c r="AZ84" i="1"/>
  <c r="AY84" i="1"/>
  <c r="U84" i="1" s="1"/>
  <c r="AX84" i="1"/>
  <c r="AV84" i="1"/>
  <c r="AU84" i="1" s="1"/>
  <c r="AF84" i="1"/>
  <c r="AE84" i="1"/>
  <c r="AB84" i="1"/>
  <c r="AA84" i="1"/>
  <c r="X84" i="1"/>
  <c r="W84" i="1"/>
  <c r="T84" i="1"/>
  <c r="S84" i="1"/>
  <c r="GO83" i="1"/>
  <c r="EG83" i="1"/>
  <c r="BY83" i="1"/>
  <c r="AE83" i="1"/>
  <c r="AA83" i="1"/>
  <c r="W83" i="1"/>
  <c r="S83" i="1"/>
  <c r="GO82" i="1"/>
  <c r="FZ82" i="1"/>
  <c r="FZ83" i="1" s="1"/>
  <c r="FK82" i="1"/>
  <c r="FK83" i="1" s="1"/>
  <c r="EV82" i="1"/>
  <c r="EV83" i="1" s="1"/>
  <c r="EG82" i="1"/>
  <c r="DR82" i="1"/>
  <c r="DR83" i="1" s="1"/>
  <c r="DC82" i="1"/>
  <c r="DC83" i="1" s="1"/>
  <c r="CN82" i="1"/>
  <c r="CN83" i="1" s="1"/>
  <c r="BY82" i="1"/>
  <c r="BJ82" i="1"/>
  <c r="BJ83" i="1" s="1"/>
  <c r="AU82" i="1"/>
  <c r="AU83" i="1" s="1"/>
  <c r="AF82" i="1"/>
  <c r="AF83" i="1" s="1"/>
  <c r="AE82" i="1"/>
  <c r="AD82" i="1"/>
  <c r="AD83" i="1" s="1"/>
  <c r="AC82" i="1"/>
  <c r="AC83" i="1" s="1"/>
  <c r="AB82" i="1"/>
  <c r="AB83" i="1" s="1"/>
  <c r="AA82" i="1"/>
  <c r="Z82" i="1"/>
  <c r="Z83" i="1" s="1"/>
  <c r="Y82" i="1"/>
  <c r="Y83" i="1" s="1"/>
  <c r="X82" i="1"/>
  <c r="X83" i="1" s="1"/>
  <c r="W82" i="1"/>
  <c r="V82" i="1"/>
  <c r="V83" i="1" s="1"/>
  <c r="U82" i="1"/>
  <c r="U83" i="1" s="1"/>
  <c r="T82" i="1"/>
  <c r="T83" i="1" s="1"/>
  <c r="S82" i="1"/>
  <c r="R82" i="1"/>
  <c r="R83" i="1" s="1"/>
  <c r="Q82" i="1"/>
  <c r="Q83" i="1" s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P81" i="1"/>
  <c r="GO81" i="1" s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A81" i="1"/>
  <c r="FZ81" i="1" s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L81" i="1"/>
  <c r="FK81" i="1" s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W81" i="1"/>
  <c r="EV81" i="1" s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H81" i="1"/>
  <c r="EG81" i="1" s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S81" i="1"/>
  <c r="DR81" i="1" s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D81" i="1"/>
  <c r="DC81" i="1" s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O81" i="1"/>
  <c r="CN81" i="1" s="1"/>
  <c r="CM81" i="1"/>
  <c r="CL81" i="1"/>
  <c r="CK81" i="1"/>
  <c r="CJ81" i="1"/>
  <c r="CI81" i="1"/>
  <c r="CH81" i="1"/>
  <c r="CG81" i="1"/>
  <c r="CF81" i="1"/>
  <c r="CE81" i="1"/>
  <c r="CD81" i="1"/>
  <c r="CC81" i="1"/>
  <c r="CB81" i="1"/>
  <c r="BY81" i="1" s="1"/>
  <c r="BZ81" i="1"/>
  <c r="BX81" i="1"/>
  <c r="AE81" i="1" s="1"/>
  <c r="BW81" i="1"/>
  <c r="AD81" i="1" s="1"/>
  <c r="BV81" i="1"/>
  <c r="BU81" i="1"/>
  <c r="BT81" i="1"/>
  <c r="AA81" i="1" s="1"/>
  <c r="BS81" i="1"/>
  <c r="Z81" i="1" s="1"/>
  <c r="BR81" i="1"/>
  <c r="BQ81" i="1"/>
  <c r="BP81" i="1"/>
  <c r="W81" i="1" s="1"/>
  <c r="BO81" i="1"/>
  <c r="V81" i="1" s="1"/>
  <c r="BN81" i="1"/>
  <c r="BM81" i="1"/>
  <c r="BK81" i="1"/>
  <c r="R81" i="1" s="1"/>
  <c r="BI81" i="1"/>
  <c r="BH81" i="1"/>
  <c r="BG81" i="1"/>
  <c r="AC81" i="1" s="1"/>
  <c r="BF81" i="1"/>
  <c r="BE81" i="1"/>
  <c r="BD81" i="1"/>
  <c r="BC81" i="1"/>
  <c r="Y81" i="1" s="1"/>
  <c r="BB81" i="1"/>
  <c r="BA81" i="1"/>
  <c r="AZ81" i="1"/>
  <c r="AY81" i="1"/>
  <c r="U81" i="1" s="1"/>
  <c r="AX81" i="1"/>
  <c r="AU81" i="1" s="1"/>
  <c r="AV81" i="1"/>
  <c r="AF81" i="1"/>
  <c r="AB81" i="1"/>
  <c r="X81" i="1"/>
  <c r="T81" i="1"/>
  <c r="S81" i="1"/>
  <c r="GO80" i="1"/>
  <c r="EG80" i="1"/>
  <c r="BY80" i="1"/>
  <c r="AE80" i="1"/>
  <c r="AA80" i="1"/>
  <c r="W80" i="1"/>
  <c r="S80" i="1"/>
  <c r="GO79" i="1"/>
  <c r="FZ79" i="1"/>
  <c r="FZ80" i="1" s="1"/>
  <c r="FK79" i="1"/>
  <c r="FK80" i="1" s="1"/>
  <c r="EV79" i="1"/>
  <c r="EV80" i="1" s="1"/>
  <c r="EG79" i="1"/>
  <c r="DR79" i="1"/>
  <c r="DR80" i="1" s="1"/>
  <c r="DC79" i="1"/>
  <c r="DC80" i="1" s="1"/>
  <c r="CN79" i="1"/>
  <c r="CN80" i="1" s="1"/>
  <c r="BY79" i="1"/>
  <c r="BJ79" i="1"/>
  <c r="BJ80" i="1" s="1"/>
  <c r="AU79" i="1"/>
  <c r="AU80" i="1" s="1"/>
  <c r="AF79" i="1"/>
  <c r="AF80" i="1" s="1"/>
  <c r="AE79" i="1"/>
  <c r="AD79" i="1"/>
  <c r="AD80" i="1" s="1"/>
  <c r="AC79" i="1"/>
  <c r="AC80" i="1" s="1"/>
  <c r="AB79" i="1"/>
  <c r="AB80" i="1" s="1"/>
  <c r="AA79" i="1"/>
  <c r="Z79" i="1"/>
  <c r="Z80" i="1" s="1"/>
  <c r="Y79" i="1"/>
  <c r="Y80" i="1" s="1"/>
  <c r="X79" i="1"/>
  <c r="X80" i="1" s="1"/>
  <c r="W79" i="1"/>
  <c r="V79" i="1"/>
  <c r="V80" i="1" s="1"/>
  <c r="U79" i="1"/>
  <c r="U80" i="1" s="1"/>
  <c r="T79" i="1"/>
  <c r="T80" i="1" s="1"/>
  <c r="S79" i="1"/>
  <c r="R79" i="1"/>
  <c r="R80" i="1" s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O78" i="1" s="1"/>
  <c r="GP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A78" i="1"/>
  <c r="FZ78" i="1" s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K78" i="1" s="1"/>
  <c r="FL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W78" i="1"/>
  <c r="EV78" i="1" s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G78" i="1" s="1"/>
  <c r="EH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S78" i="1"/>
  <c r="DR78" i="1" s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C78" i="1" s="1"/>
  <c r="DD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O78" i="1"/>
  <c r="CN78" i="1" s="1"/>
  <c r="CM78" i="1"/>
  <c r="CL78" i="1"/>
  <c r="CK78" i="1"/>
  <c r="CJ78" i="1"/>
  <c r="CI78" i="1"/>
  <c r="CH78" i="1"/>
  <c r="CG78" i="1"/>
  <c r="CF78" i="1"/>
  <c r="CE78" i="1"/>
  <c r="CD78" i="1"/>
  <c r="CC78" i="1"/>
  <c r="CB78" i="1"/>
  <c r="BY78" i="1" s="1"/>
  <c r="BZ78" i="1"/>
  <c r="BX78" i="1"/>
  <c r="AE78" i="1" s="1"/>
  <c r="BW78" i="1"/>
  <c r="BV78" i="1"/>
  <c r="BU78" i="1"/>
  <c r="BT78" i="1"/>
  <c r="AA78" i="1" s="1"/>
  <c r="BS78" i="1"/>
  <c r="Z78" i="1" s="1"/>
  <c r="BR78" i="1"/>
  <c r="BQ78" i="1"/>
  <c r="BP78" i="1"/>
  <c r="W78" i="1" s="1"/>
  <c r="BO78" i="1"/>
  <c r="V78" i="1" s="1"/>
  <c r="BN78" i="1"/>
  <c r="BM78" i="1"/>
  <c r="BK78" i="1"/>
  <c r="R78" i="1" s="1"/>
  <c r="BI78" i="1"/>
  <c r="BH78" i="1"/>
  <c r="AD78" i="1" s="1"/>
  <c r="BG78" i="1"/>
  <c r="AC78" i="1" s="1"/>
  <c r="BF78" i="1"/>
  <c r="BE78" i="1"/>
  <c r="BD78" i="1"/>
  <c r="BC78" i="1"/>
  <c r="Y78" i="1" s="1"/>
  <c r="BB78" i="1"/>
  <c r="BA78" i="1"/>
  <c r="AZ78" i="1"/>
  <c r="AY78" i="1"/>
  <c r="U78" i="1" s="1"/>
  <c r="AX78" i="1"/>
  <c r="AU78" i="1" s="1"/>
  <c r="AV78" i="1"/>
  <c r="AF78" i="1"/>
  <c r="AB78" i="1"/>
  <c r="X78" i="1"/>
  <c r="T78" i="1"/>
  <c r="S78" i="1"/>
  <c r="GO77" i="1"/>
  <c r="EG77" i="1"/>
  <c r="BY77" i="1"/>
  <c r="AE77" i="1"/>
  <c r="AA77" i="1"/>
  <c r="W77" i="1"/>
  <c r="S77" i="1"/>
  <c r="GO76" i="1"/>
  <c r="FZ76" i="1"/>
  <c r="FZ77" i="1" s="1"/>
  <c r="FK76" i="1"/>
  <c r="FK77" i="1" s="1"/>
  <c r="EV76" i="1"/>
  <c r="EV77" i="1" s="1"/>
  <c r="EG76" i="1"/>
  <c r="DR76" i="1"/>
  <c r="DR77" i="1" s="1"/>
  <c r="DC76" i="1"/>
  <c r="DC77" i="1" s="1"/>
  <c r="CN76" i="1"/>
  <c r="CN77" i="1" s="1"/>
  <c r="BY76" i="1"/>
  <c r="BJ76" i="1"/>
  <c r="BJ77" i="1" s="1"/>
  <c r="AU76" i="1"/>
  <c r="AU77" i="1" s="1"/>
  <c r="AF76" i="1"/>
  <c r="AF77" i="1" s="1"/>
  <c r="AE76" i="1"/>
  <c r="AD76" i="1"/>
  <c r="AD77" i="1" s="1"/>
  <c r="AC76" i="1"/>
  <c r="AC77" i="1" s="1"/>
  <c r="AB76" i="1"/>
  <c r="AB77" i="1" s="1"/>
  <c r="AA76" i="1"/>
  <c r="Z76" i="1"/>
  <c r="Z77" i="1" s="1"/>
  <c r="Y76" i="1"/>
  <c r="Y77" i="1" s="1"/>
  <c r="X76" i="1"/>
  <c r="X77" i="1" s="1"/>
  <c r="W76" i="1"/>
  <c r="V76" i="1"/>
  <c r="V77" i="1" s="1"/>
  <c r="U76" i="1"/>
  <c r="U77" i="1" s="1"/>
  <c r="T76" i="1"/>
  <c r="T77" i="1" s="1"/>
  <c r="S76" i="1"/>
  <c r="R76" i="1"/>
  <c r="R77" i="1" s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O75" i="1" s="1"/>
  <c r="GP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A75" i="1"/>
  <c r="FZ75" i="1" s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K75" i="1" s="1"/>
  <c r="FL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W75" i="1"/>
  <c r="EV75" i="1" s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G75" i="1" s="1"/>
  <c r="EH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S75" i="1"/>
  <c r="DR75" i="1" s="1"/>
  <c r="DQ75" i="1"/>
  <c r="DP75" i="1"/>
  <c r="DO75" i="1"/>
  <c r="DN75" i="1"/>
  <c r="DM75" i="1"/>
  <c r="DL75" i="1"/>
  <c r="DK75" i="1"/>
  <c r="DJ75" i="1"/>
  <c r="DI75" i="1"/>
  <c r="DH75" i="1"/>
  <c r="DG75" i="1"/>
  <c r="DC75" i="1" s="1"/>
  <c r="DF75" i="1"/>
  <c r="DD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O75" i="1"/>
  <c r="CN75" i="1" s="1"/>
  <c r="CM75" i="1"/>
  <c r="CL75" i="1"/>
  <c r="CK75" i="1"/>
  <c r="CJ75" i="1"/>
  <c r="CI75" i="1"/>
  <c r="CH75" i="1"/>
  <c r="CG75" i="1"/>
  <c r="CF75" i="1"/>
  <c r="CE75" i="1"/>
  <c r="CD75" i="1"/>
  <c r="CC75" i="1"/>
  <c r="BY75" i="1" s="1"/>
  <c r="CB75" i="1"/>
  <c r="BZ75" i="1"/>
  <c r="BX75" i="1"/>
  <c r="AE75" i="1" s="1"/>
  <c r="BW75" i="1"/>
  <c r="BV75" i="1"/>
  <c r="BU75" i="1"/>
  <c r="BT75" i="1"/>
  <c r="AA75" i="1" s="1"/>
  <c r="BS75" i="1"/>
  <c r="BR75" i="1"/>
  <c r="BQ75" i="1"/>
  <c r="BP75" i="1"/>
  <c r="W75" i="1" s="1"/>
  <c r="BO75" i="1"/>
  <c r="BN75" i="1"/>
  <c r="BM75" i="1"/>
  <c r="BK75" i="1"/>
  <c r="R75" i="1" s="1"/>
  <c r="BI75" i="1"/>
  <c r="BH75" i="1"/>
  <c r="AD75" i="1" s="1"/>
  <c r="BG75" i="1"/>
  <c r="AC75" i="1" s="1"/>
  <c r="BF75" i="1"/>
  <c r="BE75" i="1"/>
  <c r="BD75" i="1"/>
  <c r="Z75" i="1" s="1"/>
  <c r="BC75" i="1"/>
  <c r="Y75" i="1" s="1"/>
  <c r="BB75" i="1"/>
  <c r="BA75" i="1"/>
  <c r="AZ75" i="1"/>
  <c r="V75" i="1" s="1"/>
  <c r="AY75" i="1"/>
  <c r="AU75" i="1" s="1"/>
  <c r="AX75" i="1"/>
  <c r="AV75" i="1"/>
  <c r="AF75" i="1"/>
  <c r="AB75" i="1"/>
  <c r="X75" i="1"/>
  <c r="T75" i="1"/>
  <c r="S75" i="1"/>
  <c r="GO74" i="1"/>
  <c r="EV74" i="1"/>
  <c r="EG74" i="1"/>
  <c r="CN74" i="1"/>
  <c r="BY74" i="1"/>
  <c r="AF74" i="1"/>
  <c r="AE74" i="1"/>
  <c r="AB74" i="1"/>
  <c r="AA74" i="1"/>
  <c r="X74" i="1"/>
  <c r="W74" i="1"/>
  <c r="T74" i="1"/>
  <c r="S74" i="1"/>
  <c r="GO73" i="1"/>
  <c r="FZ73" i="1"/>
  <c r="FZ74" i="1" s="1"/>
  <c r="FK73" i="1"/>
  <c r="FK74" i="1" s="1"/>
  <c r="EV73" i="1"/>
  <c r="EG73" i="1"/>
  <c r="DR73" i="1"/>
  <c r="DR74" i="1" s="1"/>
  <c r="DC73" i="1"/>
  <c r="DC74" i="1" s="1"/>
  <c r="CN73" i="1"/>
  <c r="BY73" i="1"/>
  <c r="BJ73" i="1"/>
  <c r="BJ74" i="1" s="1"/>
  <c r="AU73" i="1"/>
  <c r="AU74" i="1" s="1"/>
  <c r="AF73" i="1"/>
  <c r="AE73" i="1"/>
  <c r="AD73" i="1"/>
  <c r="AD74" i="1" s="1"/>
  <c r="AC73" i="1"/>
  <c r="AC74" i="1" s="1"/>
  <c r="AB73" i="1"/>
  <c r="AA73" i="1"/>
  <c r="Z73" i="1"/>
  <c r="Z74" i="1" s="1"/>
  <c r="Y73" i="1"/>
  <c r="Y74" i="1" s="1"/>
  <c r="X73" i="1"/>
  <c r="W73" i="1"/>
  <c r="V73" i="1"/>
  <c r="V74" i="1" s="1"/>
  <c r="U73" i="1"/>
  <c r="U74" i="1" s="1"/>
  <c r="T73" i="1"/>
  <c r="S73" i="1"/>
  <c r="R73" i="1"/>
  <c r="R74" i="1" s="1"/>
  <c r="HC72" i="1"/>
  <c r="HB72" i="1"/>
  <c r="HA72" i="1"/>
  <c r="GZ72" i="1"/>
  <c r="GY72" i="1"/>
  <c r="GX72" i="1"/>
  <c r="GW72" i="1"/>
  <c r="GV72" i="1"/>
  <c r="GU72" i="1"/>
  <c r="GT72" i="1"/>
  <c r="GS72" i="1"/>
  <c r="GO72" i="1" s="1"/>
  <c r="GR72" i="1"/>
  <c r="GP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A72" i="1"/>
  <c r="FZ72" i="1" s="1"/>
  <c r="FY72" i="1"/>
  <c r="FX72" i="1"/>
  <c r="FW72" i="1"/>
  <c r="FV72" i="1"/>
  <c r="FU72" i="1"/>
  <c r="FT72" i="1"/>
  <c r="FS72" i="1"/>
  <c r="FR72" i="1"/>
  <c r="FQ72" i="1"/>
  <c r="FP72" i="1"/>
  <c r="FO72" i="1"/>
  <c r="FK72" i="1" s="1"/>
  <c r="FN72" i="1"/>
  <c r="FL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W72" i="1"/>
  <c r="EV72" i="1" s="1"/>
  <c r="EU72" i="1"/>
  <c r="ET72" i="1"/>
  <c r="ES72" i="1"/>
  <c r="ER72" i="1"/>
  <c r="EQ72" i="1"/>
  <c r="EP72" i="1"/>
  <c r="EO72" i="1"/>
  <c r="EN72" i="1"/>
  <c r="EM72" i="1"/>
  <c r="EL72" i="1"/>
  <c r="EK72" i="1"/>
  <c r="EG72" i="1" s="1"/>
  <c r="EJ72" i="1"/>
  <c r="EH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S72" i="1"/>
  <c r="DR72" i="1" s="1"/>
  <c r="DQ72" i="1"/>
  <c r="DP72" i="1"/>
  <c r="DO72" i="1"/>
  <c r="DN72" i="1"/>
  <c r="DM72" i="1"/>
  <c r="DL72" i="1"/>
  <c r="DK72" i="1"/>
  <c r="DJ72" i="1"/>
  <c r="DI72" i="1"/>
  <c r="DH72" i="1"/>
  <c r="DG72" i="1"/>
  <c r="DC72" i="1" s="1"/>
  <c r="DF72" i="1"/>
  <c r="DD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O72" i="1"/>
  <c r="CN72" i="1" s="1"/>
  <c r="CM72" i="1"/>
  <c r="CL72" i="1"/>
  <c r="CK72" i="1"/>
  <c r="CJ72" i="1"/>
  <c r="CI72" i="1"/>
  <c r="CH72" i="1"/>
  <c r="CG72" i="1"/>
  <c r="CF72" i="1"/>
  <c r="CE72" i="1"/>
  <c r="CD72" i="1"/>
  <c r="CC72" i="1"/>
  <c r="BY72" i="1" s="1"/>
  <c r="CB72" i="1"/>
  <c r="BZ72" i="1"/>
  <c r="BX72" i="1"/>
  <c r="AE72" i="1" s="1"/>
  <c r="BW72" i="1"/>
  <c r="BV72" i="1"/>
  <c r="BU72" i="1"/>
  <c r="BT72" i="1"/>
  <c r="AA72" i="1" s="1"/>
  <c r="BS72" i="1"/>
  <c r="BR72" i="1"/>
  <c r="BQ72" i="1"/>
  <c r="BP72" i="1"/>
  <c r="W72" i="1" s="1"/>
  <c r="BO72" i="1"/>
  <c r="BN72" i="1"/>
  <c r="BM72" i="1"/>
  <c r="BK72" i="1"/>
  <c r="R72" i="1" s="1"/>
  <c r="BI72" i="1"/>
  <c r="BH72" i="1"/>
  <c r="AD72" i="1" s="1"/>
  <c r="BG72" i="1"/>
  <c r="AC72" i="1" s="1"/>
  <c r="BF72" i="1"/>
  <c r="BE72" i="1"/>
  <c r="BD72" i="1"/>
  <c r="Z72" i="1" s="1"/>
  <c r="BC72" i="1"/>
  <c r="Y72" i="1" s="1"/>
  <c r="BB72" i="1"/>
  <c r="BA72" i="1"/>
  <c r="AZ72" i="1"/>
  <c r="V72" i="1" s="1"/>
  <c r="AY72" i="1"/>
  <c r="AU72" i="1" s="1"/>
  <c r="AX72" i="1"/>
  <c r="AV72" i="1"/>
  <c r="AF72" i="1"/>
  <c r="AB72" i="1"/>
  <c r="X72" i="1"/>
  <c r="T72" i="1"/>
  <c r="S72" i="1"/>
  <c r="GO71" i="1"/>
  <c r="EV71" i="1"/>
  <c r="EG71" i="1"/>
  <c r="CN71" i="1"/>
  <c r="BY71" i="1"/>
  <c r="AF71" i="1"/>
  <c r="AE71" i="1"/>
  <c r="AB71" i="1"/>
  <c r="AA71" i="1"/>
  <c r="X71" i="1"/>
  <c r="W71" i="1"/>
  <c r="T71" i="1"/>
  <c r="S71" i="1"/>
  <c r="GO70" i="1"/>
  <c r="FZ70" i="1"/>
  <c r="FZ71" i="1" s="1"/>
  <c r="FK70" i="1"/>
  <c r="FK71" i="1" s="1"/>
  <c r="EV70" i="1"/>
  <c r="EG70" i="1"/>
  <c r="DR70" i="1"/>
  <c r="DR71" i="1" s="1"/>
  <c r="DC70" i="1"/>
  <c r="DC71" i="1" s="1"/>
  <c r="CN70" i="1"/>
  <c r="BY70" i="1"/>
  <c r="BJ70" i="1"/>
  <c r="BJ71" i="1" s="1"/>
  <c r="AU70" i="1"/>
  <c r="AU71" i="1" s="1"/>
  <c r="AF70" i="1"/>
  <c r="AE70" i="1"/>
  <c r="AD70" i="1"/>
  <c r="AD71" i="1" s="1"/>
  <c r="AC70" i="1"/>
  <c r="AC71" i="1" s="1"/>
  <c r="AB70" i="1"/>
  <c r="AA70" i="1"/>
  <c r="Z70" i="1"/>
  <c r="Z71" i="1" s="1"/>
  <c r="Y70" i="1"/>
  <c r="Y71" i="1" s="1"/>
  <c r="X70" i="1"/>
  <c r="W70" i="1"/>
  <c r="V70" i="1"/>
  <c r="V71" i="1" s="1"/>
  <c r="U70" i="1"/>
  <c r="U71" i="1" s="1"/>
  <c r="T70" i="1"/>
  <c r="S70" i="1"/>
  <c r="R70" i="1"/>
  <c r="R71" i="1" s="1"/>
  <c r="Q70" i="1"/>
  <c r="Q71" i="1" s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O69" i="1" s="1"/>
  <c r="GP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K69" i="1" s="1"/>
  <c r="FL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G69" i="1" s="1"/>
  <c r="EH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C69" i="1" s="1"/>
  <c r="DD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BY69" i="1" s="1"/>
  <c r="BZ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K69" i="1"/>
  <c r="R69" i="1" s="1"/>
  <c r="BJ69" i="1"/>
  <c r="BI69" i="1"/>
  <c r="BH69" i="1"/>
  <c r="AD69" i="1" s="1"/>
  <c r="BG69" i="1"/>
  <c r="AC69" i="1" s="1"/>
  <c r="BF69" i="1"/>
  <c r="AB69" i="1" s="1"/>
  <c r="BE69" i="1"/>
  <c r="BD69" i="1"/>
  <c r="Z69" i="1" s="1"/>
  <c r="BC69" i="1"/>
  <c r="Y69" i="1" s="1"/>
  <c r="BB69" i="1"/>
  <c r="X69" i="1" s="1"/>
  <c r="BA69" i="1"/>
  <c r="AZ69" i="1"/>
  <c r="V69" i="1" s="1"/>
  <c r="AY69" i="1"/>
  <c r="U69" i="1" s="1"/>
  <c r="AX69" i="1"/>
  <c r="AU69" i="1" s="1"/>
  <c r="AV69" i="1"/>
  <c r="AF69" i="1"/>
  <c r="Q69" i="1" s="1"/>
  <c r="AE69" i="1"/>
  <c r="AA69" i="1"/>
  <c r="W69" i="1"/>
  <c r="S69" i="1"/>
  <c r="FZ68" i="1"/>
  <c r="EV68" i="1"/>
  <c r="DR68" i="1"/>
  <c r="CN68" i="1"/>
  <c r="BJ68" i="1"/>
  <c r="AF68" i="1"/>
  <c r="AD68" i="1"/>
  <c r="AB68" i="1"/>
  <c r="Z68" i="1"/>
  <c r="X68" i="1"/>
  <c r="V68" i="1"/>
  <c r="T68" i="1"/>
  <c r="R68" i="1"/>
  <c r="GO67" i="1"/>
  <c r="GO68" i="1" s="1"/>
  <c r="FZ67" i="1"/>
  <c r="FK67" i="1"/>
  <c r="FK68" i="1" s="1"/>
  <c r="EV67" i="1"/>
  <c r="EG67" i="1"/>
  <c r="EG68" i="1" s="1"/>
  <c r="DR67" i="1"/>
  <c r="DC67" i="1"/>
  <c r="DC68" i="1" s="1"/>
  <c r="CN67" i="1"/>
  <c r="BY67" i="1"/>
  <c r="BY68" i="1" s="1"/>
  <c r="BJ67" i="1"/>
  <c r="AU67" i="1"/>
  <c r="AU68" i="1" s="1"/>
  <c r="AF67" i="1"/>
  <c r="AE67" i="1"/>
  <c r="AE68" i="1" s="1"/>
  <c r="AD67" i="1"/>
  <c r="AC67" i="1"/>
  <c r="AC68" i="1" s="1"/>
  <c r="AB67" i="1"/>
  <c r="AA67" i="1"/>
  <c r="AA68" i="1" s="1"/>
  <c r="Z67" i="1"/>
  <c r="Y67" i="1"/>
  <c r="Y68" i="1" s="1"/>
  <c r="X67" i="1"/>
  <c r="W67" i="1"/>
  <c r="W68" i="1" s="1"/>
  <c r="V67" i="1"/>
  <c r="U67" i="1"/>
  <c r="U68" i="1" s="1"/>
  <c r="T67" i="1"/>
  <c r="S67" i="1"/>
  <c r="S68" i="1" s="1"/>
  <c r="R67" i="1"/>
  <c r="Q67" i="1"/>
  <c r="Q68" i="1" s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O66" i="1" s="1"/>
  <c r="GP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K66" i="1" s="1"/>
  <c r="FL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G66" i="1" s="1"/>
  <c r="EH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C66" i="1" s="1"/>
  <c r="DD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BY66" i="1" s="1"/>
  <c r="BZ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K66" i="1"/>
  <c r="R66" i="1" s="1"/>
  <c r="BJ66" i="1"/>
  <c r="BI66" i="1"/>
  <c r="BH66" i="1"/>
  <c r="AD66" i="1" s="1"/>
  <c r="BG66" i="1"/>
  <c r="BF66" i="1"/>
  <c r="AB66" i="1" s="1"/>
  <c r="BE66" i="1"/>
  <c r="BD66" i="1"/>
  <c r="Z66" i="1" s="1"/>
  <c r="BC66" i="1"/>
  <c r="BB66" i="1"/>
  <c r="X66" i="1" s="1"/>
  <c r="BA66" i="1"/>
  <c r="AZ66" i="1"/>
  <c r="V66" i="1" s="1"/>
  <c r="AY66" i="1"/>
  <c r="AX66" i="1"/>
  <c r="AU66" i="1" s="1"/>
  <c r="AV66" i="1"/>
  <c r="AF66" i="1"/>
  <c r="AE66" i="1"/>
  <c r="AC66" i="1"/>
  <c r="AA66" i="1"/>
  <c r="Y66" i="1"/>
  <c r="W66" i="1"/>
  <c r="U66" i="1"/>
  <c r="S66" i="1"/>
  <c r="FZ65" i="1"/>
  <c r="EV65" i="1"/>
  <c r="DR65" i="1"/>
  <c r="CN65" i="1"/>
  <c r="BJ65" i="1"/>
  <c r="AF65" i="1"/>
  <c r="AD65" i="1"/>
  <c r="AB65" i="1"/>
  <c r="Z65" i="1"/>
  <c r="X65" i="1"/>
  <c r="V65" i="1"/>
  <c r="T65" i="1"/>
  <c r="R65" i="1"/>
  <c r="GO64" i="1"/>
  <c r="GO65" i="1" s="1"/>
  <c r="FZ64" i="1"/>
  <c r="FK64" i="1"/>
  <c r="FK65" i="1" s="1"/>
  <c r="EV64" i="1"/>
  <c r="EG64" i="1"/>
  <c r="EG65" i="1" s="1"/>
  <c r="DR64" i="1"/>
  <c r="DC64" i="1"/>
  <c r="DC65" i="1" s="1"/>
  <c r="CN64" i="1"/>
  <c r="BY64" i="1"/>
  <c r="BY65" i="1" s="1"/>
  <c r="BJ64" i="1"/>
  <c r="AU64" i="1"/>
  <c r="AU65" i="1" s="1"/>
  <c r="AF64" i="1"/>
  <c r="AE64" i="1"/>
  <c r="AE65" i="1" s="1"/>
  <c r="AD64" i="1"/>
  <c r="AC64" i="1"/>
  <c r="AC65" i="1" s="1"/>
  <c r="AB64" i="1"/>
  <c r="AA64" i="1"/>
  <c r="AA65" i="1" s="1"/>
  <c r="Z64" i="1"/>
  <c r="Y64" i="1"/>
  <c r="Y65" i="1" s="1"/>
  <c r="X64" i="1"/>
  <c r="W64" i="1"/>
  <c r="W65" i="1" s="1"/>
  <c r="V64" i="1"/>
  <c r="U64" i="1"/>
  <c r="U65" i="1" s="1"/>
  <c r="T64" i="1"/>
  <c r="S64" i="1"/>
  <c r="S65" i="1" s="1"/>
  <c r="R64" i="1"/>
  <c r="Q64" i="1"/>
  <c r="Q65" i="1" s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O63" i="1" s="1"/>
  <c r="GP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K63" i="1" s="1"/>
  <c r="FL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G63" i="1" s="1"/>
  <c r="EH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C63" i="1" s="1"/>
  <c r="DD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BY63" i="1" s="1"/>
  <c r="BZ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K63" i="1"/>
  <c r="R63" i="1" s="1"/>
  <c r="BJ63" i="1"/>
  <c r="BI63" i="1"/>
  <c r="BH63" i="1"/>
  <c r="AD63" i="1" s="1"/>
  <c r="BG63" i="1"/>
  <c r="BF63" i="1"/>
  <c r="AB63" i="1" s="1"/>
  <c r="BE63" i="1"/>
  <c r="BD63" i="1"/>
  <c r="Z63" i="1" s="1"/>
  <c r="BC63" i="1"/>
  <c r="BB63" i="1"/>
  <c r="X63" i="1" s="1"/>
  <c r="BA63" i="1"/>
  <c r="AZ63" i="1"/>
  <c r="V63" i="1" s="1"/>
  <c r="AY63" i="1"/>
  <c r="AX63" i="1"/>
  <c r="AU63" i="1" s="1"/>
  <c r="AV63" i="1"/>
  <c r="AF63" i="1"/>
  <c r="AE63" i="1"/>
  <c r="AC63" i="1"/>
  <c r="AA63" i="1"/>
  <c r="Y63" i="1"/>
  <c r="W63" i="1"/>
  <c r="U63" i="1"/>
  <c r="S63" i="1"/>
  <c r="FZ62" i="1"/>
  <c r="EV62" i="1"/>
  <c r="DR62" i="1"/>
  <c r="CN62" i="1"/>
  <c r="BJ62" i="1"/>
  <c r="AF62" i="1"/>
  <c r="AD62" i="1"/>
  <c r="AB62" i="1"/>
  <c r="Z62" i="1"/>
  <c r="X62" i="1"/>
  <c r="V62" i="1"/>
  <c r="T62" i="1"/>
  <c r="R62" i="1"/>
  <c r="GO61" i="1"/>
  <c r="GO62" i="1" s="1"/>
  <c r="FZ61" i="1"/>
  <c r="FK61" i="1"/>
  <c r="FK62" i="1" s="1"/>
  <c r="EV61" i="1"/>
  <c r="EG61" i="1"/>
  <c r="EG62" i="1" s="1"/>
  <c r="DR61" i="1"/>
  <c r="DC61" i="1"/>
  <c r="DC62" i="1" s="1"/>
  <c r="CN61" i="1"/>
  <c r="BY61" i="1"/>
  <c r="BY62" i="1" s="1"/>
  <c r="BJ61" i="1"/>
  <c r="AU61" i="1"/>
  <c r="AU62" i="1" s="1"/>
  <c r="AF61" i="1"/>
  <c r="AE61" i="1"/>
  <c r="AE62" i="1" s="1"/>
  <c r="AD61" i="1"/>
  <c r="AC61" i="1"/>
  <c r="AC62" i="1" s="1"/>
  <c r="AB61" i="1"/>
  <c r="AA61" i="1"/>
  <c r="AA62" i="1" s="1"/>
  <c r="Z61" i="1"/>
  <c r="Y61" i="1"/>
  <c r="Y62" i="1" s="1"/>
  <c r="X61" i="1"/>
  <c r="W61" i="1"/>
  <c r="W62" i="1" s="1"/>
  <c r="V61" i="1"/>
  <c r="U61" i="1"/>
  <c r="U62" i="1" s="1"/>
  <c r="T61" i="1"/>
  <c r="S61" i="1"/>
  <c r="S62" i="1" s="1"/>
  <c r="R61" i="1"/>
  <c r="Q61" i="1"/>
  <c r="Q62" i="1" s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O60" i="1" s="1"/>
  <c r="GP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K60" i="1" s="1"/>
  <c r="FL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G60" i="1" s="1"/>
  <c r="EH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C60" i="1" s="1"/>
  <c r="DD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BY60" i="1" s="1"/>
  <c r="BZ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K60" i="1"/>
  <c r="R60" i="1" s="1"/>
  <c r="BJ60" i="1"/>
  <c r="BI60" i="1"/>
  <c r="BH60" i="1"/>
  <c r="AD60" i="1" s="1"/>
  <c r="BG60" i="1"/>
  <c r="BF60" i="1"/>
  <c r="AB60" i="1" s="1"/>
  <c r="BE60" i="1"/>
  <c r="BD60" i="1"/>
  <c r="Z60" i="1" s="1"/>
  <c r="BC60" i="1"/>
  <c r="BB60" i="1"/>
  <c r="X60" i="1" s="1"/>
  <c r="BA60" i="1"/>
  <c r="AZ60" i="1"/>
  <c r="V60" i="1" s="1"/>
  <c r="AY60" i="1"/>
  <c r="AX60" i="1"/>
  <c r="AU60" i="1" s="1"/>
  <c r="AV60" i="1"/>
  <c r="AF60" i="1"/>
  <c r="AE60" i="1"/>
  <c r="AC60" i="1"/>
  <c r="AA60" i="1"/>
  <c r="Y60" i="1"/>
  <c r="W60" i="1"/>
  <c r="U60" i="1"/>
  <c r="S60" i="1"/>
  <c r="FZ59" i="1"/>
  <c r="EV59" i="1"/>
  <c r="DR59" i="1"/>
  <c r="CN59" i="1"/>
  <c r="BJ59" i="1"/>
  <c r="AF59" i="1"/>
  <c r="AD59" i="1"/>
  <c r="AB59" i="1"/>
  <c r="Z59" i="1"/>
  <c r="X59" i="1"/>
  <c r="V59" i="1"/>
  <c r="T59" i="1"/>
  <c r="R59" i="1"/>
  <c r="GO58" i="1"/>
  <c r="GO59" i="1" s="1"/>
  <c r="FZ58" i="1"/>
  <c r="FK58" i="1"/>
  <c r="FK59" i="1" s="1"/>
  <c r="EV58" i="1"/>
  <c r="EG58" i="1"/>
  <c r="EG59" i="1" s="1"/>
  <c r="DR58" i="1"/>
  <c r="DC58" i="1"/>
  <c r="DC59" i="1" s="1"/>
  <c r="CN58" i="1"/>
  <c r="BY58" i="1"/>
  <c r="BY59" i="1" s="1"/>
  <c r="BJ58" i="1"/>
  <c r="AU58" i="1"/>
  <c r="AU59" i="1" s="1"/>
  <c r="AF58" i="1"/>
  <c r="AE58" i="1"/>
  <c r="AE59" i="1" s="1"/>
  <c r="AD58" i="1"/>
  <c r="AC58" i="1"/>
  <c r="AC59" i="1" s="1"/>
  <c r="AB58" i="1"/>
  <c r="AA58" i="1"/>
  <c r="AA59" i="1" s="1"/>
  <c r="Z58" i="1"/>
  <c r="Y58" i="1"/>
  <c r="Y59" i="1" s="1"/>
  <c r="X58" i="1"/>
  <c r="W58" i="1"/>
  <c r="W59" i="1" s="1"/>
  <c r="V58" i="1"/>
  <c r="U58" i="1"/>
  <c r="U59" i="1" s="1"/>
  <c r="T58" i="1"/>
  <c r="S58" i="1"/>
  <c r="S59" i="1" s="1"/>
  <c r="R58" i="1"/>
  <c r="Q58" i="1"/>
  <c r="Q59" i="1" s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O57" i="1" s="1"/>
  <c r="GP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K57" i="1" s="1"/>
  <c r="FL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G57" i="1" s="1"/>
  <c r="EH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C57" i="1" s="1"/>
  <c r="DD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BY57" i="1" s="1"/>
  <c r="BZ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K57" i="1"/>
  <c r="R57" i="1" s="1"/>
  <c r="BJ57" i="1"/>
  <c r="BI57" i="1"/>
  <c r="BH57" i="1"/>
  <c r="AD57" i="1" s="1"/>
  <c r="BG57" i="1"/>
  <c r="BF57" i="1"/>
  <c r="AB57" i="1" s="1"/>
  <c r="BE57" i="1"/>
  <c r="BD57" i="1"/>
  <c r="Z57" i="1" s="1"/>
  <c r="BC57" i="1"/>
  <c r="BB57" i="1"/>
  <c r="X57" i="1" s="1"/>
  <c r="BA57" i="1"/>
  <c r="AZ57" i="1"/>
  <c r="V57" i="1" s="1"/>
  <c r="AY57" i="1"/>
  <c r="AX57" i="1"/>
  <c r="AU57" i="1" s="1"/>
  <c r="AV57" i="1"/>
  <c r="AF57" i="1"/>
  <c r="AE57" i="1"/>
  <c r="AC57" i="1"/>
  <c r="AA57" i="1"/>
  <c r="Y57" i="1"/>
  <c r="W57" i="1"/>
  <c r="U57" i="1"/>
  <c r="S57" i="1"/>
  <c r="FZ56" i="1"/>
  <c r="EV56" i="1"/>
  <c r="DR56" i="1"/>
  <c r="CN56" i="1"/>
  <c r="BJ56" i="1"/>
  <c r="AF56" i="1"/>
  <c r="AD56" i="1"/>
  <c r="AB56" i="1"/>
  <c r="Z56" i="1"/>
  <c r="X56" i="1"/>
  <c r="V56" i="1"/>
  <c r="T56" i="1"/>
  <c r="R56" i="1"/>
  <c r="GO55" i="1"/>
  <c r="GO56" i="1" s="1"/>
  <c r="FZ55" i="1"/>
  <c r="FK55" i="1"/>
  <c r="FK56" i="1" s="1"/>
  <c r="EV55" i="1"/>
  <c r="EG55" i="1"/>
  <c r="EG56" i="1" s="1"/>
  <c r="DR55" i="1"/>
  <c r="DC55" i="1"/>
  <c r="DC56" i="1" s="1"/>
  <c r="CN55" i="1"/>
  <c r="BY55" i="1"/>
  <c r="BY56" i="1" s="1"/>
  <c r="BJ55" i="1"/>
  <c r="AU55" i="1"/>
  <c r="AU56" i="1" s="1"/>
  <c r="AF55" i="1"/>
  <c r="AE55" i="1"/>
  <c r="AE56" i="1" s="1"/>
  <c r="AD55" i="1"/>
  <c r="AC55" i="1"/>
  <c r="AC56" i="1" s="1"/>
  <c r="AB55" i="1"/>
  <c r="AA55" i="1"/>
  <c r="AA56" i="1" s="1"/>
  <c r="Z55" i="1"/>
  <c r="Y55" i="1"/>
  <c r="Y56" i="1" s="1"/>
  <c r="X55" i="1"/>
  <c r="W55" i="1"/>
  <c r="W56" i="1" s="1"/>
  <c r="V55" i="1"/>
  <c r="U55" i="1"/>
  <c r="U56" i="1" s="1"/>
  <c r="T55" i="1"/>
  <c r="S55" i="1"/>
  <c r="S56" i="1" s="1"/>
  <c r="R55" i="1"/>
  <c r="Q55" i="1"/>
  <c r="Q56" i="1" s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O54" i="1" s="1"/>
  <c r="GP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K54" i="1" s="1"/>
  <c r="FL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G54" i="1" s="1"/>
  <c r="EH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C54" i="1" s="1"/>
  <c r="DD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BY54" i="1" s="1"/>
  <c r="BZ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K54" i="1"/>
  <c r="R54" i="1" s="1"/>
  <c r="BJ54" i="1"/>
  <c r="BI54" i="1"/>
  <c r="BH54" i="1"/>
  <c r="AD54" i="1" s="1"/>
  <c r="BG54" i="1"/>
  <c r="BF54" i="1"/>
  <c r="AB54" i="1" s="1"/>
  <c r="BE54" i="1"/>
  <c r="BD54" i="1"/>
  <c r="Z54" i="1" s="1"/>
  <c r="BC54" i="1"/>
  <c r="BB54" i="1"/>
  <c r="X54" i="1" s="1"/>
  <c r="BA54" i="1"/>
  <c r="AZ54" i="1"/>
  <c r="V54" i="1" s="1"/>
  <c r="AY54" i="1"/>
  <c r="AX54" i="1"/>
  <c r="AU54" i="1" s="1"/>
  <c r="AV54" i="1"/>
  <c r="AF54" i="1"/>
  <c r="AE54" i="1"/>
  <c r="AC54" i="1"/>
  <c r="AA54" i="1"/>
  <c r="Y54" i="1"/>
  <c r="W54" i="1"/>
  <c r="U54" i="1"/>
  <c r="S54" i="1"/>
  <c r="FZ53" i="1"/>
  <c r="EV53" i="1"/>
  <c r="DR53" i="1"/>
  <c r="CN53" i="1"/>
  <c r="BJ53" i="1"/>
  <c r="AF53" i="1"/>
  <c r="AD53" i="1"/>
  <c r="AB53" i="1"/>
  <c r="Z53" i="1"/>
  <c r="X53" i="1"/>
  <c r="V53" i="1"/>
  <c r="T53" i="1"/>
  <c r="R53" i="1"/>
  <c r="GO52" i="1"/>
  <c r="GO53" i="1" s="1"/>
  <c r="FZ52" i="1"/>
  <c r="FK52" i="1"/>
  <c r="FK53" i="1" s="1"/>
  <c r="EV52" i="1"/>
  <c r="EG52" i="1"/>
  <c r="EG53" i="1" s="1"/>
  <c r="DR52" i="1"/>
  <c r="DC52" i="1"/>
  <c r="DC53" i="1" s="1"/>
  <c r="CN52" i="1"/>
  <c r="BY52" i="1"/>
  <c r="BY53" i="1" s="1"/>
  <c r="BJ52" i="1"/>
  <c r="AU52" i="1"/>
  <c r="AU53" i="1" s="1"/>
  <c r="AF52" i="1"/>
  <c r="AE52" i="1"/>
  <c r="AE53" i="1" s="1"/>
  <c r="AD52" i="1"/>
  <c r="AC52" i="1"/>
  <c r="AC53" i="1" s="1"/>
  <c r="AB52" i="1"/>
  <c r="AA52" i="1"/>
  <c r="AA53" i="1" s="1"/>
  <c r="Z52" i="1"/>
  <c r="Y52" i="1"/>
  <c r="Y53" i="1" s="1"/>
  <c r="X52" i="1"/>
  <c r="W52" i="1"/>
  <c r="W53" i="1" s="1"/>
  <c r="V52" i="1"/>
  <c r="U52" i="1"/>
  <c r="U53" i="1" s="1"/>
  <c r="T52" i="1"/>
  <c r="S52" i="1"/>
  <c r="S53" i="1" s="1"/>
  <c r="R52" i="1"/>
  <c r="Q52" i="1"/>
  <c r="Q53" i="1" s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O51" i="1" s="1"/>
  <c r="GP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K51" i="1" s="1"/>
  <c r="FL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G51" i="1" s="1"/>
  <c r="EH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C51" i="1" s="1"/>
  <c r="DD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BY51" i="1" s="1"/>
  <c r="BZ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K51" i="1"/>
  <c r="BJ51" i="1"/>
  <c r="BI51" i="1"/>
  <c r="BH51" i="1"/>
  <c r="AD51" i="1" s="1"/>
  <c r="BG51" i="1"/>
  <c r="BF51" i="1"/>
  <c r="AB51" i="1" s="1"/>
  <c r="BE51" i="1"/>
  <c r="BD51" i="1"/>
  <c r="Z51" i="1" s="1"/>
  <c r="BC51" i="1"/>
  <c r="BB51" i="1"/>
  <c r="X51" i="1" s="1"/>
  <c r="BA51" i="1"/>
  <c r="AZ51" i="1"/>
  <c r="V51" i="1" s="1"/>
  <c r="AY51" i="1"/>
  <c r="AX51" i="1"/>
  <c r="AU51" i="1" s="1"/>
  <c r="AV51" i="1"/>
  <c r="AF51" i="1"/>
  <c r="AE51" i="1"/>
  <c r="AC51" i="1"/>
  <c r="AA51" i="1"/>
  <c r="Y51" i="1"/>
  <c r="W51" i="1"/>
  <c r="U51" i="1"/>
  <c r="S51" i="1"/>
  <c r="R51" i="1"/>
  <c r="FZ50" i="1"/>
  <c r="EV50" i="1"/>
  <c r="DR50" i="1"/>
  <c r="CN50" i="1"/>
  <c r="BJ50" i="1"/>
  <c r="AF50" i="1"/>
  <c r="AD50" i="1"/>
  <c r="AB50" i="1"/>
  <c r="Z50" i="1"/>
  <c r="X50" i="1"/>
  <c r="V50" i="1"/>
  <c r="T50" i="1"/>
  <c r="R50" i="1"/>
  <c r="GO49" i="1"/>
  <c r="GO50" i="1" s="1"/>
  <c r="FZ49" i="1"/>
  <c r="FK49" i="1"/>
  <c r="FK50" i="1" s="1"/>
  <c r="EV49" i="1"/>
  <c r="EG49" i="1"/>
  <c r="EG50" i="1" s="1"/>
  <c r="DR49" i="1"/>
  <c r="DC49" i="1"/>
  <c r="DC50" i="1" s="1"/>
  <c r="CN49" i="1"/>
  <c r="BY49" i="1"/>
  <c r="BY50" i="1" s="1"/>
  <c r="BJ49" i="1"/>
  <c r="AU49" i="1"/>
  <c r="AU50" i="1" s="1"/>
  <c r="AF49" i="1"/>
  <c r="AE49" i="1"/>
  <c r="AE50" i="1" s="1"/>
  <c r="AD49" i="1"/>
  <c r="AC49" i="1"/>
  <c r="AC50" i="1" s="1"/>
  <c r="AB49" i="1"/>
  <c r="AA49" i="1"/>
  <c r="AA50" i="1" s="1"/>
  <c r="Z49" i="1"/>
  <c r="Y49" i="1"/>
  <c r="Y50" i="1" s="1"/>
  <c r="X49" i="1"/>
  <c r="W49" i="1"/>
  <c r="W50" i="1" s="1"/>
  <c r="V49" i="1"/>
  <c r="U49" i="1"/>
  <c r="U50" i="1" s="1"/>
  <c r="T49" i="1"/>
  <c r="S49" i="1"/>
  <c r="S50" i="1" s="1"/>
  <c r="R49" i="1"/>
  <c r="Q49" i="1"/>
  <c r="Q50" i="1" s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O48" i="1" s="1"/>
  <c r="GP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K48" i="1" s="1"/>
  <c r="FL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G48" i="1" s="1"/>
  <c r="EH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C48" i="1" s="1"/>
  <c r="DD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BY48" i="1" s="1"/>
  <c r="BZ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K48" i="1"/>
  <c r="BJ48" i="1"/>
  <c r="BI48" i="1"/>
  <c r="BH48" i="1"/>
  <c r="AD48" i="1" s="1"/>
  <c r="BG48" i="1"/>
  <c r="BF48" i="1"/>
  <c r="AB48" i="1" s="1"/>
  <c r="BE48" i="1"/>
  <c r="BD48" i="1"/>
  <c r="Z48" i="1" s="1"/>
  <c r="BC48" i="1"/>
  <c r="BB48" i="1"/>
  <c r="X48" i="1" s="1"/>
  <c r="BA48" i="1"/>
  <c r="AZ48" i="1"/>
  <c r="V48" i="1" s="1"/>
  <c r="AY48" i="1"/>
  <c r="AX48" i="1"/>
  <c r="AU48" i="1" s="1"/>
  <c r="AV48" i="1"/>
  <c r="AF48" i="1"/>
  <c r="AE48" i="1"/>
  <c r="AC48" i="1"/>
  <c r="AA48" i="1"/>
  <c r="Y48" i="1"/>
  <c r="W48" i="1"/>
  <c r="U48" i="1"/>
  <c r="S48" i="1"/>
  <c r="R48" i="1"/>
  <c r="GQ47" i="1"/>
  <c r="GO47" i="1"/>
  <c r="GB47" i="1"/>
  <c r="FZ47" i="1"/>
  <c r="FM47" i="1"/>
  <c r="EX47" i="1"/>
  <c r="EV47" i="1"/>
  <c r="EI47" i="1"/>
  <c r="EG47" i="1"/>
  <c r="DT47" i="1"/>
  <c r="DR47" i="1"/>
  <c r="DE47" i="1"/>
  <c r="CP47" i="1"/>
  <c r="CN47" i="1"/>
  <c r="CA47" i="1"/>
  <c r="BY47" i="1"/>
  <c r="BL47" i="1"/>
  <c r="BJ47" i="1"/>
  <c r="AW47" i="1"/>
  <c r="AH47" i="1"/>
  <c r="AF47" i="1"/>
  <c r="AD47" i="1"/>
  <c r="AB47" i="1"/>
  <c r="Z47" i="1"/>
  <c r="X47" i="1"/>
  <c r="V47" i="1"/>
  <c r="T47" i="1"/>
  <c r="R47" i="1"/>
  <c r="GO46" i="1"/>
  <c r="FZ46" i="1"/>
  <c r="FK46" i="1"/>
  <c r="FK47" i="1" s="1"/>
  <c r="EV46" i="1"/>
  <c r="EG46" i="1"/>
  <c r="DR46" i="1"/>
  <c r="DC46" i="1"/>
  <c r="DC47" i="1" s="1"/>
  <c r="CN46" i="1"/>
  <c r="BY46" i="1"/>
  <c r="BJ46" i="1"/>
  <c r="AU46" i="1"/>
  <c r="AU47" i="1" s="1"/>
  <c r="AF46" i="1"/>
  <c r="AE46" i="1"/>
  <c r="AE47" i="1" s="1"/>
  <c r="AD46" i="1"/>
  <c r="AC46" i="1"/>
  <c r="AC47" i="1" s="1"/>
  <c r="AB46" i="1"/>
  <c r="AA46" i="1"/>
  <c r="AA47" i="1" s="1"/>
  <c r="Z46" i="1"/>
  <c r="Y46" i="1"/>
  <c r="Y47" i="1" s="1"/>
  <c r="X46" i="1"/>
  <c r="W46" i="1"/>
  <c r="W47" i="1" s="1"/>
  <c r="V46" i="1"/>
  <c r="U46" i="1"/>
  <c r="U47" i="1" s="1"/>
  <c r="T46" i="1"/>
  <c r="S46" i="1"/>
  <c r="S47" i="1" s="1"/>
  <c r="R46" i="1"/>
  <c r="Q46" i="1"/>
  <c r="Q47" i="1" s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O45" i="1" s="1"/>
  <c r="GP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K45" i="1" s="1"/>
  <c r="FL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G45" i="1" s="1"/>
  <c r="EH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C45" i="1" s="1"/>
  <c r="DD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BY45" i="1" s="1"/>
  <c r="BZ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K45" i="1"/>
  <c r="BJ45" i="1"/>
  <c r="BI45" i="1"/>
  <c r="BH45" i="1"/>
  <c r="AD45" i="1" s="1"/>
  <c r="BG45" i="1"/>
  <c r="BF45" i="1"/>
  <c r="AB45" i="1" s="1"/>
  <c r="BE45" i="1"/>
  <c r="BD45" i="1"/>
  <c r="Z45" i="1" s="1"/>
  <c r="BC45" i="1"/>
  <c r="BB45" i="1"/>
  <c r="X45" i="1" s="1"/>
  <c r="BA45" i="1"/>
  <c r="AZ45" i="1"/>
  <c r="V45" i="1" s="1"/>
  <c r="AY45" i="1"/>
  <c r="AX45" i="1"/>
  <c r="AU45" i="1" s="1"/>
  <c r="AV45" i="1"/>
  <c r="AF45" i="1"/>
  <c r="AE45" i="1"/>
  <c r="AC45" i="1"/>
  <c r="AA45" i="1"/>
  <c r="Y45" i="1"/>
  <c r="W45" i="1"/>
  <c r="U45" i="1"/>
  <c r="S45" i="1"/>
  <c r="R45" i="1"/>
  <c r="GQ44" i="1"/>
  <c r="GP44" i="1"/>
  <c r="GP42" i="1" s="1"/>
  <c r="GO42" i="1" s="1"/>
  <c r="GB44" i="1"/>
  <c r="GA44" i="1"/>
  <c r="FM44" i="1"/>
  <c r="FL44" i="1"/>
  <c r="FL42" i="1" s="1"/>
  <c r="FK42" i="1" s="1"/>
  <c r="EX44" i="1"/>
  <c r="EW44" i="1"/>
  <c r="EI44" i="1"/>
  <c r="EH44" i="1"/>
  <c r="EH42" i="1" s="1"/>
  <c r="EG42" i="1" s="1"/>
  <c r="DT44" i="1"/>
  <c r="DS44" i="1"/>
  <c r="DE44" i="1"/>
  <c r="DD44" i="1"/>
  <c r="DD42" i="1" s="1"/>
  <c r="DC42" i="1" s="1"/>
  <c r="CP44" i="1"/>
  <c r="CO44" i="1"/>
  <c r="CA44" i="1"/>
  <c r="BZ44" i="1"/>
  <c r="BZ42" i="1" s="1"/>
  <c r="BY42" i="1" s="1"/>
  <c r="BL44" i="1"/>
  <c r="BK44" i="1"/>
  <c r="AW44" i="1"/>
  <c r="AV44" i="1"/>
  <c r="AV42" i="1" s="1"/>
  <c r="AH44" i="1"/>
  <c r="AC44" i="1"/>
  <c r="Y44" i="1"/>
  <c r="U44" i="1"/>
  <c r="GP43" i="1"/>
  <c r="GO43" i="1"/>
  <c r="GO44" i="1" s="1"/>
  <c r="GA43" i="1"/>
  <c r="FZ43" i="1"/>
  <c r="FZ44" i="1" s="1"/>
  <c r="FL43" i="1"/>
  <c r="FK43" i="1"/>
  <c r="FK44" i="1" s="1"/>
  <c r="EW43" i="1"/>
  <c r="EV43" i="1"/>
  <c r="EV44" i="1" s="1"/>
  <c r="EH43" i="1"/>
  <c r="EG43" i="1"/>
  <c r="EG44" i="1" s="1"/>
  <c r="DS43" i="1"/>
  <c r="DR43" i="1"/>
  <c r="DR44" i="1" s="1"/>
  <c r="DD43" i="1"/>
  <c r="DC43" i="1"/>
  <c r="DC44" i="1" s="1"/>
  <c r="CO43" i="1"/>
  <c r="CN43" i="1"/>
  <c r="CN44" i="1" s="1"/>
  <c r="BZ43" i="1"/>
  <c r="BY43" i="1"/>
  <c r="BY44" i="1" s="1"/>
  <c r="BK43" i="1"/>
  <c r="BJ43" i="1"/>
  <c r="Q43" i="1" s="1"/>
  <c r="Q44" i="1" s="1"/>
  <c r="AV43" i="1"/>
  <c r="AU43" i="1"/>
  <c r="AU44" i="1" s="1"/>
  <c r="AF43" i="1"/>
  <c r="AF44" i="1" s="1"/>
  <c r="AE43" i="1"/>
  <c r="AE44" i="1" s="1"/>
  <c r="AD43" i="1"/>
  <c r="AD44" i="1" s="1"/>
  <c r="AC43" i="1"/>
  <c r="AB43" i="1"/>
  <c r="AB44" i="1" s="1"/>
  <c r="AA43" i="1"/>
  <c r="AA44" i="1" s="1"/>
  <c r="Z43" i="1"/>
  <c r="Z44" i="1" s="1"/>
  <c r="Y43" i="1"/>
  <c r="X43" i="1"/>
  <c r="X44" i="1" s="1"/>
  <c r="W43" i="1"/>
  <c r="W44" i="1" s="1"/>
  <c r="V43" i="1"/>
  <c r="V44" i="1" s="1"/>
  <c r="U43" i="1"/>
  <c r="T43" i="1"/>
  <c r="T44" i="1" s="1"/>
  <c r="S43" i="1"/>
  <c r="S44" i="1" s="1"/>
  <c r="R43" i="1"/>
  <c r="R44" i="1" s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FZ42" i="1" s="1"/>
  <c r="GA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V42" i="1" s="1"/>
  <c r="EW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R42" i="1" s="1"/>
  <c r="DS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N42" i="1" s="1"/>
  <c r="CO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J42" i="1" s="1"/>
  <c r="BK42" i="1"/>
  <c r="BI42" i="1"/>
  <c r="BH42" i="1"/>
  <c r="AD42" i="1" s="1"/>
  <c r="BG42" i="1"/>
  <c r="BF42" i="1"/>
  <c r="AB42" i="1" s="1"/>
  <c r="BE42" i="1"/>
  <c r="BD42" i="1"/>
  <c r="Z42" i="1" s="1"/>
  <c r="BC42" i="1"/>
  <c r="BB42" i="1"/>
  <c r="X42" i="1" s="1"/>
  <c r="BA42" i="1"/>
  <c r="AZ42" i="1"/>
  <c r="V42" i="1" s="1"/>
  <c r="AY42" i="1"/>
  <c r="AX42" i="1"/>
  <c r="T42" i="1" s="1"/>
  <c r="AF42" i="1"/>
  <c r="AE42" i="1"/>
  <c r="AC42" i="1"/>
  <c r="AA42" i="1"/>
  <c r="Y42" i="1"/>
  <c r="W42" i="1"/>
  <c r="U42" i="1"/>
  <c r="S42" i="1"/>
  <c r="GQ41" i="1"/>
  <c r="GB41" i="1"/>
  <c r="FZ41" i="1"/>
  <c r="FM41" i="1"/>
  <c r="EX41" i="1"/>
  <c r="EV41" i="1"/>
  <c r="EI41" i="1"/>
  <c r="DT41" i="1"/>
  <c r="DR41" i="1"/>
  <c r="DE41" i="1"/>
  <c r="CP41" i="1"/>
  <c r="CN41" i="1"/>
  <c r="CA41" i="1"/>
  <c r="BL41" i="1"/>
  <c r="BJ41" i="1"/>
  <c r="AW41" i="1"/>
  <c r="AH41" i="1"/>
  <c r="AF41" i="1"/>
  <c r="AD41" i="1"/>
  <c r="AB41" i="1"/>
  <c r="Z41" i="1"/>
  <c r="X41" i="1"/>
  <c r="V41" i="1"/>
  <c r="T41" i="1"/>
  <c r="R41" i="1"/>
  <c r="GO40" i="1"/>
  <c r="GO41" i="1" s="1"/>
  <c r="FZ40" i="1"/>
  <c r="FK40" i="1"/>
  <c r="FK41" i="1" s="1"/>
  <c r="EV40" i="1"/>
  <c r="EG40" i="1"/>
  <c r="EG41" i="1" s="1"/>
  <c r="DR40" i="1"/>
  <c r="DC40" i="1"/>
  <c r="DC41" i="1" s="1"/>
  <c r="CN40" i="1"/>
  <c r="BY40" i="1"/>
  <c r="BY41" i="1" s="1"/>
  <c r="BJ40" i="1"/>
  <c r="AU40" i="1"/>
  <c r="AU41" i="1" s="1"/>
  <c r="AF40" i="1"/>
  <c r="AE40" i="1"/>
  <c r="AE41" i="1" s="1"/>
  <c r="AD40" i="1"/>
  <c r="AC40" i="1"/>
  <c r="AC41" i="1" s="1"/>
  <c r="AB40" i="1"/>
  <c r="AA40" i="1"/>
  <c r="AA41" i="1" s="1"/>
  <c r="Z40" i="1"/>
  <c r="Y40" i="1"/>
  <c r="Y41" i="1" s="1"/>
  <c r="X40" i="1"/>
  <c r="W40" i="1"/>
  <c r="W41" i="1" s="1"/>
  <c r="V40" i="1"/>
  <c r="U40" i="1"/>
  <c r="U41" i="1" s="1"/>
  <c r="T40" i="1"/>
  <c r="S40" i="1"/>
  <c r="S41" i="1" s="1"/>
  <c r="R40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FZ39" i="1" s="1"/>
  <c r="GA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V39" i="1" s="1"/>
  <c r="EW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R39" i="1" s="1"/>
  <c r="DS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N39" i="1" s="1"/>
  <c r="CO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J39" i="1" s="1"/>
  <c r="BK39" i="1"/>
  <c r="BI39" i="1"/>
  <c r="BH39" i="1"/>
  <c r="AD39" i="1" s="1"/>
  <c r="BG39" i="1"/>
  <c r="BF39" i="1"/>
  <c r="AB39" i="1" s="1"/>
  <c r="BE39" i="1"/>
  <c r="BD39" i="1"/>
  <c r="Z39" i="1" s="1"/>
  <c r="BC39" i="1"/>
  <c r="BB39" i="1"/>
  <c r="X39" i="1" s="1"/>
  <c r="BA39" i="1"/>
  <c r="AZ39" i="1"/>
  <c r="V39" i="1" s="1"/>
  <c r="AY39" i="1"/>
  <c r="AX39" i="1"/>
  <c r="T39" i="1" s="1"/>
  <c r="AV39" i="1"/>
  <c r="AU39" i="1"/>
  <c r="AF39" i="1"/>
  <c r="AE39" i="1"/>
  <c r="AC39" i="1"/>
  <c r="AA39" i="1"/>
  <c r="Y39" i="1"/>
  <c r="W39" i="1"/>
  <c r="U39" i="1"/>
  <c r="S39" i="1"/>
  <c r="R39" i="1"/>
  <c r="FZ38" i="1"/>
  <c r="EV38" i="1"/>
  <c r="DR38" i="1"/>
  <c r="CN38" i="1"/>
  <c r="BJ38" i="1"/>
  <c r="AF38" i="1"/>
  <c r="AD38" i="1"/>
  <c r="AB38" i="1"/>
  <c r="Z38" i="1"/>
  <c r="X38" i="1"/>
  <c r="V38" i="1"/>
  <c r="T38" i="1"/>
  <c r="R38" i="1"/>
  <c r="GO37" i="1"/>
  <c r="GO38" i="1" s="1"/>
  <c r="FZ37" i="1"/>
  <c r="FK37" i="1"/>
  <c r="FK38" i="1" s="1"/>
  <c r="EV37" i="1"/>
  <c r="EG37" i="1"/>
  <c r="EG38" i="1" s="1"/>
  <c r="DR37" i="1"/>
  <c r="DC37" i="1"/>
  <c r="DC38" i="1" s="1"/>
  <c r="CN37" i="1"/>
  <c r="BY37" i="1"/>
  <c r="BY38" i="1" s="1"/>
  <c r="BJ37" i="1"/>
  <c r="AU37" i="1"/>
  <c r="AU38" i="1" s="1"/>
  <c r="AF37" i="1"/>
  <c r="AE37" i="1"/>
  <c r="AE38" i="1" s="1"/>
  <c r="AD37" i="1"/>
  <c r="AC37" i="1"/>
  <c r="AC38" i="1" s="1"/>
  <c r="AB37" i="1"/>
  <c r="AA37" i="1"/>
  <c r="AA38" i="1" s="1"/>
  <c r="Z37" i="1"/>
  <c r="Y37" i="1"/>
  <c r="Y38" i="1" s="1"/>
  <c r="X37" i="1"/>
  <c r="W37" i="1"/>
  <c r="W38" i="1" s="1"/>
  <c r="V37" i="1"/>
  <c r="U37" i="1"/>
  <c r="U38" i="1" s="1"/>
  <c r="T37" i="1"/>
  <c r="S37" i="1"/>
  <c r="S38" i="1" s="1"/>
  <c r="R37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FZ36" i="1" s="1"/>
  <c r="GA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V36" i="1" s="1"/>
  <c r="EW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R36" i="1" s="1"/>
  <c r="DS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N36" i="1" s="1"/>
  <c r="CO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J36" i="1" s="1"/>
  <c r="Q36" i="1" s="1"/>
  <c r="BK36" i="1"/>
  <c r="BI36" i="1"/>
  <c r="BH36" i="1"/>
  <c r="AD36" i="1" s="1"/>
  <c r="BG36" i="1"/>
  <c r="BF36" i="1"/>
  <c r="AB36" i="1" s="1"/>
  <c r="BE36" i="1"/>
  <c r="BD36" i="1"/>
  <c r="Z36" i="1" s="1"/>
  <c r="BC36" i="1"/>
  <c r="BB36" i="1"/>
  <c r="X36" i="1" s="1"/>
  <c r="BA36" i="1"/>
  <c r="AZ36" i="1"/>
  <c r="V36" i="1" s="1"/>
  <c r="AY36" i="1"/>
  <c r="AX36" i="1"/>
  <c r="T36" i="1" s="1"/>
  <c r="AV36" i="1"/>
  <c r="AU36" i="1"/>
  <c r="AF36" i="1"/>
  <c r="AE36" i="1"/>
  <c r="AC36" i="1"/>
  <c r="AA36" i="1"/>
  <c r="Y36" i="1"/>
  <c r="W36" i="1"/>
  <c r="U36" i="1"/>
  <c r="S36" i="1"/>
  <c r="R36" i="1"/>
  <c r="FZ35" i="1"/>
  <c r="EV35" i="1"/>
  <c r="DR35" i="1"/>
  <c r="CN35" i="1"/>
  <c r="BJ35" i="1"/>
  <c r="AF35" i="1"/>
  <c r="AD35" i="1"/>
  <c r="AB35" i="1"/>
  <c r="Z35" i="1"/>
  <c r="X35" i="1"/>
  <c r="V35" i="1"/>
  <c r="T35" i="1"/>
  <c r="R35" i="1"/>
  <c r="GO34" i="1"/>
  <c r="GO35" i="1" s="1"/>
  <c r="FZ34" i="1"/>
  <c r="FK34" i="1"/>
  <c r="FK35" i="1" s="1"/>
  <c r="EV34" i="1"/>
  <c r="EG34" i="1"/>
  <c r="EG35" i="1" s="1"/>
  <c r="DR34" i="1"/>
  <c r="DC34" i="1"/>
  <c r="DC35" i="1" s="1"/>
  <c r="CN34" i="1"/>
  <c r="BY34" i="1"/>
  <c r="BY35" i="1" s="1"/>
  <c r="BJ34" i="1"/>
  <c r="AU34" i="1"/>
  <c r="AU35" i="1" s="1"/>
  <c r="AF34" i="1"/>
  <c r="AE34" i="1"/>
  <c r="AE35" i="1" s="1"/>
  <c r="AD34" i="1"/>
  <c r="AC34" i="1"/>
  <c r="AC35" i="1" s="1"/>
  <c r="AB34" i="1"/>
  <c r="AA34" i="1"/>
  <c r="AA35" i="1" s="1"/>
  <c r="Z34" i="1"/>
  <c r="Y34" i="1"/>
  <c r="Y35" i="1" s="1"/>
  <c r="X34" i="1"/>
  <c r="W34" i="1"/>
  <c r="W35" i="1" s="1"/>
  <c r="V34" i="1"/>
  <c r="U34" i="1"/>
  <c r="U35" i="1" s="1"/>
  <c r="T34" i="1"/>
  <c r="S34" i="1"/>
  <c r="S35" i="1" s="1"/>
  <c r="R34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FZ33" i="1" s="1"/>
  <c r="GA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V33" i="1" s="1"/>
  <c r="EW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R33" i="1" s="1"/>
  <c r="DS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N33" i="1" s="1"/>
  <c r="CO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J33" i="1" s="1"/>
  <c r="BK33" i="1"/>
  <c r="BI33" i="1"/>
  <c r="BH33" i="1"/>
  <c r="AD33" i="1" s="1"/>
  <c r="BG33" i="1"/>
  <c r="BF33" i="1"/>
  <c r="AB33" i="1" s="1"/>
  <c r="BE33" i="1"/>
  <c r="BD33" i="1"/>
  <c r="Z33" i="1" s="1"/>
  <c r="BC33" i="1"/>
  <c r="BB33" i="1"/>
  <c r="X33" i="1" s="1"/>
  <c r="BA33" i="1"/>
  <c r="AZ33" i="1"/>
  <c r="V33" i="1" s="1"/>
  <c r="AY33" i="1"/>
  <c r="AX33" i="1"/>
  <c r="T33" i="1" s="1"/>
  <c r="AV33" i="1"/>
  <c r="AU33" i="1"/>
  <c r="AF33" i="1"/>
  <c r="AE33" i="1"/>
  <c r="AC33" i="1"/>
  <c r="AA33" i="1"/>
  <c r="Y33" i="1"/>
  <c r="W33" i="1"/>
  <c r="U33" i="1"/>
  <c r="S33" i="1"/>
  <c r="R33" i="1"/>
  <c r="FZ32" i="1"/>
  <c r="EV32" i="1"/>
  <c r="DR32" i="1"/>
  <c r="CN32" i="1"/>
  <c r="BJ32" i="1"/>
  <c r="AF32" i="1"/>
  <c r="AD32" i="1"/>
  <c r="AB32" i="1"/>
  <c r="Z32" i="1"/>
  <c r="X32" i="1"/>
  <c r="V32" i="1"/>
  <c r="T32" i="1"/>
  <c r="R32" i="1"/>
  <c r="GO31" i="1"/>
  <c r="GO32" i="1" s="1"/>
  <c r="FZ31" i="1"/>
  <c r="FK31" i="1"/>
  <c r="FK32" i="1" s="1"/>
  <c r="EV31" i="1"/>
  <c r="EG31" i="1"/>
  <c r="EG32" i="1" s="1"/>
  <c r="DR31" i="1"/>
  <c r="DC31" i="1"/>
  <c r="DC32" i="1" s="1"/>
  <c r="CN31" i="1"/>
  <c r="BY31" i="1"/>
  <c r="BY32" i="1" s="1"/>
  <c r="BJ31" i="1"/>
  <c r="AU31" i="1"/>
  <c r="AU32" i="1" s="1"/>
  <c r="AF31" i="1"/>
  <c r="AE31" i="1"/>
  <c r="AE32" i="1" s="1"/>
  <c r="AD31" i="1"/>
  <c r="AC31" i="1"/>
  <c r="AC32" i="1" s="1"/>
  <c r="AB31" i="1"/>
  <c r="AA31" i="1"/>
  <c r="AA32" i="1" s="1"/>
  <c r="Z31" i="1"/>
  <c r="Y31" i="1"/>
  <c r="Y32" i="1" s="1"/>
  <c r="X31" i="1"/>
  <c r="W31" i="1"/>
  <c r="W32" i="1" s="1"/>
  <c r="V31" i="1"/>
  <c r="U31" i="1"/>
  <c r="U32" i="1" s="1"/>
  <c r="T31" i="1"/>
  <c r="S31" i="1"/>
  <c r="S32" i="1" s="1"/>
  <c r="R31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FZ30" i="1" s="1"/>
  <c r="GA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V30" i="1" s="1"/>
  <c r="EW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R30" i="1" s="1"/>
  <c r="DS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N30" i="1" s="1"/>
  <c r="CO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J30" i="1" s="1"/>
  <c r="BK30" i="1"/>
  <c r="BI30" i="1"/>
  <c r="BH30" i="1"/>
  <c r="AD30" i="1" s="1"/>
  <c r="BG30" i="1"/>
  <c r="BF30" i="1"/>
  <c r="AB30" i="1" s="1"/>
  <c r="BE30" i="1"/>
  <c r="BD30" i="1"/>
  <c r="Z30" i="1" s="1"/>
  <c r="BC30" i="1"/>
  <c r="BB30" i="1"/>
  <c r="X30" i="1" s="1"/>
  <c r="BA30" i="1"/>
  <c r="AZ30" i="1"/>
  <c r="V30" i="1" s="1"/>
  <c r="AY30" i="1"/>
  <c r="AX30" i="1"/>
  <c r="T30" i="1" s="1"/>
  <c r="AV30" i="1"/>
  <c r="AU30" i="1"/>
  <c r="AF30" i="1"/>
  <c r="AE30" i="1"/>
  <c r="AC30" i="1"/>
  <c r="AA30" i="1"/>
  <c r="Y30" i="1"/>
  <c r="W30" i="1"/>
  <c r="U30" i="1"/>
  <c r="S30" i="1"/>
  <c r="R30" i="1"/>
  <c r="FZ29" i="1"/>
  <c r="EV29" i="1"/>
  <c r="DR29" i="1"/>
  <c r="CN29" i="1"/>
  <c r="BJ29" i="1"/>
  <c r="AF29" i="1"/>
  <c r="AD29" i="1"/>
  <c r="AB29" i="1"/>
  <c r="Z29" i="1"/>
  <c r="X29" i="1"/>
  <c r="V29" i="1"/>
  <c r="T29" i="1"/>
  <c r="R29" i="1"/>
  <c r="GO28" i="1"/>
  <c r="GO29" i="1" s="1"/>
  <c r="FZ28" i="1"/>
  <c r="FK28" i="1"/>
  <c r="FK29" i="1" s="1"/>
  <c r="EV28" i="1"/>
  <c r="EG28" i="1"/>
  <c r="EG29" i="1" s="1"/>
  <c r="DR28" i="1"/>
  <c r="DC28" i="1"/>
  <c r="DC29" i="1" s="1"/>
  <c r="CN28" i="1"/>
  <c r="BY28" i="1"/>
  <c r="BY29" i="1" s="1"/>
  <c r="BJ28" i="1"/>
  <c r="AU28" i="1"/>
  <c r="AU29" i="1" s="1"/>
  <c r="AF28" i="1"/>
  <c r="AE28" i="1"/>
  <c r="AE29" i="1" s="1"/>
  <c r="AD28" i="1"/>
  <c r="AC28" i="1"/>
  <c r="AC29" i="1" s="1"/>
  <c r="AB28" i="1"/>
  <c r="AA28" i="1"/>
  <c r="AA29" i="1" s="1"/>
  <c r="Z28" i="1"/>
  <c r="Y28" i="1"/>
  <c r="Y29" i="1" s="1"/>
  <c r="X28" i="1"/>
  <c r="W28" i="1"/>
  <c r="W29" i="1" s="1"/>
  <c r="V28" i="1"/>
  <c r="U28" i="1"/>
  <c r="U29" i="1" s="1"/>
  <c r="T28" i="1"/>
  <c r="S28" i="1"/>
  <c r="S29" i="1" s="1"/>
  <c r="R28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FZ27" i="1" s="1"/>
  <c r="GA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V27" i="1" s="1"/>
  <c r="EW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R27" i="1" s="1"/>
  <c r="DS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N27" i="1" s="1"/>
  <c r="CO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J27" i="1" s="1"/>
  <c r="BK27" i="1"/>
  <c r="BI27" i="1"/>
  <c r="BH27" i="1"/>
  <c r="AD27" i="1" s="1"/>
  <c r="BG27" i="1"/>
  <c r="BF27" i="1"/>
  <c r="AB27" i="1" s="1"/>
  <c r="BE27" i="1"/>
  <c r="BD27" i="1"/>
  <c r="Z27" i="1" s="1"/>
  <c r="BC27" i="1"/>
  <c r="BB27" i="1"/>
  <c r="X27" i="1" s="1"/>
  <c r="BA27" i="1"/>
  <c r="AZ27" i="1"/>
  <c r="V27" i="1" s="1"/>
  <c r="AY27" i="1"/>
  <c r="AX27" i="1"/>
  <c r="T27" i="1" s="1"/>
  <c r="AV27" i="1"/>
  <c r="AU27" i="1"/>
  <c r="AF27" i="1"/>
  <c r="AE27" i="1"/>
  <c r="AC27" i="1"/>
  <c r="AA27" i="1"/>
  <c r="Y27" i="1"/>
  <c r="W27" i="1"/>
  <c r="U27" i="1"/>
  <c r="S27" i="1"/>
  <c r="R27" i="1"/>
  <c r="FZ26" i="1"/>
  <c r="EV26" i="1"/>
  <c r="DR26" i="1"/>
  <c r="CN26" i="1"/>
  <c r="BJ26" i="1"/>
  <c r="AF26" i="1"/>
  <c r="AD26" i="1"/>
  <c r="AB26" i="1"/>
  <c r="Z26" i="1"/>
  <c r="X26" i="1"/>
  <c r="V26" i="1"/>
  <c r="T26" i="1"/>
  <c r="R26" i="1"/>
  <c r="GO25" i="1"/>
  <c r="GO26" i="1" s="1"/>
  <c r="FZ25" i="1"/>
  <c r="FK25" i="1"/>
  <c r="FK26" i="1" s="1"/>
  <c r="EV25" i="1"/>
  <c r="EG25" i="1"/>
  <c r="EG26" i="1" s="1"/>
  <c r="DR25" i="1"/>
  <c r="DC25" i="1"/>
  <c r="DC26" i="1" s="1"/>
  <c r="CN25" i="1"/>
  <c r="BY25" i="1"/>
  <c r="BY26" i="1" s="1"/>
  <c r="BJ25" i="1"/>
  <c r="AU25" i="1"/>
  <c r="AU26" i="1" s="1"/>
  <c r="AF25" i="1"/>
  <c r="AE25" i="1"/>
  <c r="AE26" i="1" s="1"/>
  <c r="AD25" i="1"/>
  <c r="AC25" i="1"/>
  <c r="AC26" i="1" s="1"/>
  <c r="AB25" i="1"/>
  <c r="AA25" i="1"/>
  <c r="AA26" i="1" s="1"/>
  <c r="Z25" i="1"/>
  <c r="Y25" i="1"/>
  <c r="Y26" i="1" s="1"/>
  <c r="X25" i="1"/>
  <c r="W25" i="1"/>
  <c r="W26" i="1" s="1"/>
  <c r="V25" i="1"/>
  <c r="U25" i="1"/>
  <c r="U26" i="1" s="1"/>
  <c r="T25" i="1"/>
  <c r="S25" i="1"/>
  <c r="S26" i="1" s="1"/>
  <c r="R25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FZ24" i="1" s="1"/>
  <c r="GA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V24" i="1" s="1"/>
  <c r="EW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R24" i="1" s="1"/>
  <c r="DS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N24" i="1" s="1"/>
  <c r="CO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J24" i="1" s="1"/>
  <c r="Q24" i="1" s="1"/>
  <c r="BK24" i="1"/>
  <c r="BI24" i="1"/>
  <c r="BH24" i="1"/>
  <c r="AD24" i="1" s="1"/>
  <c r="BG24" i="1"/>
  <c r="BF24" i="1"/>
  <c r="AB24" i="1" s="1"/>
  <c r="BE24" i="1"/>
  <c r="BD24" i="1"/>
  <c r="Z24" i="1" s="1"/>
  <c r="BC24" i="1"/>
  <c r="BB24" i="1"/>
  <c r="X24" i="1" s="1"/>
  <c r="BA24" i="1"/>
  <c r="AZ24" i="1"/>
  <c r="V24" i="1" s="1"/>
  <c r="AY24" i="1"/>
  <c r="AX24" i="1"/>
  <c r="T24" i="1" s="1"/>
  <c r="AV24" i="1"/>
  <c r="AU24" i="1"/>
  <c r="AF24" i="1"/>
  <c r="AE24" i="1"/>
  <c r="AC24" i="1"/>
  <c r="AA24" i="1"/>
  <c r="Y24" i="1"/>
  <c r="W24" i="1"/>
  <c r="U24" i="1"/>
  <c r="S24" i="1"/>
  <c r="R24" i="1"/>
  <c r="GQ23" i="1"/>
  <c r="GB23" i="1"/>
  <c r="FZ23" i="1"/>
  <c r="FM23" i="1"/>
  <c r="EX23" i="1"/>
  <c r="EV23" i="1"/>
  <c r="EI23" i="1"/>
  <c r="DT23" i="1"/>
  <c r="DR23" i="1"/>
  <c r="DE23" i="1"/>
  <c r="CP23" i="1"/>
  <c r="CN23" i="1"/>
  <c r="CA23" i="1"/>
  <c r="BL23" i="1"/>
  <c r="BJ23" i="1"/>
  <c r="AW23" i="1"/>
  <c r="AH23" i="1"/>
  <c r="AF23" i="1"/>
  <c r="AD23" i="1"/>
  <c r="AB23" i="1"/>
  <c r="Z23" i="1"/>
  <c r="X23" i="1"/>
  <c r="V23" i="1"/>
  <c r="T23" i="1"/>
  <c r="R23" i="1"/>
  <c r="GO22" i="1"/>
  <c r="GO23" i="1" s="1"/>
  <c r="FZ22" i="1"/>
  <c r="FK22" i="1"/>
  <c r="FK23" i="1" s="1"/>
  <c r="EV22" i="1"/>
  <c r="EG22" i="1"/>
  <c r="EG23" i="1" s="1"/>
  <c r="DR22" i="1"/>
  <c r="DC22" i="1"/>
  <c r="DC23" i="1" s="1"/>
  <c r="CN22" i="1"/>
  <c r="BY22" i="1"/>
  <c r="BY23" i="1" s="1"/>
  <c r="BJ22" i="1"/>
  <c r="AU22" i="1"/>
  <c r="AU23" i="1" s="1"/>
  <c r="AF22" i="1"/>
  <c r="AE22" i="1"/>
  <c r="AE23" i="1" s="1"/>
  <c r="AD22" i="1"/>
  <c r="AC22" i="1"/>
  <c r="AC23" i="1" s="1"/>
  <c r="AB22" i="1"/>
  <c r="AA22" i="1"/>
  <c r="AA23" i="1" s="1"/>
  <c r="Z22" i="1"/>
  <c r="Y22" i="1"/>
  <c r="Y23" i="1" s="1"/>
  <c r="X22" i="1"/>
  <c r="W22" i="1"/>
  <c r="W23" i="1" s="1"/>
  <c r="V22" i="1"/>
  <c r="U22" i="1"/>
  <c r="U23" i="1" s="1"/>
  <c r="T22" i="1"/>
  <c r="S22" i="1"/>
  <c r="S23" i="1" s="1"/>
  <c r="R22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P21" i="1"/>
  <c r="GO21" i="1"/>
  <c r="GN21" i="1"/>
  <c r="GN236" i="1" s="1"/>
  <c r="GM21" i="1"/>
  <c r="GM236" i="1" s="1"/>
  <c r="GL21" i="1"/>
  <c r="GL236" i="1" s="1"/>
  <c r="GK21" i="1"/>
  <c r="GK236" i="1" s="1"/>
  <c r="GJ21" i="1"/>
  <c r="GJ236" i="1" s="1"/>
  <c r="GI21" i="1"/>
  <c r="GI236" i="1" s="1"/>
  <c r="GH21" i="1"/>
  <c r="GH236" i="1" s="1"/>
  <c r="GG21" i="1"/>
  <c r="GG236" i="1" s="1"/>
  <c r="GF21" i="1"/>
  <c r="GF236" i="1" s="1"/>
  <c r="GE21" i="1"/>
  <c r="GE236" i="1" s="1"/>
  <c r="GD21" i="1"/>
  <c r="GD236" i="1" s="1"/>
  <c r="GC21" i="1"/>
  <c r="GC236" i="1" s="1"/>
  <c r="GA21" i="1"/>
  <c r="GA236" i="1" s="1"/>
  <c r="FY21" i="1"/>
  <c r="FY236" i="1" s="1"/>
  <c r="FX21" i="1"/>
  <c r="FX236" i="1" s="1"/>
  <c r="FW21" i="1"/>
  <c r="FW236" i="1" s="1"/>
  <c r="FV21" i="1"/>
  <c r="FV236" i="1" s="1"/>
  <c r="FU21" i="1"/>
  <c r="FU236" i="1" s="1"/>
  <c r="FT21" i="1"/>
  <c r="FT236" i="1" s="1"/>
  <c r="FS21" i="1"/>
  <c r="FS236" i="1" s="1"/>
  <c r="FR21" i="1"/>
  <c r="FR236" i="1" s="1"/>
  <c r="FQ21" i="1"/>
  <c r="FQ236" i="1" s="1"/>
  <c r="FP21" i="1"/>
  <c r="FP236" i="1" s="1"/>
  <c r="FO21" i="1"/>
  <c r="FO236" i="1" s="1"/>
  <c r="FN21" i="1"/>
  <c r="FN236" i="1" s="1"/>
  <c r="FL21" i="1"/>
  <c r="FK21" i="1"/>
  <c r="FJ21" i="1"/>
  <c r="FJ236" i="1" s="1"/>
  <c r="FI21" i="1"/>
  <c r="FI236" i="1" s="1"/>
  <c r="FH21" i="1"/>
  <c r="FH236" i="1" s="1"/>
  <c r="FG21" i="1"/>
  <c r="FG236" i="1" s="1"/>
  <c r="FF21" i="1"/>
  <c r="FF236" i="1" s="1"/>
  <c r="FE21" i="1"/>
  <c r="FE236" i="1" s="1"/>
  <c r="FD21" i="1"/>
  <c r="FD236" i="1" s="1"/>
  <c r="FC21" i="1"/>
  <c r="FC236" i="1" s="1"/>
  <c r="FB21" i="1"/>
  <c r="FB236" i="1" s="1"/>
  <c r="FA21" i="1"/>
  <c r="FA236" i="1" s="1"/>
  <c r="EZ21" i="1"/>
  <c r="EZ236" i="1" s="1"/>
  <c r="EY21" i="1"/>
  <c r="EY236" i="1" s="1"/>
  <c r="EW21" i="1"/>
  <c r="EW236" i="1" s="1"/>
  <c r="EU21" i="1"/>
  <c r="EU236" i="1" s="1"/>
  <c r="ET21" i="1"/>
  <c r="ET236" i="1" s="1"/>
  <c r="ES21" i="1"/>
  <c r="ES236" i="1" s="1"/>
  <c r="ER21" i="1"/>
  <c r="ER236" i="1" s="1"/>
  <c r="EQ21" i="1"/>
  <c r="EQ236" i="1" s="1"/>
  <c r="EP21" i="1"/>
  <c r="EP236" i="1" s="1"/>
  <c r="EO21" i="1"/>
  <c r="EO236" i="1" s="1"/>
  <c r="EN21" i="1"/>
  <c r="EN236" i="1" s="1"/>
  <c r="EM21" i="1"/>
  <c r="EM236" i="1" s="1"/>
  <c r="EL21" i="1"/>
  <c r="EL236" i="1" s="1"/>
  <c r="EK21" i="1"/>
  <c r="EK236" i="1" s="1"/>
  <c r="EJ21" i="1"/>
  <c r="EJ236" i="1" s="1"/>
  <c r="EH21" i="1"/>
  <c r="EG21" i="1"/>
  <c r="EF21" i="1"/>
  <c r="EF236" i="1" s="1"/>
  <c r="EE21" i="1"/>
  <c r="EE236" i="1" s="1"/>
  <c r="ED21" i="1"/>
  <c r="ED236" i="1" s="1"/>
  <c r="EC21" i="1"/>
  <c r="EC236" i="1" s="1"/>
  <c r="EB21" i="1"/>
  <c r="EB236" i="1" s="1"/>
  <c r="EA21" i="1"/>
  <c r="EA236" i="1" s="1"/>
  <c r="DZ21" i="1"/>
  <c r="DZ236" i="1" s="1"/>
  <c r="DY21" i="1"/>
  <c r="DY236" i="1" s="1"/>
  <c r="DX21" i="1"/>
  <c r="DX236" i="1" s="1"/>
  <c r="DW21" i="1"/>
  <c r="DW236" i="1" s="1"/>
  <c r="DV21" i="1"/>
  <c r="DV236" i="1" s="1"/>
  <c r="DU21" i="1"/>
  <c r="DU236" i="1" s="1"/>
  <c r="DS21" i="1"/>
  <c r="DS236" i="1" s="1"/>
  <c r="DR21" i="1"/>
  <c r="DQ21" i="1"/>
  <c r="DQ236" i="1" s="1"/>
  <c r="DP21" i="1"/>
  <c r="DP236" i="1" s="1"/>
  <c r="DO21" i="1"/>
  <c r="DO236" i="1" s="1"/>
  <c r="DN21" i="1"/>
  <c r="DN236" i="1" s="1"/>
  <c r="DM21" i="1"/>
  <c r="DM236" i="1" s="1"/>
  <c r="DL21" i="1"/>
  <c r="DL236" i="1" s="1"/>
  <c r="DK21" i="1"/>
  <c r="DK236" i="1" s="1"/>
  <c r="DJ21" i="1"/>
  <c r="DJ236" i="1" s="1"/>
  <c r="DI21" i="1"/>
  <c r="DI236" i="1" s="1"/>
  <c r="DH21" i="1"/>
  <c r="DH236" i="1" s="1"/>
  <c r="DG21" i="1"/>
  <c r="DG236" i="1" s="1"/>
  <c r="DF21" i="1"/>
  <c r="DF236" i="1" s="1"/>
  <c r="DD21" i="1"/>
  <c r="DC21" i="1"/>
  <c r="DB21" i="1"/>
  <c r="DB236" i="1" s="1"/>
  <c r="DA21" i="1"/>
  <c r="DA236" i="1" s="1"/>
  <c r="CZ21" i="1"/>
  <c r="CZ236" i="1" s="1"/>
  <c r="CY21" i="1"/>
  <c r="CY236" i="1" s="1"/>
  <c r="CX21" i="1"/>
  <c r="CX236" i="1" s="1"/>
  <c r="CW21" i="1"/>
  <c r="CW236" i="1" s="1"/>
  <c r="CV21" i="1"/>
  <c r="CV236" i="1" s="1"/>
  <c r="CU21" i="1"/>
  <c r="CU236" i="1" s="1"/>
  <c r="CT21" i="1"/>
  <c r="CT236" i="1" s="1"/>
  <c r="CS21" i="1"/>
  <c r="CS236" i="1" s="1"/>
  <c r="CR21" i="1"/>
  <c r="CR236" i="1" s="1"/>
  <c r="CQ21" i="1"/>
  <c r="CQ236" i="1" s="1"/>
  <c r="CO21" i="1"/>
  <c r="CO236" i="1" s="1"/>
  <c r="CN21" i="1"/>
  <c r="CM21" i="1"/>
  <c r="CM236" i="1" s="1"/>
  <c r="CL21" i="1"/>
  <c r="CL236" i="1" s="1"/>
  <c r="CK21" i="1"/>
  <c r="CK236" i="1" s="1"/>
  <c r="CJ21" i="1"/>
  <c r="CJ236" i="1" s="1"/>
  <c r="CI21" i="1"/>
  <c r="CI236" i="1" s="1"/>
  <c r="CH21" i="1"/>
  <c r="CH236" i="1" s="1"/>
  <c r="CG21" i="1"/>
  <c r="CG236" i="1" s="1"/>
  <c r="CF21" i="1"/>
  <c r="CF236" i="1" s="1"/>
  <c r="CE21" i="1"/>
  <c r="CE236" i="1" s="1"/>
  <c r="CD21" i="1"/>
  <c r="CD236" i="1" s="1"/>
  <c r="CC21" i="1"/>
  <c r="CC236" i="1" s="1"/>
  <c r="CB21" i="1"/>
  <c r="CB236" i="1" s="1"/>
  <c r="BZ21" i="1"/>
  <c r="BX21" i="1"/>
  <c r="BX236" i="1" s="1"/>
  <c r="BW21" i="1"/>
  <c r="BW236" i="1" s="1"/>
  <c r="BV21" i="1"/>
  <c r="BV236" i="1" s="1"/>
  <c r="BU21" i="1"/>
  <c r="BU236" i="1" s="1"/>
  <c r="BT21" i="1"/>
  <c r="BT236" i="1" s="1"/>
  <c r="BS21" i="1"/>
  <c r="BS236" i="1" s="1"/>
  <c r="BR21" i="1"/>
  <c r="BR236" i="1" s="1"/>
  <c r="BQ21" i="1"/>
  <c r="BQ236" i="1" s="1"/>
  <c r="BP21" i="1"/>
  <c r="BP236" i="1" s="1"/>
  <c r="BO21" i="1"/>
  <c r="BO236" i="1" s="1"/>
  <c r="BN21" i="1"/>
  <c r="BN236" i="1" s="1"/>
  <c r="BM21" i="1"/>
  <c r="BM236" i="1" s="1"/>
  <c r="BK21" i="1"/>
  <c r="BK236" i="1" s="1"/>
  <c r="BJ21" i="1"/>
  <c r="BI21" i="1"/>
  <c r="BI236" i="1" s="1"/>
  <c r="BH21" i="1"/>
  <c r="BH236" i="1" s="1"/>
  <c r="BG21" i="1"/>
  <c r="BG236" i="1" s="1"/>
  <c r="BF21" i="1"/>
  <c r="BF236" i="1" s="1"/>
  <c r="BE21" i="1"/>
  <c r="BE236" i="1" s="1"/>
  <c r="BD21" i="1"/>
  <c r="BD236" i="1" s="1"/>
  <c r="BC21" i="1"/>
  <c r="BC236" i="1" s="1"/>
  <c r="BB21" i="1"/>
  <c r="BB236" i="1" s="1"/>
  <c r="BA21" i="1"/>
  <c r="BA236" i="1" s="1"/>
  <c r="AZ21" i="1"/>
  <c r="AZ236" i="1" s="1"/>
  <c r="AY21" i="1"/>
  <c r="AY236" i="1" s="1"/>
  <c r="AX21" i="1"/>
  <c r="AX236" i="1" s="1"/>
  <c r="AV21" i="1"/>
  <c r="AF21" i="1"/>
  <c r="AE21" i="1"/>
  <c r="AC21" i="1"/>
  <c r="AA21" i="1"/>
  <c r="Y21" i="1"/>
  <c r="W21" i="1"/>
  <c r="U21" i="1"/>
  <c r="S21" i="1"/>
  <c r="R21" i="1"/>
  <c r="FZ20" i="1"/>
  <c r="EV20" i="1"/>
  <c r="DR20" i="1"/>
  <c r="CN20" i="1"/>
  <c r="BJ20" i="1"/>
  <c r="AF20" i="1"/>
  <c r="AD20" i="1"/>
  <c r="AB20" i="1"/>
  <c r="Z20" i="1"/>
  <c r="X20" i="1"/>
  <c r="V20" i="1"/>
  <c r="T20" i="1"/>
  <c r="R20" i="1"/>
  <c r="GO19" i="1"/>
  <c r="GO237" i="1" s="1"/>
  <c r="FZ19" i="1"/>
  <c r="FZ237" i="1" s="1"/>
  <c r="FK19" i="1"/>
  <c r="FK237" i="1" s="1"/>
  <c r="EV19" i="1"/>
  <c r="EV237" i="1" s="1"/>
  <c r="EG19" i="1"/>
  <c r="EG237" i="1" s="1"/>
  <c r="DR19" i="1"/>
  <c r="DR237" i="1" s="1"/>
  <c r="DC19" i="1"/>
  <c r="DC237" i="1" s="1"/>
  <c r="CN19" i="1"/>
  <c r="CN237" i="1" s="1"/>
  <c r="BY19" i="1"/>
  <c r="BY237" i="1" s="1"/>
  <c r="BJ19" i="1"/>
  <c r="BJ237" i="1" s="1"/>
  <c r="AU19" i="1"/>
  <c r="AU237" i="1" s="1"/>
  <c r="AF19" i="1"/>
  <c r="AF237" i="1" s="1"/>
  <c r="AE19" i="1"/>
  <c r="AE20" i="1" s="1"/>
  <c r="AD19" i="1"/>
  <c r="AC19" i="1"/>
  <c r="AC20" i="1" s="1"/>
  <c r="AB19" i="1"/>
  <c r="AA19" i="1"/>
  <c r="AA20" i="1" s="1"/>
  <c r="Z19" i="1"/>
  <c r="Y19" i="1"/>
  <c r="Y20" i="1" s="1"/>
  <c r="X19" i="1"/>
  <c r="W19" i="1"/>
  <c r="W20" i="1" s="1"/>
  <c r="V19" i="1"/>
  <c r="U19" i="1"/>
  <c r="U20" i="1" s="1"/>
  <c r="T19" i="1"/>
  <c r="S19" i="1"/>
  <c r="S20" i="1" s="1"/>
  <c r="R19" i="1"/>
  <c r="Q19" i="1"/>
  <c r="Q20" i="1" s="1"/>
  <c r="HC18" i="1"/>
  <c r="HC236" i="1" s="1"/>
  <c r="HB18" i="1"/>
  <c r="HB236" i="1" s="1"/>
  <c r="HA18" i="1"/>
  <c r="HA236" i="1" s="1"/>
  <c r="GZ18" i="1"/>
  <c r="GZ236" i="1" s="1"/>
  <c r="GY18" i="1"/>
  <c r="GY236" i="1" s="1"/>
  <c r="GX18" i="1"/>
  <c r="GX236" i="1" s="1"/>
  <c r="GW18" i="1"/>
  <c r="GW236" i="1" s="1"/>
  <c r="GV18" i="1"/>
  <c r="GV236" i="1" s="1"/>
  <c r="GU18" i="1"/>
  <c r="GU236" i="1" s="1"/>
  <c r="GT18" i="1"/>
  <c r="GT236" i="1" s="1"/>
  <c r="GS18" i="1"/>
  <c r="GS236" i="1" s="1"/>
  <c r="GR18" i="1"/>
  <c r="GR236" i="1" s="1"/>
  <c r="GP18" i="1"/>
  <c r="AE18" i="1"/>
  <c r="AC18" i="1"/>
  <c r="AA18" i="1"/>
  <c r="Y18" i="1"/>
  <c r="W18" i="1"/>
  <c r="U18" i="1"/>
  <c r="S18" i="1"/>
  <c r="S236" i="1" s="1"/>
  <c r="AD17" i="1"/>
  <c r="AB17" i="1"/>
  <c r="Z17" i="1"/>
  <c r="X17" i="1"/>
  <c r="V17" i="1"/>
  <c r="T17" i="1"/>
  <c r="R17" i="1"/>
  <c r="AE16" i="1"/>
  <c r="AE17" i="1" s="1"/>
  <c r="AD16" i="1"/>
  <c r="AC16" i="1"/>
  <c r="AC17" i="1" s="1"/>
  <c r="AB16" i="1"/>
  <c r="AA16" i="1"/>
  <c r="AA17" i="1" s="1"/>
  <c r="Z16" i="1"/>
  <c r="Y16" i="1"/>
  <c r="Y17" i="1" s="1"/>
  <c r="X16" i="1"/>
  <c r="W16" i="1"/>
  <c r="W17" i="1" s="1"/>
  <c r="V16" i="1"/>
  <c r="U16" i="1"/>
  <c r="U17" i="1" s="1"/>
  <c r="T16" i="1"/>
  <c r="S16" i="1"/>
  <c r="S17" i="1" s="1"/>
  <c r="R16" i="1"/>
  <c r="HC15" i="1"/>
  <c r="HB15" i="1"/>
  <c r="AD15" i="1" s="1"/>
  <c r="HA15" i="1"/>
  <c r="GZ15" i="1"/>
  <c r="AB15" i="1" s="1"/>
  <c r="GY15" i="1"/>
  <c r="GX15" i="1"/>
  <c r="Z15" i="1" s="1"/>
  <c r="GW15" i="1"/>
  <c r="GV15" i="1"/>
  <c r="X15" i="1" s="1"/>
  <c r="GU15" i="1"/>
  <c r="GT15" i="1"/>
  <c r="V15" i="1" s="1"/>
  <c r="GS15" i="1"/>
  <c r="GR15" i="1"/>
  <c r="T15" i="1" s="1"/>
  <c r="GP15" i="1"/>
  <c r="AE15" i="1"/>
  <c r="AC15" i="1"/>
  <c r="AA15" i="1"/>
  <c r="Y15" i="1"/>
  <c r="W15" i="1"/>
  <c r="U15" i="1"/>
  <c r="S15" i="1"/>
  <c r="R15" i="1"/>
  <c r="FZ14" i="1"/>
  <c r="FZ15" i="1" s="1"/>
  <c r="FZ16" i="1" s="1"/>
  <c r="FZ17" i="1" s="1"/>
  <c r="FZ18" i="1" s="1"/>
  <c r="EV14" i="1"/>
  <c r="EV15" i="1" s="1"/>
  <c r="EV16" i="1" s="1"/>
  <c r="EV17" i="1" s="1"/>
  <c r="EV18" i="1" s="1"/>
  <c r="DR14" i="1"/>
  <c r="DR15" i="1" s="1"/>
  <c r="DR16" i="1" s="1"/>
  <c r="DR17" i="1" s="1"/>
  <c r="DR18" i="1" s="1"/>
  <c r="CN14" i="1"/>
  <c r="CN15" i="1" s="1"/>
  <c r="CN16" i="1" s="1"/>
  <c r="CN17" i="1" s="1"/>
  <c r="CN18" i="1" s="1"/>
  <c r="CN236" i="1" s="1"/>
  <c r="BJ14" i="1"/>
  <c r="BJ15" i="1" s="1"/>
  <c r="BJ16" i="1" s="1"/>
  <c r="BJ17" i="1" s="1"/>
  <c r="BJ18" i="1" s="1"/>
  <c r="AF14" i="1"/>
  <c r="AF15" i="1" s="1"/>
  <c r="AD14" i="1"/>
  <c r="AB14" i="1"/>
  <c r="Z14" i="1"/>
  <c r="X14" i="1"/>
  <c r="V14" i="1"/>
  <c r="T14" i="1"/>
  <c r="R14" i="1"/>
  <c r="GO13" i="1"/>
  <c r="FZ13" i="1"/>
  <c r="FK13" i="1"/>
  <c r="FK14" i="1" s="1"/>
  <c r="FK15" i="1" s="1"/>
  <c r="FK16" i="1" s="1"/>
  <c r="FK17" i="1" s="1"/>
  <c r="FK18" i="1" s="1"/>
  <c r="FK236" i="1" s="1"/>
  <c r="EV13" i="1"/>
  <c r="EG13" i="1"/>
  <c r="DR13" i="1"/>
  <c r="DC13" i="1"/>
  <c r="DC14" i="1" s="1"/>
  <c r="DC15" i="1" s="1"/>
  <c r="DC16" i="1" s="1"/>
  <c r="DC17" i="1" s="1"/>
  <c r="DC18" i="1" s="1"/>
  <c r="CN13" i="1"/>
  <c r="BY13" i="1"/>
  <c r="BJ13" i="1"/>
  <c r="AU13" i="1"/>
  <c r="AU14" i="1" s="1"/>
  <c r="AU15" i="1" s="1"/>
  <c r="AU16" i="1" s="1"/>
  <c r="AU17" i="1" s="1"/>
  <c r="AU18" i="1" s="1"/>
  <c r="AF13" i="1"/>
  <c r="AE13" i="1"/>
  <c r="AE14" i="1" s="1"/>
  <c r="AD13" i="1"/>
  <c r="AC13" i="1"/>
  <c r="AC14" i="1" s="1"/>
  <c r="AB13" i="1"/>
  <c r="AA13" i="1"/>
  <c r="AA14" i="1" s="1"/>
  <c r="Z13" i="1"/>
  <c r="Y13" i="1"/>
  <c r="Y14" i="1" s="1"/>
  <c r="X13" i="1"/>
  <c r="W13" i="1"/>
  <c r="W14" i="1" s="1"/>
  <c r="V13" i="1"/>
  <c r="U13" i="1"/>
  <c r="U14" i="1" s="1"/>
  <c r="T13" i="1"/>
  <c r="S13" i="1"/>
  <c r="S14" i="1" s="1"/>
  <c r="R13" i="1"/>
  <c r="Q13" i="1"/>
  <c r="Q14" i="1" s="1"/>
  <c r="HC12" i="1"/>
  <c r="HC234" i="1" s="1"/>
  <c r="HB12" i="1"/>
  <c r="HA12" i="1"/>
  <c r="HA234" i="1" s="1"/>
  <c r="GZ12" i="1"/>
  <c r="GZ234" i="1" s="1"/>
  <c r="GY12" i="1"/>
  <c r="GY234" i="1" s="1"/>
  <c r="GX12" i="1"/>
  <c r="GW12" i="1"/>
  <c r="GW234" i="1" s="1"/>
  <c r="GV12" i="1"/>
  <c r="GV234" i="1" s="1"/>
  <c r="GU12" i="1"/>
  <c r="GU234" i="1" s="1"/>
  <c r="GT12" i="1"/>
  <c r="GS12" i="1"/>
  <c r="GS234" i="1" s="1"/>
  <c r="GR12" i="1"/>
  <c r="GR234" i="1" s="1"/>
  <c r="GP12" i="1"/>
  <c r="GP234" i="1" s="1"/>
  <c r="GN12" i="1"/>
  <c r="GN234" i="1" s="1"/>
  <c r="GM12" i="1"/>
  <c r="GM234" i="1" s="1"/>
  <c r="GL12" i="1"/>
  <c r="GL234" i="1" s="1"/>
  <c r="GK12" i="1"/>
  <c r="GK234" i="1" s="1"/>
  <c r="GJ12" i="1"/>
  <c r="GJ234" i="1" s="1"/>
  <c r="GI12" i="1"/>
  <c r="GI234" i="1" s="1"/>
  <c r="GH12" i="1"/>
  <c r="GH234" i="1" s="1"/>
  <c r="GG12" i="1"/>
  <c r="GG234" i="1" s="1"/>
  <c r="GF12" i="1"/>
  <c r="GF234" i="1" s="1"/>
  <c r="GE12" i="1"/>
  <c r="GE234" i="1" s="1"/>
  <c r="GD12" i="1"/>
  <c r="GD234" i="1" s="1"/>
  <c r="GC12" i="1"/>
  <c r="GC234" i="1" s="1"/>
  <c r="GA12" i="1"/>
  <c r="GA234" i="1" s="1"/>
  <c r="FY12" i="1"/>
  <c r="FY234" i="1" s="1"/>
  <c r="FX12" i="1"/>
  <c r="FX234" i="1" s="1"/>
  <c r="FW12" i="1"/>
  <c r="FW234" i="1" s="1"/>
  <c r="FV12" i="1"/>
  <c r="FV234" i="1" s="1"/>
  <c r="FU12" i="1"/>
  <c r="FU234" i="1" s="1"/>
  <c r="FT12" i="1"/>
  <c r="FT234" i="1" s="1"/>
  <c r="FS12" i="1"/>
  <c r="FS234" i="1" s="1"/>
  <c r="FR12" i="1"/>
  <c r="FR234" i="1" s="1"/>
  <c r="FQ12" i="1"/>
  <c r="FQ234" i="1" s="1"/>
  <c r="FP12" i="1"/>
  <c r="FP234" i="1" s="1"/>
  <c r="FO12" i="1"/>
  <c r="FO234" i="1" s="1"/>
  <c r="FN12" i="1"/>
  <c r="FN234" i="1" s="1"/>
  <c r="FL12" i="1"/>
  <c r="FL234" i="1" s="1"/>
  <c r="FJ12" i="1"/>
  <c r="FJ234" i="1" s="1"/>
  <c r="FI12" i="1"/>
  <c r="FI234" i="1" s="1"/>
  <c r="FH12" i="1"/>
  <c r="FH234" i="1" s="1"/>
  <c r="FG12" i="1"/>
  <c r="FG234" i="1" s="1"/>
  <c r="FF12" i="1"/>
  <c r="FF234" i="1" s="1"/>
  <c r="FE12" i="1"/>
  <c r="FE234" i="1" s="1"/>
  <c r="FD12" i="1"/>
  <c r="FD234" i="1" s="1"/>
  <c r="FC12" i="1"/>
  <c r="FC234" i="1" s="1"/>
  <c r="FB12" i="1"/>
  <c r="FB234" i="1" s="1"/>
  <c r="FA12" i="1"/>
  <c r="FA234" i="1" s="1"/>
  <c r="EZ12" i="1"/>
  <c r="EZ234" i="1" s="1"/>
  <c r="EY12" i="1"/>
  <c r="EY234" i="1" s="1"/>
  <c r="EW12" i="1"/>
  <c r="EW234" i="1" s="1"/>
  <c r="EU12" i="1"/>
  <c r="EU234" i="1" s="1"/>
  <c r="ET12" i="1"/>
  <c r="ET234" i="1" s="1"/>
  <c r="ES12" i="1"/>
  <c r="ES234" i="1" s="1"/>
  <c r="ER12" i="1"/>
  <c r="ER234" i="1" s="1"/>
  <c r="EQ12" i="1"/>
  <c r="EQ234" i="1" s="1"/>
  <c r="EP12" i="1"/>
  <c r="EP234" i="1" s="1"/>
  <c r="EO12" i="1"/>
  <c r="EO234" i="1" s="1"/>
  <c r="EN12" i="1"/>
  <c r="EN234" i="1" s="1"/>
  <c r="EM12" i="1"/>
  <c r="EM234" i="1" s="1"/>
  <c r="EL12" i="1"/>
  <c r="EL234" i="1" s="1"/>
  <c r="EK12" i="1"/>
  <c r="EK234" i="1" s="1"/>
  <c r="EJ12" i="1"/>
  <c r="EJ234" i="1" s="1"/>
  <c r="EH12" i="1"/>
  <c r="EH234" i="1" s="1"/>
  <c r="EF12" i="1"/>
  <c r="EF234" i="1" s="1"/>
  <c r="EE12" i="1"/>
  <c r="EE234" i="1" s="1"/>
  <c r="ED12" i="1"/>
  <c r="ED234" i="1" s="1"/>
  <c r="EC12" i="1"/>
  <c r="EC234" i="1" s="1"/>
  <c r="EB12" i="1"/>
  <c r="EB234" i="1" s="1"/>
  <c r="EA12" i="1"/>
  <c r="EA234" i="1" s="1"/>
  <c r="DZ12" i="1"/>
  <c r="DZ234" i="1" s="1"/>
  <c r="DY12" i="1"/>
  <c r="DY234" i="1" s="1"/>
  <c r="DX12" i="1"/>
  <c r="DX234" i="1" s="1"/>
  <c r="DW12" i="1"/>
  <c r="DW234" i="1" s="1"/>
  <c r="DV12" i="1"/>
  <c r="DV234" i="1" s="1"/>
  <c r="DU12" i="1"/>
  <c r="DU234" i="1" s="1"/>
  <c r="DS12" i="1"/>
  <c r="DS234" i="1" s="1"/>
  <c r="DQ12" i="1"/>
  <c r="DQ234" i="1" s="1"/>
  <c r="DP12" i="1"/>
  <c r="DP234" i="1" s="1"/>
  <c r="DO12" i="1"/>
  <c r="DO234" i="1" s="1"/>
  <c r="DN12" i="1"/>
  <c r="DN234" i="1" s="1"/>
  <c r="DM12" i="1"/>
  <c r="DM234" i="1" s="1"/>
  <c r="DL12" i="1"/>
  <c r="DL234" i="1" s="1"/>
  <c r="DK12" i="1"/>
  <c r="DK234" i="1" s="1"/>
  <c r="DJ12" i="1"/>
  <c r="DJ234" i="1" s="1"/>
  <c r="DI12" i="1"/>
  <c r="DI234" i="1" s="1"/>
  <c r="DH12" i="1"/>
  <c r="DH234" i="1" s="1"/>
  <c r="DG12" i="1"/>
  <c r="DG234" i="1" s="1"/>
  <c r="DF12" i="1"/>
  <c r="DF234" i="1" s="1"/>
  <c r="DD12" i="1"/>
  <c r="DD234" i="1" s="1"/>
  <c r="DB12" i="1"/>
  <c r="DB234" i="1" s="1"/>
  <c r="DA12" i="1"/>
  <c r="DA234" i="1" s="1"/>
  <c r="CZ12" i="1"/>
  <c r="CZ234" i="1" s="1"/>
  <c r="CY12" i="1"/>
  <c r="CY234" i="1" s="1"/>
  <c r="CX12" i="1"/>
  <c r="CX234" i="1" s="1"/>
  <c r="CW12" i="1"/>
  <c r="CW234" i="1" s="1"/>
  <c r="CV12" i="1"/>
  <c r="CV234" i="1" s="1"/>
  <c r="CU12" i="1"/>
  <c r="CU234" i="1" s="1"/>
  <c r="CT12" i="1"/>
  <c r="CT234" i="1" s="1"/>
  <c r="CS12" i="1"/>
  <c r="CS234" i="1" s="1"/>
  <c r="CR12" i="1"/>
  <c r="CR234" i="1" s="1"/>
  <c r="CQ12" i="1"/>
  <c r="CQ234" i="1" s="1"/>
  <c r="CO12" i="1"/>
  <c r="CO234" i="1" s="1"/>
  <c r="CN12" i="1"/>
  <c r="CM12" i="1"/>
  <c r="CM234" i="1" s="1"/>
  <c r="CL12" i="1"/>
  <c r="CL234" i="1" s="1"/>
  <c r="CK12" i="1"/>
  <c r="CK234" i="1" s="1"/>
  <c r="CJ12" i="1"/>
  <c r="CJ234" i="1" s="1"/>
  <c r="CI12" i="1"/>
  <c r="CI234" i="1" s="1"/>
  <c r="CH12" i="1"/>
  <c r="CH234" i="1" s="1"/>
  <c r="CG12" i="1"/>
  <c r="CG234" i="1" s="1"/>
  <c r="CF12" i="1"/>
  <c r="CF234" i="1" s="1"/>
  <c r="CE12" i="1"/>
  <c r="CE234" i="1" s="1"/>
  <c r="CD12" i="1"/>
  <c r="CD234" i="1" s="1"/>
  <c r="CC12" i="1"/>
  <c r="CC234" i="1" s="1"/>
  <c r="CB12" i="1"/>
  <c r="CB234" i="1" s="1"/>
  <c r="BZ12" i="1"/>
  <c r="BZ234" i="1" s="1"/>
  <c r="BX12" i="1"/>
  <c r="BX234" i="1" s="1"/>
  <c r="BW12" i="1"/>
  <c r="BW234" i="1" s="1"/>
  <c r="BV12" i="1"/>
  <c r="BV234" i="1" s="1"/>
  <c r="BU12" i="1"/>
  <c r="BU234" i="1" s="1"/>
  <c r="BT12" i="1"/>
  <c r="BT234" i="1" s="1"/>
  <c r="BS12" i="1"/>
  <c r="BS234" i="1" s="1"/>
  <c r="BR12" i="1"/>
  <c r="BR234" i="1" s="1"/>
  <c r="BQ12" i="1"/>
  <c r="BQ234" i="1" s="1"/>
  <c r="BP12" i="1"/>
  <c r="BP234" i="1" s="1"/>
  <c r="BO12" i="1"/>
  <c r="BO234" i="1" s="1"/>
  <c r="BN12" i="1"/>
  <c r="BN234" i="1" s="1"/>
  <c r="BM12" i="1"/>
  <c r="BM234" i="1" s="1"/>
  <c r="BK12" i="1"/>
  <c r="BK234" i="1" s="1"/>
  <c r="BJ12" i="1"/>
  <c r="BI12" i="1"/>
  <c r="BI234" i="1" s="1"/>
  <c r="BH12" i="1"/>
  <c r="BH234" i="1" s="1"/>
  <c r="BG12" i="1"/>
  <c r="BG234" i="1" s="1"/>
  <c r="BF12" i="1"/>
  <c r="BF234" i="1" s="1"/>
  <c r="BE12" i="1"/>
  <c r="BE234" i="1" s="1"/>
  <c r="BD12" i="1"/>
  <c r="BD234" i="1" s="1"/>
  <c r="BC12" i="1"/>
  <c r="BC234" i="1" s="1"/>
  <c r="BB12" i="1"/>
  <c r="BB234" i="1" s="1"/>
  <c r="BA12" i="1"/>
  <c r="BA234" i="1" s="1"/>
  <c r="AZ12" i="1"/>
  <c r="AZ234" i="1" s="1"/>
  <c r="AY12" i="1"/>
  <c r="AY234" i="1" s="1"/>
  <c r="AX12" i="1"/>
  <c r="AX234" i="1" s="1"/>
  <c r="AV12" i="1"/>
  <c r="AV234" i="1" s="1"/>
  <c r="AF12" i="1"/>
  <c r="AE12" i="1"/>
  <c r="AC12" i="1"/>
  <c r="AA12" i="1"/>
  <c r="Y12" i="1"/>
  <c r="W12" i="1"/>
  <c r="U12" i="1"/>
  <c r="S12" i="1"/>
  <c r="R12" i="1"/>
  <c r="HC5" i="1"/>
  <c r="HB5" i="1"/>
  <c r="HA5" i="1"/>
  <c r="GZ5" i="1"/>
  <c r="GY5" i="1"/>
  <c r="GX5" i="1"/>
  <c r="GW5" i="1"/>
  <c r="GV5" i="1"/>
  <c r="GU5" i="1"/>
  <c r="GT5" i="1"/>
  <c r="GS5" i="1"/>
  <c r="GR5" i="1"/>
  <c r="GP5" i="1"/>
  <c r="DR236" i="1" l="1"/>
  <c r="Q27" i="1"/>
  <c r="Q39" i="1"/>
  <c r="Q51" i="1"/>
  <c r="Q54" i="1"/>
  <c r="Q57" i="1"/>
  <c r="Q60" i="1"/>
  <c r="Q63" i="1"/>
  <c r="Q66" i="1"/>
  <c r="AF16" i="1"/>
  <c r="Q30" i="1"/>
  <c r="Q33" i="1"/>
  <c r="R42" i="1"/>
  <c r="AU42" i="1"/>
  <c r="Q42" i="1" s="1"/>
  <c r="Q45" i="1"/>
  <c r="Q48" i="1"/>
  <c r="Q90" i="1"/>
  <c r="CN234" i="1"/>
  <c r="AU12" i="1"/>
  <c r="BY12" i="1"/>
  <c r="DC12" i="1"/>
  <c r="DC234" i="1" s="1"/>
  <c r="EG12" i="1"/>
  <c r="FK12" i="1"/>
  <c r="FK234" i="1" s="1"/>
  <c r="GO12" i="1"/>
  <c r="GT234" i="1"/>
  <c r="GX234" i="1"/>
  <c r="HB234" i="1"/>
  <c r="W236" i="1"/>
  <c r="AA236" i="1"/>
  <c r="AE236" i="1"/>
  <c r="AU21" i="1"/>
  <c r="AU236" i="1" s="1"/>
  <c r="BY21" i="1"/>
  <c r="BJ44" i="1"/>
  <c r="BJ72" i="1"/>
  <c r="Q72" i="1" s="1"/>
  <c r="Q73" i="1"/>
  <c r="Q74" i="1" s="1"/>
  <c r="BJ75" i="1"/>
  <c r="Q75" i="1" s="1"/>
  <c r="Q76" i="1"/>
  <c r="Q77" i="1" s="1"/>
  <c r="BJ78" i="1"/>
  <c r="Q78" i="1" s="1"/>
  <c r="Q79" i="1"/>
  <c r="Q80" i="1" s="1"/>
  <c r="BJ81" i="1"/>
  <c r="Q81" i="1" s="1"/>
  <c r="BJ84" i="1"/>
  <c r="Q84" i="1" s="1"/>
  <c r="BJ234" i="1"/>
  <c r="V12" i="1"/>
  <c r="Z12" i="1"/>
  <c r="AD12" i="1"/>
  <c r="AF235" i="1"/>
  <c r="CN235" i="1"/>
  <c r="EV235" i="1"/>
  <c r="T18" i="1"/>
  <c r="X18" i="1"/>
  <c r="AB18" i="1"/>
  <c r="GP236" i="1"/>
  <c r="AU20" i="1"/>
  <c r="DC20" i="1"/>
  <c r="FK20" i="1"/>
  <c r="V21" i="1"/>
  <c r="Z21" i="1"/>
  <c r="AD21" i="1"/>
  <c r="AV236" i="1"/>
  <c r="BZ236" i="1"/>
  <c r="DD236" i="1"/>
  <c r="EH236" i="1"/>
  <c r="FL236" i="1"/>
  <c r="T45" i="1"/>
  <c r="T48" i="1"/>
  <c r="T51" i="1"/>
  <c r="T54" i="1"/>
  <c r="T57" i="1"/>
  <c r="T60" i="1"/>
  <c r="T63" i="1"/>
  <c r="T66" i="1"/>
  <c r="T69" i="1"/>
  <c r="T90" i="1"/>
  <c r="T93" i="1"/>
  <c r="T99" i="1"/>
  <c r="X99" i="1"/>
  <c r="AB99" i="1"/>
  <c r="V99" i="1"/>
  <c r="AD99" i="1"/>
  <c r="Q117" i="1"/>
  <c r="FZ12" i="1"/>
  <c r="FZ234" i="1" s="1"/>
  <c r="DC235" i="1"/>
  <c r="U236" i="1"/>
  <c r="Y236" i="1"/>
  <c r="AC236" i="1"/>
  <c r="EV21" i="1"/>
  <c r="EV236" i="1" s="1"/>
  <c r="FZ21" i="1"/>
  <c r="FZ236" i="1" s="1"/>
  <c r="Q22" i="1"/>
  <c r="Q23" i="1" s="1"/>
  <c r="Q25" i="1"/>
  <c r="Q26" i="1" s="1"/>
  <c r="Q28" i="1"/>
  <c r="Q29" i="1" s="1"/>
  <c r="Q31" i="1"/>
  <c r="Q32" i="1" s="1"/>
  <c r="Q34" i="1"/>
  <c r="Q35" i="1" s="1"/>
  <c r="Q37" i="1"/>
  <c r="Q38" i="1" s="1"/>
  <c r="Q40" i="1"/>
  <c r="Q41" i="1" s="1"/>
  <c r="U72" i="1"/>
  <c r="U75" i="1"/>
  <c r="X93" i="1"/>
  <c r="AB93" i="1"/>
  <c r="DC99" i="1"/>
  <c r="DC236" i="1" s="1"/>
  <c r="BY240" i="1"/>
  <c r="GO240" i="1"/>
  <c r="AF112" i="1"/>
  <c r="Q111" i="1"/>
  <c r="DR12" i="1"/>
  <c r="DR234" i="1" s="1"/>
  <c r="EV12" i="1"/>
  <c r="EV234" i="1" s="1"/>
  <c r="AU235" i="1"/>
  <c r="FK235" i="1"/>
  <c r="T12" i="1"/>
  <c r="X12" i="1"/>
  <c r="AB12" i="1"/>
  <c r="AF234" i="1"/>
  <c r="BJ235" i="1"/>
  <c r="DR235" i="1"/>
  <c r="FZ235" i="1"/>
  <c r="BY14" i="1"/>
  <c r="BY15" i="1" s="1"/>
  <c r="BY16" i="1" s="1"/>
  <c r="BY17" i="1" s="1"/>
  <c r="BY18" i="1" s="1"/>
  <c r="EG14" i="1"/>
  <c r="EG15" i="1" s="1"/>
  <c r="EG16" i="1" s="1"/>
  <c r="EG17" i="1" s="1"/>
  <c r="EG18" i="1" s="1"/>
  <c r="EG236" i="1" s="1"/>
  <c r="GO14" i="1"/>
  <c r="GO15" i="1" s="1"/>
  <c r="GO16" i="1" s="1"/>
  <c r="GO17" i="1" s="1"/>
  <c r="GO18" i="1" s="1"/>
  <c r="R18" i="1"/>
  <c r="R236" i="1" s="1"/>
  <c r="V18" i="1"/>
  <c r="V236" i="1" s="1"/>
  <c r="Z18" i="1"/>
  <c r="Z236" i="1" s="1"/>
  <c r="AD18" i="1"/>
  <c r="AD236" i="1" s="1"/>
  <c r="BY20" i="1"/>
  <c r="EG20" i="1"/>
  <c r="GO20" i="1"/>
  <c r="T21" i="1"/>
  <c r="X21" i="1"/>
  <c r="AB21" i="1"/>
  <c r="GO93" i="1"/>
  <c r="Q93" i="1" s="1"/>
  <c r="BY99" i="1"/>
  <c r="Q99" i="1" s="1"/>
  <c r="GO99" i="1"/>
  <c r="Q102" i="1"/>
  <c r="AU240" i="1"/>
  <c r="Q108" i="1"/>
  <c r="Q120" i="1"/>
  <c r="R102" i="1"/>
  <c r="AF104" i="1"/>
  <c r="BJ114" i="1"/>
  <c r="Q114" i="1" s="1"/>
  <c r="Q115" i="1"/>
  <c r="Q116" i="1" s="1"/>
  <c r="V120" i="1"/>
  <c r="Z120" i="1"/>
  <c r="AD120" i="1"/>
  <c r="T126" i="1"/>
  <c r="Y126" i="1"/>
  <c r="AE126" i="1"/>
  <c r="CN126" i="1"/>
  <c r="DR126" i="1"/>
  <c r="DR239" i="1" s="1"/>
  <c r="EV126" i="1"/>
  <c r="FZ126" i="1"/>
  <c r="BJ131" i="1"/>
  <c r="V132" i="1"/>
  <c r="Z132" i="1"/>
  <c r="AD132" i="1"/>
  <c r="BJ134" i="1"/>
  <c r="T138" i="1"/>
  <c r="U141" i="1"/>
  <c r="Y141" i="1"/>
  <c r="AC141" i="1"/>
  <c r="R141" i="1"/>
  <c r="AF241" i="1"/>
  <c r="V144" i="1"/>
  <c r="Z144" i="1"/>
  <c r="AD144" i="1"/>
  <c r="DR241" i="1"/>
  <c r="BJ146" i="1"/>
  <c r="U153" i="1"/>
  <c r="Y153" i="1"/>
  <c r="AC153" i="1"/>
  <c r="R153" i="1"/>
  <c r="V156" i="1"/>
  <c r="Z156" i="1"/>
  <c r="AD156" i="1"/>
  <c r="BJ164" i="1"/>
  <c r="Q163" i="1"/>
  <c r="Q164" i="1" s="1"/>
  <c r="CN240" i="1"/>
  <c r="DR240" i="1"/>
  <c r="EV240" i="1"/>
  <c r="FZ240" i="1"/>
  <c r="BK239" i="1"/>
  <c r="R126" i="1"/>
  <c r="BJ129" i="1"/>
  <c r="Q129" i="1" s="1"/>
  <c r="BY132" i="1"/>
  <c r="Q132" i="1" s="1"/>
  <c r="GO132" i="1"/>
  <c r="T135" i="1"/>
  <c r="AU135" i="1"/>
  <c r="BJ135" i="1"/>
  <c r="FK135" i="1"/>
  <c r="U138" i="1"/>
  <c r="U239" i="1" s="1"/>
  <c r="Y138" i="1"/>
  <c r="AC138" i="1"/>
  <c r="R138" i="1"/>
  <c r="EG138" i="1"/>
  <c r="V141" i="1"/>
  <c r="Z141" i="1"/>
  <c r="AD141" i="1"/>
  <c r="DC141" i="1"/>
  <c r="Q141" i="1" s="1"/>
  <c r="BY144" i="1"/>
  <c r="Q144" i="1" s="1"/>
  <c r="GO144" i="1"/>
  <c r="T147" i="1"/>
  <c r="AU147" i="1"/>
  <c r="FK147" i="1"/>
  <c r="U150" i="1"/>
  <c r="Y150" i="1"/>
  <c r="AC150" i="1"/>
  <c r="R150" i="1"/>
  <c r="EG150" i="1"/>
  <c r="V153" i="1"/>
  <c r="Z153" i="1"/>
  <c r="AD153" i="1"/>
  <c r="DC153" i="1"/>
  <c r="Q153" i="1" s="1"/>
  <c r="BY156" i="1"/>
  <c r="Q156" i="1" s="1"/>
  <c r="BY159" i="1"/>
  <c r="EG159" i="1"/>
  <c r="GO159" i="1"/>
  <c r="BJ161" i="1"/>
  <c r="Q160" i="1"/>
  <c r="Q161" i="1" s="1"/>
  <c r="AU165" i="1"/>
  <c r="BJ165" i="1"/>
  <c r="R165" i="1"/>
  <c r="DC165" i="1"/>
  <c r="FK165" i="1"/>
  <c r="U102" i="1"/>
  <c r="AB239" i="1"/>
  <c r="AU239" i="1"/>
  <c r="AZ239" i="1"/>
  <c r="V126" i="1"/>
  <c r="V239" i="1" s="1"/>
  <c r="BD239" i="1"/>
  <c r="Z126" i="1"/>
  <c r="Z239" i="1" s="1"/>
  <c r="BH239" i="1"/>
  <c r="AD126" i="1"/>
  <c r="AD239" i="1" s="1"/>
  <c r="BY239" i="1"/>
  <c r="EG239" i="1"/>
  <c r="FK239" i="1"/>
  <c r="GO239" i="1"/>
  <c r="AD138" i="1"/>
  <c r="DC138" i="1"/>
  <c r="Q138" i="1" s="1"/>
  <c r="AU241" i="1"/>
  <c r="AC147" i="1"/>
  <c r="R147" i="1"/>
  <c r="V150" i="1"/>
  <c r="Z150" i="1"/>
  <c r="AD150" i="1"/>
  <c r="DC150" i="1"/>
  <c r="Q150" i="1" s="1"/>
  <c r="BJ158" i="1"/>
  <c r="Q157" i="1"/>
  <c r="Q158" i="1" s="1"/>
  <c r="BJ162" i="1"/>
  <c r="Q162" i="1" s="1"/>
  <c r="R162" i="1"/>
  <c r="T96" i="1"/>
  <c r="X96" i="1"/>
  <c r="AB96" i="1"/>
  <c r="R99" i="1"/>
  <c r="T105" i="1"/>
  <c r="X105" i="1"/>
  <c r="AB105" i="1"/>
  <c r="R108" i="1"/>
  <c r="V117" i="1"/>
  <c r="Z117" i="1"/>
  <c r="AD117" i="1"/>
  <c r="BJ123" i="1"/>
  <c r="Q123" i="1" s="1"/>
  <c r="X126" i="1"/>
  <c r="X239" i="1" s="1"/>
  <c r="AC126" i="1"/>
  <c r="AC239" i="1" s="1"/>
  <c r="R132" i="1"/>
  <c r="Q135" i="1"/>
  <c r="DC135" i="1"/>
  <c r="DC239" i="1" s="1"/>
  <c r="T141" i="1"/>
  <c r="U144" i="1"/>
  <c r="Y144" i="1"/>
  <c r="AC144" i="1"/>
  <c r="R144" i="1"/>
  <c r="EG144" i="1"/>
  <c r="V147" i="1"/>
  <c r="Z147" i="1"/>
  <c r="AD147" i="1"/>
  <c r="DC147" i="1"/>
  <c r="Q147" i="1" s="1"/>
  <c r="T153" i="1"/>
  <c r="U156" i="1"/>
  <c r="Y156" i="1"/>
  <c r="AC156" i="1"/>
  <c r="R156" i="1"/>
  <c r="BJ159" i="1"/>
  <c r="Q159" i="1" s="1"/>
  <c r="R159" i="1"/>
  <c r="DC159" i="1"/>
  <c r="FK159" i="1"/>
  <c r="FK241" i="1" s="1"/>
  <c r="EG165" i="1"/>
  <c r="Q165" i="1" s="1"/>
  <c r="GO165" i="1"/>
  <c r="W171" i="1"/>
  <c r="AA171" i="1"/>
  <c r="AE171" i="1"/>
  <c r="CN171" i="1"/>
  <c r="CN241" i="1" s="1"/>
  <c r="W174" i="1"/>
  <c r="AA174" i="1"/>
  <c r="AE174" i="1"/>
  <c r="CN174" i="1"/>
  <c r="W177" i="1"/>
  <c r="W239" i="1" s="1"/>
  <c r="AA177" i="1"/>
  <c r="AA239" i="1" s="1"/>
  <c r="AE177" i="1"/>
  <c r="CN177" i="1"/>
  <c r="W180" i="1"/>
  <c r="AA180" i="1"/>
  <c r="AE180" i="1"/>
  <c r="CN180" i="1"/>
  <c r="BA238" i="1"/>
  <c r="W183" i="1"/>
  <c r="BE238" i="1"/>
  <c r="AA183" i="1"/>
  <c r="BI238" i="1"/>
  <c r="AE183" i="1"/>
  <c r="CO238" i="1"/>
  <c r="CN183" i="1"/>
  <c r="EG183" i="1"/>
  <c r="AF240" i="1"/>
  <c r="BN239" i="1"/>
  <c r="BR239" i="1"/>
  <c r="BV239" i="1"/>
  <c r="BZ239" i="1"/>
  <c r="CE239" i="1"/>
  <c r="CI239" i="1"/>
  <c r="CM239" i="1"/>
  <c r="CR239" i="1"/>
  <c r="CV239" i="1"/>
  <c r="CZ239" i="1"/>
  <c r="DD239" i="1"/>
  <c r="DI239" i="1"/>
  <c r="DM239" i="1"/>
  <c r="DQ239" i="1"/>
  <c r="GD239" i="1"/>
  <c r="GH239" i="1"/>
  <c r="GL239" i="1"/>
  <c r="GP239" i="1"/>
  <c r="GU239" i="1"/>
  <c r="GY239" i="1"/>
  <c r="HC239" i="1"/>
  <c r="R168" i="1"/>
  <c r="BJ171" i="1"/>
  <c r="Q171" i="1" s="1"/>
  <c r="FZ171" i="1"/>
  <c r="FZ241" i="1" s="1"/>
  <c r="AF173" i="1"/>
  <c r="BJ174" i="1"/>
  <c r="Q174" i="1" s="1"/>
  <c r="FZ174" i="1"/>
  <c r="AF176" i="1"/>
  <c r="BJ177" i="1"/>
  <c r="Q177" i="1" s="1"/>
  <c r="FZ177" i="1"/>
  <c r="AF179" i="1"/>
  <c r="BJ180" i="1"/>
  <c r="Q180" i="1" s="1"/>
  <c r="FZ180" i="1"/>
  <c r="AF182" i="1"/>
  <c r="Y183" i="1"/>
  <c r="AD183" i="1"/>
  <c r="BK238" i="1"/>
  <c r="BJ183" i="1"/>
  <c r="Q183" i="1" s="1"/>
  <c r="DC183" i="1"/>
  <c r="GA238" i="1"/>
  <c r="FZ183" i="1"/>
  <c r="Q166" i="1"/>
  <c r="Q167" i="1" s="1"/>
  <c r="Q169" i="1"/>
  <c r="Q170" i="1" s="1"/>
  <c r="EV171" i="1"/>
  <c r="EV241" i="1" s="1"/>
  <c r="EV174" i="1"/>
  <c r="EV177" i="1"/>
  <c r="EV180" i="1"/>
  <c r="EW238" i="1"/>
  <c r="EV183" i="1"/>
  <c r="DS238" i="1"/>
  <c r="DR183" i="1"/>
  <c r="FK183" i="1"/>
  <c r="Q189" i="1"/>
  <c r="Q195" i="1"/>
  <c r="Q201" i="1"/>
  <c r="AU216" i="1"/>
  <c r="R216" i="1"/>
  <c r="AC204" i="1"/>
  <c r="Q205" i="1"/>
  <c r="Q206" i="1" s="1"/>
  <c r="U210" i="1"/>
  <c r="AU210" i="1"/>
  <c r="R210" i="1"/>
  <c r="W210" i="1"/>
  <c r="AC210" i="1"/>
  <c r="Q211" i="1"/>
  <c r="Q212" i="1" s="1"/>
  <c r="T216" i="1"/>
  <c r="X216" i="1"/>
  <c r="AB216" i="1"/>
  <c r="BJ216" i="1"/>
  <c r="V216" i="1"/>
  <c r="V238" i="1" s="1"/>
  <c r="AU228" i="1"/>
  <c r="Q228" i="1" s="1"/>
  <c r="T228" i="1"/>
  <c r="Q184" i="1"/>
  <c r="Q185" i="1" s="1"/>
  <c r="AU186" i="1"/>
  <c r="Q186" i="1" s="1"/>
  <c r="T189" i="1"/>
  <c r="T238" i="1" s="1"/>
  <c r="X189" i="1"/>
  <c r="X238" i="1" s="1"/>
  <c r="AB189" i="1"/>
  <c r="AB238" i="1" s="1"/>
  <c r="Q190" i="1"/>
  <c r="Q191" i="1" s="1"/>
  <c r="AU192" i="1"/>
  <c r="Q192" i="1" s="1"/>
  <c r="T195" i="1"/>
  <c r="X195" i="1"/>
  <c r="AB195" i="1"/>
  <c r="Q196" i="1"/>
  <c r="Q197" i="1" s="1"/>
  <c r="AU198" i="1"/>
  <c r="Q198" i="1" s="1"/>
  <c r="T201" i="1"/>
  <c r="X201" i="1"/>
  <c r="AB201" i="1"/>
  <c r="R204" i="1"/>
  <c r="T204" i="1"/>
  <c r="X204" i="1"/>
  <c r="AB204" i="1"/>
  <c r="R207" i="1"/>
  <c r="Q208" i="1"/>
  <c r="Q209" i="1" s="1"/>
  <c r="T210" i="1"/>
  <c r="X210" i="1"/>
  <c r="AB210" i="1"/>
  <c r="R213" i="1"/>
  <c r="Q214" i="1"/>
  <c r="Q215" i="1" s="1"/>
  <c r="DC204" i="1"/>
  <c r="Q204" i="1" s="1"/>
  <c r="Z207" i="1"/>
  <c r="U207" i="1"/>
  <c r="EV207" i="1"/>
  <c r="Q207" i="1" s="1"/>
  <c r="AF209" i="1"/>
  <c r="DC210" i="1"/>
  <c r="Z213" i="1"/>
  <c r="U213" i="1"/>
  <c r="EV213" i="1"/>
  <c r="Q213" i="1" s="1"/>
  <c r="BY216" i="1"/>
  <c r="T207" i="1"/>
  <c r="X207" i="1"/>
  <c r="AB207" i="1"/>
  <c r="T213" i="1"/>
  <c r="X213" i="1"/>
  <c r="AB213" i="1"/>
  <c r="AU219" i="1"/>
  <c r="Q219" i="1" s="1"/>
  <c r="V219" i="1"/>
  <c r="Z219" i="1"/>
  <c r="AD219" i="1"/>
  <c r="AU222" i="1"/>
  <c r="Q222" i="1" s="1"/>
  <c r="V222" i="1"/>
  <c r="Z222" i="1"/>
  <c r="AD222" i="1"/>
  <c r="V225" i="1"/>
  <c r="Z225" i="1"/>
  <c r="AD225" i="1"/>
  <c r="S238" i="1"/>
  <c r="W238" i="1"/>
  <c r="AA238" i="1"/>
  <c r="AE238" i="1"/>
  <c r="BY238" i="1"/>
  <c r="Q231" i="1"/>
  <c r="T225" i="1"/>
  <c r="X225" i="1"/>
  <c r="AB225" i="1"/>
  <c r="AF238" i="1"/>
  <c r="V228" i="1"/>
  <c r="Z228" i="1"/>
  <c r="AD228" i="1"/>
  <c r="U238" i="1"/>
  <c r="Y238" i="1"/>
  <c r="AC238" i="1"/>
  <c r="EG238" i="1"/>
  <c r="GO238" i="1"/>
  <c r="CN238" i="1"/>
  <c r="EV238" i="1"/>
  <c r="DC238" i="1"/>
  <c r="FK238" i="1"/>
  <c r="R238" i="1"/>
  <c r="Z238" i="1"/>
  <c r="AD238" i="1"/>
  <c r="BJ238" i="1"/>
  <c r="DR238" i="1"/>
  <c r="FZ238" i="1"/>
  <c r="BY254" i="1"/>
  <c r="Q253" i="1"/>
  <c r="Q254" i="1" s="1"/>
  <c r="T249" i="1"/>
  <c r="X249" i="1"/>
  <c r="AB249" i="1"/>
  <c r="Q250" i="1"/>
  <c r="Q251" i="1" s="1"/>
  <c r="BJ251" i="1"/>
  <c r="U252" i="1"/>
  <c r="Y252" i="1"/>
  <c r="AC252" i="1"/>
  <c r="AU255" i="1"/>
  <c r="T255" i="1"/>
  <c r="X255" i="1"/>
  <c r="AB255" i="1"/>
  <c r="R252" i="1"/>
  <c r="CN252" i="1"/>
  <c r="Q252" i="1" s="1"/>
  <c r="EV252" i="1"/>
  <c r="HD254" i="1"/>
  <c r="AU264" i="1"/>
  <c r="R264" i="1"/>
  <c r="V249" i="1"/>
  <c r="Z249" i="1"/>
  <c r="AD249" i="1"/>
  <c r="V255" i="1"/>
  <c r="Z255" i="1"/>
  <c r="AD255" i="1"/>
  <c r="DC255" i="1"/>
  <c r="U255" i="1"/>
  <c r="EV255" i="1"/>
  <c r="Q262" i="1"/>
  <c r="Q263" i="1" s="1"/>
  <c r="BJ263" i="1"/>
  <c r="T267" i="1"/>
  <c r="X267" i="1"/>
  <c r="AB267" i="1"/>
  <c r="V267" i="1"/>
  <c r="Z267" i="1"/>
  <c r="AD267" i="1"/>
  <c r="AA270" i="1"/>
  <c r="AE270" i="1"/>
  <c r="HD272" i="1"/>
  <c r="AU258" i="1"/>
  <c r="Q258" i="1" s="1"/>
  <c r="DC258" i="1"/>
  <c r="FK258" i="1"/>
  <c r="HD260" i="1"/>
  <c r="T261" i="1"/>
  <c r="X261" i="1"/>
  <c r="AB261" i="1"/>
  <c r="EV261" i="1"/>
  <c r="DC267" i="1"/>
  <c r="BJ270" i="1"/>
  <c r="R270" i="1"/>
  <c r="W270" i="1"/>
  <c r="DR255" i="1"/>
  <c r="FZ255" i="1"/>
  <c r="BJ258" i="1"/>
  <c r="R258" i="1"/>
  <c r="W258" i="1"/>
  <c r="AA258" i="1"/>
  <c r="AE258" i="1"/>
  <c r="V261" i="1"/>
  <c r="Z261" i="1"/>
  <c r="AD261" i="1"/>
  <c r="DR261" i="1"/>
  <c r="Q261" i="1" s="1"/>
  <c r="U264" i="1"/>
  <c r="Y264" i="1"/>
  <c r="AC264" i="1"/>
  <c r="CN264" i="1"/>
  <c r="EV264" i="1"/>
  <c r="HD266" i="1"/>
  <c r="BY267" i="1"/>
  <c r="Q267" i="1" s="1"/>
  <c r="GO267" i="1"/>
  <c r="AF269" i="1"/>
  <c r="U270" i="1"/>
  <c r="Y270" i="1"/>
  <c r="AC270" i="1"/>
  <c r="BY270" i="1"/>
  <c r="Q270" i="1" s="1"/>
  <c r="EG270" i="1"/>
  <c r="GO270" i="1"/>
  <c r="R261" i="1"/>
  <c r="BJ266" i="1"/>
  <c r="Q241" i="1" l="1"/>
  <c r="Q264" i="1"/>
  <c r="Q210" i="1"/>
  <c r="BJ241" i="1"/>
  <c r="DC241" i="1"/>
  <c r="FZ239" i="1"/>
  <c r="AE239" i="1"/>
  <c r="Q240" i="1"/>
  <c r="GO236" i="1"/>
  <c r="Q237" i="1"/>
  <c r="BJ239" i="1"/>
  <c r="T236" i="1"/>
  <c r="BY235" i="1"/>
  <c r="GO234" i="1"/>
  <c r="BY234" i="1"/>
  <c r="BJ236" i="1"/>
  <c r="Q216" i="1"/>
  <c r="R239" i="1"/>
  <c r="BJ240" i="1"/>
  <c r="EV239" i="1"/>
  <c r="Y239" i="1"/>
  <c r="AU234" i="1"/>
  <c r="Q12" i="1"/>
  <c r="Q255" i="1"/>
  <c r="AU238" i="1"/>
  <c r="Q238" i="1"/>
  <c r="EG241" i="1"/>
  <c r="GO241" i="1"/>
  <c r="T239" i="1"/>
  <c r="BY236" i="1"/>
  <c r="AB236" i="1"/>
  <c r="Q21" i="1"/>
  <c r="GO235" i="1"/>
  <c r="EG234" i="1"/>
  <c r="Q15" i="1"/>
  <c r="BY241" i="1"/>
  <c r="CN239" i="1"/>
  <c r="Q112" i="1"/>
  <c r="Q113" i="1" s="1"/>
  <c r="AF113" i="1"/>
  <c r="Q126" i="1"/>
  <c r="Q239" i="1" s="1"/>
  <c r="X236" i="1"/>
  <c r="EG235" i="1"/>
  <c r="AF17" i="1"/>
  <c r="AF18" i="1" s="1"/>
  <c r="Q16" i="1"/>
  <c r="Q17" i="1" l="1"/>
  <c r="Q235" i="1"/>
  <c r="AF236" i="1"/>
  <c r="Q18" i="1"/>
  <c r="Q236" i="1" s="1"/>
  <c r="Q234" i="1"/>
</calcChain>
</file>

<file path=xl/sharedStrings.xml><?xml version="1.0" encoding="utf-8"?>
<sst xmlns="http://schemas.openxmlformats.org/spreadsheetml/2006/main" count="2441" uniqueCount="782">
  <si>
    <t>Версия шаблона от 15.06.2025. Отчет сформирован [:t.dat]</t>
  </si>
  <si>
    <t>begin:t</t>
  </si>
  <si>
    <t>Отделение: [:t.p_dep_text]</t>
  </si>
  <si>
    <t>Год: [:pars.p_year]</t>
  </si>
  <si>
    <t>end:t;</t>
  </si>
  <si>
    <t>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</si>
  <si>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</si>
  <si>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</si>
  <si>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</si>
  <si>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</si>
  <si>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</si>
  <si>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</si>
  <si>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</si>
  <si>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</si>
  <si>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</si>
  <si>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</si>
  <si>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</si>
  <si>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</si>
  <si>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r>
      <t>в БДР "</t>
    </r>
    <r>
      <rPr>
        <b/>
        <sz val="10"/>
        <rFont val="Arial Narrow"/>
        <family val="2"/>
        <charset val="204"/>
      </rPr>
      <t>+</t>
    </r>
    <r>
      <rPr>
        <b/>
        <sz val="8"/>
        <rFont val="Arial Narrow"/>
        <family val="2"/>
        <charset val="204"/>
      </rPr>
      <t>"</t>
    </r>
  </si>
  <si>
    <t>код ФБ</t>
  </si>
  <si>
    <t>№ ФБ</t>
  </si>
  <si>
    <t>ФБ БДР</t>
  </si>
  <si>
    <t>Ход</t>
  </si>
  <si>
    <t>91 сч.</t>
  </si>
  <si>
    <t>Наименование</t>
  </si>
  <si>
    <t>EBITDA</t>
  </si>
  <si>
    <t>смещ стр</t>
  </si>
  <si>
    <t>ед. измер</t>
  </si>
  <si>
    <t>ФЦФО</t>
  </si>
  <si>
    <t>Контрагент</t>
  </si>
  <si>
    <t>Площадка SAP BI</t>
  </si>
  <si>
    <r>
      <t>В ДДС "</t>
    </r>
    <r>
      <rPr>
        <b/>
        <sz val="10"/>
        <rFont val="Arial Narrow"/>
        <family val="2"/>
        <charset val="204"/>
      </rPr>
      <t>+</t>
    </r>
    <r>
      <rPr>
        <b/>
        <sz val="8"/>
        <rFont val="Arial Narrow"/>
        <family val="2"/>
        <charset val="204"/>
      </rPr>
      <t>"</t>
    </r>
  </si>
  <si>
    <t>код БДДС</t>
  </si>
  <si>
    <t>Ставка НДС</t>
  </si>
  <si>
    <t>Итого</t>
  </si>
  <si>
    <t>Сбыт ЭЭ</t>
  </si>
  <si>
    <t>Непубличка</t>
  </si>
  <si>
    <t>Теплосбыт</t>
  </si>
  <si>
    <t>Агентские ЖКХ</t>
  </si>
  <si>
    <t>Розница товары</t>
  </si>
  <si>
    <t>Розница услуги</t>
  </si>
  <si>
    <t>Опт товары</t>
  </si>
  <si>
    <t>Подрядные работы</t>
  </si>
  <si>
    <t>Энергосервис</t>
  </si>
  <si>
    <t>Энергоаудит</t>
  </si>
  <si>
    <t>АИИСКУЭ</t>
  </si>
  <si>
    <t>Прочие</t>
  </si>
  <si>
    <t>АУР</t>
  </si>
  <si>
    <t>ПДР</t>
  </si>
  <si>
    <t>-</t>
  </si>
  <si>
    <t>01.31.01.10.10</t>
  </si>
  <si>
    <t>31</t>
  </si>
  <si>
    <t>31-Выручка ЭСК</t>
  </si>
  <si>
    <t>ОПТ РСВ</t>
  </si>
  <si>
    <t>+</t>
  </si>
  <si>
    <t>тыс. руб.</t>
  </si>
  <si>
    <t>N0039</t>
  </si>
  <si>
    <t>begin:a</t>
  </si>
  <si>
    <t>01.31.01.10.10.02</t>
  </si>
  <si>
    <t>ОПТ Объем/Кол-во</t>
  </si>
  <si>
    <t>млн кВтч</t>
  </si>
  <si>
    <t>01.31.01.10.10.03</t>
  </si>
  <si>
    <t>ОПТ Цена/Тариф</t>
  </si>
  <si>
    <t>руб./МВт*ч</t>
  </si>
  <si>
    <t>01.31.01.10.20</t>
  </si>
  <si>
    <t>ОПТ БР</t>
  </si>
  <si>
    <t>01.31.01.10.20.02</t>
  </si>
  <si>
    <t>01.31.01.10.20.03</t>
  </si>
  <si>
    <t>01.31.01.22.01</t>
  </si>
  <si>
    <t>одностав рег Базовые потребители</t>
  </si>
  <si>
    <t>01.31.01.22.01.02</t>
  </si>
  <si>
    <t>одностав рег Объем/Кол-во</t>
  </si>
  <si>
    <t>01.31.01.22.01.03</t>
  </si>
  <si>
    <t>одностав рег Цена/Тариф</t>
  </si>
  <si>
    <t>01.31.01.22.04</t>
  </si>
  <si>
    <t>одностав рег Население</t>
  </si>
  <si>
    <t>[:a.nach01_nas_kvth]</t>
  </si>
  <si>
    <t>[:a.nach02_nas_kvth]</t>
  </si>
  <si>
    <t>[:a.nach03_nas_kvth]</t>
  </si>
  <si>
    <t>[:a.nach04_nas_kvth]</t>
  </si>
  <si>
    <t>[:a.nach05_nas_kvth]</t>
  </si>
  <si>
    <t>[:a.nach06_nas_kvth]</t>
  </si>
  <si>
    <t>[:a.nach07_nas_kvth]</t>
  </si>
  <si>
    <t>[:a.nach08_nas_kvth]</t>
  </si>
  <si>
    <t>[:a.nach09_nas_kvth]</t>
  </si>
  <si>
    <t>[:a.nach10_nas_kvth]</t>
  </si>
  <si>
    <t>[:a.nach11_nas_kvth]</t>
  </si>
  <si>
    <t>[:a.nach12_nas_kvth]</t>
  </si>
  <si>
    <t>01.31.01.22.04.02</t>
  </si>
  <si>
    <t>[:a.cust01_nas_kvth]</t>
  </si>
  <si>
    <t>[:a.cust02_nas_kvth]</t>
  </si>
  <si>
    <t>[:a.cust03_nas_kvth]</t>
  </si>
  <si>
    <t>[:a.cust04_nas_kvth]</t>
  </si>
  <si>
    <t>[:a.cust05_nas_kvth]</t>
  </si>
  <si>
    <t>[:a.cust06_nas_kvth]</t>
  </si>
  <si>
    <t>[:a.cust07_nas_kvth]</t>
  </si>
  <si>
    <t>[:a.cust08_nas_kvth]</t>
  </si>
  <si>
    <t>[:a.cust09_nas_kvth]</t>
  </si>
  <si>
    <t>[:a.cust10_nas_kvth]</t>
  </si>
  <si>
    <t>[:a.cust11_nas_kvth]</t>
  </si>
  <si>
    <t>[:a.cust12_nas_kvth]</t>
  </si>
  <si>
    <t>01.31.01.22.04.03</t>
  </si>
  <si>
    <t>01.31.01.22.06</t>
  </si>
  <si>
    <t>одностав рег Потребители на прямых договорах</t>
  </si>
  <si>
    <t>01.31.01.22.06.02</t>
  </si>
  <si>
    <t>01.31.01.22.06.03</t>
  </si>
  <si>
    <t>01.31.01.22.08</t>
  </si>
  <si>
    <t>одностав рег Прочие потребители</t>
  </si>
  <si>
    <t>01.31.01.22.08.02</t>
  </si>
  <si>
    <t>01.31.01.22.08.03</t>
  </si>
  <si>
    <t>01.31.01.22.09</t>
  </si>
  <si>
    <t>одностав рег Сетевые организации</t>
  </si>
  <si>
    <t>01.31.01.22.09.02</t>
  </si>
  <si>
    <t>01.31.01.22.09.03</t>
  </si>
  <si>
    <t>01.31.01.27.01</t>
  </si>
  <si>
    <t>одностав НЕ рег Базовые потребители</t>
  </si>
  <si>
    <t>01.31.01.27.01.02</t>
  </si>
  <si>
    <t>одностав НЕ рег Объем/Кол-во</t>
  </si>
  <si>
    <t>01.31.01.27.01.03</t>
  </si>
  <si>
    <t>одностав НЕ рег Цена/Тариф</t>
  </si>
  <si>
    <t>01.31.01.27.04</t>
  </si>
  <si>
    <t>одностав НЕ рег Население</t>
  </si>
  <si>
    <t>01.31.01.27.04.02</t>
  </si>
  <si>
    <t>01.31.01.27.04.03</t>
  </si>
  <si>
    <t>01.31.01.27.06</t>
  </si>
  <si>
    <t>одностав НЕ рег Потребители на прямых договорах</t>
  </si>
  <si>
    <t>[:a.nach01_pr_dog_1_kvth]</t>
  </si>
  <si>
    <t>[:a.nach02_pr_dog_1_kvth]</t>
  </si>
  <si>
    <t>[:a.nach03_pr_dog_1_kvth]</t>
  </si>
  <si>
    <t>[:a.nach04_pr_dog_1_kvth]</t>
  </si>
  <si>
    <t>[:a.nach05_pr_dog_1_kvth]</t>
  </si>
  <si>
    <t>[:a.nach06_pr_dog_1_kvth]</t>
  </si>
  <si>
    <t>[:a.nach07_pr_dog_1_kvth]</t>
  </si>
  <si>
    <t>[:a.nach08_pr_dog_1_kvth]</t>
  </si>
  <si>
    <t>[:a.nach09_pr_dog_1_kvth]</t>
  </si>
  <si>
    <t>[:a.nach10_pr_dog_1_kvth]</t>
  </si>
  <si>
    <t>[:a.nach11_pr_dog_1_kvth]</t>
  </si>
  <si>
    <t>[:a.nach12_pr_dog_1_kvth]</t>
  </si>
  <si>
    <t>01.31.01.27.06.02</t>
  </si>
  <si>
    <t>[:a.cust01_pr_dog_1_kvth]</t>
  </si>
  <si>
    <t>[:a.cust02_pr_dog_1_kvth]</t>
  </si>
  <si>
    <t>[:a.cust03_pr_dog_1_kvth]</t>
  </si>
  <si>
    <t>[:a.cust04_pr_dog_1_kvth]</t>
  </si>
  <si>
    <t>[:a.cust05_pr_dog_1_kvth]</t>
  </si>
  <si>
    <t>[:a.cust06_pr_dog_1_kvth]</t>
  </si>
  <si>
    <t>[:a.cust07_pr_dog_1_kvth]</t>
  </si>
  <si>
    <t>[:a.cust08_pr_dog_1_kvth]</t>
  </si>
  <si>
    <t>[:a.cust09_pr_dog_1_kvth]</t>
  </si>
  <si>
    <t>[:a.cust10_pr_dog_1_kvth]</t>
  </si>
  <si>
    <t>[:a.cust11_pr_dog_1_kvth]</t>
  </si>
  <si>
    <t>[:a.cust12_pr_dog_1_kvth]</t>
  </si>
  <si>
    <t>01.31.01.27.06.03</t>
  </si>
  <si>
    <t>01.31.01.27.08</t>
  </si>
  <si>
    <t>одностав НЕ рег Прочие потребители</t>
  </si>
  <si>
    <t>[:a.nach01_prochie_1_kvth]</t>
  </si>
  <si>
    <t>[:a.nach02_prochie_1_kvth]</t>
  </si>
  <si>
    <t>[:a.nach03_prochie_1_kvth]</t>
  </si>
  <si>
    <t>[:a.nach04_prochie_1_kvth]</t>
  </si>
  <si>
    <t>[:a.nach05_prochie_1_kvth]</t>
  </si>
  <si>
    <t>[:a.nach06_prochie_1_kvth]</t>
  </si>
  <si>
    <t>[:a.nach07_prochie_1_kvth]</t>
  </si>
  <si>
    <t>[:a.nach08_prochie_1_kvth]</t>
  </si>
  <si>
    <t>[:a.nach09_prochie_1_kvth]</t>
  </si>
  <si>
    <t>[:a.nach10_prochie_1_kvth]</t>
  </si>
  <si>
    <t>[:a.nach11_prochie_1_kvth]</t>
  </si>
  <si>
    <t>[:a.nach12_prochie_1_kvth]</t>
  </si>
  <si>
    <t>01.31.01.27.08.02</t>
  </si>
  <si>
    <t>[:a.cust01_prochie_1_kvth]</t>
  </si>
  <si>
    <t>[:a.cust02_prochie_1_kvth]</t>
  </si>
  <si>
    <t>[:a.cust03_prochie_1_kvth]</t>
  </si>
  <si>
    <t>[:a.cust04_prochie_1_kvth]</t>
  </si>
  <si>
    <t>[:a.cust05_prochie_1_kvth]</t>
  </si>
  <si>
    <t>[:a.cust06_prochie_1_kvth]</t>
  </si>
  <si>
    <t>[:a.cust07_prochie_1_kvth]</t>
  </si>
  <si>
    <t>[:a.cust08_prochie_1_kvth]</t>
  </si>
  <si>
    <t>[:a.cust09_prochie_1_kvth]</t>
  </si>
  <si>
    <t>[:a.cust10_prochie_1_kvth]</t>
  </si>
  <si>
    <t>[:a.cust11_prochie_1_kvth]</t>
  </si>
  <si>
    <t>[:a.cust12_prochie_1_kvth]</t>
  </si>
  <si>
    <t>01.31.01.27.08.03</t>
  </si>
  <si>
    <t>01.31.01.27.09</t>
  </si>
  <si>
    <t>одностав НЕ рег Сетевые организации</t>
  </si>
  <si>
    <t>[:a.nach01_setevie_1_kvth]</t>
  </si>
  <si>
    <t>[:a.nach02_setevie_1_kvth]</t>
  </si>
  <si>
    <t>[:a.nach03_setevie_1_kvth]</t>
  </si>
  <si>
    <t>[:a.nach04_setevie_1_kvth]</t>
  </si>
  <si>
    <t>[:a.nach05_setevie_1_kvth]</t>
  </si>
  <si>
    <t>[:a.nach06_setevie_1_kvth]</t>
  </si>
  <si>
    <t>[:a.nach07_setevie_1_kvth]</t>
  </si>
  <si>
    <t>[:a.nach08_setevie_1_kvth]</t>
  </si>
  <si>
    <t>[:a.nach09_setevie_1_kvth]</t>
  </si>
  <si>
    <t>[:a.nach10_setevie_1_kvth]</t>
  </si>
  <si>
    <t>[:a.nach11_setevie_1_kvth]</t>
  </si>
  <si>
    <t>[:a.nach12_setevie_1_kvth]</t>
  </si>
  <si>
    <t>01.31.01.27.09.02</t>
  </si>
  <si>
    <t>[:a.cust01_setevie_1_kvth]</t>
  </si>
  <si>
    <t>[:a.cust02_setevie_1_kvth]</t>
  </si>
  <si>
    <t>[:a.cust03_setevie_1_kvth]</t>
  </si>
  <si>
    <t>[:a.cust04_setevie_1_kvth]</t>
  </si>
  <si>
    <t>[:a.cust05_setevie_1_kvth]</t>
  </si>
  <si>
    <t>[:a.cust06_setevie_1_kvth]</t>
  </si>
  <si>
    <t>[:a.cust07_setevie_1_kvth]</t>
  </si>
  <si>
    <t>[:a.cust08_setevie_1_kvth]</t>
  </si>
  <si>
    <t>[:a.cust09_setevie_1_kvth]</t>
  </si>
  <si>
    <t>[:a.cust10_setevie_1_kvth]</t>
  </si>
  <si>
    <t>[:a.cust11_setevie_1_kvth]</t>
  </si>
  <si>
    <t>[:a.cust12_setevie_1_kvth]</t>
  </si>
  <si>
    <t>01.31.01.27.09.03</t>
  </si>
  <si>
    <t>01.31.01.33.01</t>
  </si>
  <si>
    <t>ЭЭ двустав рег Базовые потребители</t>
  </si>
  <si>
    <t>01.31.01.33.01.02</t>
  </si>
  <si>
    <t>ЭЭ двустав рег Объем/Кол-во</t>
  </si>
  <si>
    <t>01.31.01.33.01.03</t>
  </si>
  <si>
    <t>ЭЭ двустав рег Цена/Тариф</t>
  </si>
  <si>
    <t>01.31.01.33.04</t>
  </si>
  <si>
    <t>ЭЭ двустав рег Население</t>
  </si>
  <si>
    <t>01.31.01.33.04.02</t>
  </si>
  <si>
    <t>01.31.01.33.04.03</t>
  </si>
  <si>
    <t>01.31.01.33.06</t>
  </si>
  <si>
    <t>ЭЭ двустав рег Потребители на прямых договорах</t>
  </si>
  <si>
    <t>01.31.01.33.06.02</t>
  </si>
  <si>
    <t>01.31.01.33.06.03</t>
  </si>
  <si>
    <t>01.31.01.33.08</t>
  </si>
  <si>
    <t>ЭЭ двустав рег Прочие потребители</t>
  </si>
  <si>
    <t>01.31.01.33.08.02</t>
  </si>
  <si>
    <t>01.31.01.33.08.03</t>
  </si>
  <si>
    <t>01.31.01.33.09</t>
  </si>
  <si>
    <t>ЭЭ двустав рег Сетевые организации</t>
  </si>
  <si>
    <t>01.31.01.33.09.02</t>
  </si>
  <si>
    <t>01.31.01.33.09.03</t>
  </si>
  <si>
    <t>01.31.01.34.01</t>
  </si>
  <si>
    <t>МОЩН двустав рег Базовые потребители</t>
  </si>
  <si>
    <t>01.31.01.34.01.02</t>
  </si>
  <si>
    <t>МОЩН двустав рег Объем/Кол-во</t>
  </si>
  <si>
    <t>МВт</t>
  </si>
  <si>
    <t>01.31.01.34.01.03</t>
  </si>
  <si>
    <t>МОЩН двустав рег Цена/Тариф</t>
  </si>
  <si>
    <t>руб/МВтмес</t>
  </si>
  <si>
    <t>01.31.01.34.04</t>
  </si>
  <si>
    <t>МОЩН двустав рег Население</t>
  </si>
  <si>
    <t>01.31.01.34.04.02</t>
  </si>
  <si>
    <t>01.31.01.34.04.03</t>
  </si>
  <si>
    <t>01.31.01.34.06</t>
  </si>
  <si>
    <t>МОЩН двустав рег Потребители на прямых договорах</t>
  </si>
  <si>
    <t>01.31.01.34.06.02</t>
  </si>
  <si>
    <t>01.31.01.34.06.03</t>
  </si>
  <si>
    <t>01.31.01.34.08</t>
  </si>
  <si>
    <t>МОЩН двустав рег Прочие потребители</t>
  </si>
  <si>
    <t>01.31.01.34.08.02</t>
  </si>
  <si>
    <t>01.31.01.34.08.03</t>
  </si>
  <si>
    <t>01.31.01.34.09</t>
  </si>
  <si>
    <t>МОЩН двустав рег Сетевые организации</t>
  </si>
  <si>
    <t>01.31.01.34.09.02</t>
  </si>
  <si>
    <t>01.31.01.34.09.03</t>
  </si>
  <si>
    <t>01.31.01.38.01</t>
  </si>
  <si>
    <t>ЭЭ двустав НЕ рег Базовые потребители</t>
  </si>
  <si>
    <t>01.31.01.38.01.02</t>
  </si>
  <si>
    <t>ЭЭ двустав НЕ рег Объем/Кол-во</t>
  </si>
  <si>
    <t>01.31.01.38.01.03</t>
  </si>
  <si>
    <t>ЭЭ двустав НЕ рег Цена/Тариф</t>
  </si>
  <si>
    <t>01.31.01.38.04</t>
  </si>
  <si>
    <t>ЭЭ двустав НЕ рег Население</t>
  </si>
  <si>
    <t>01.31.01.38.04.02</t>
  </si>
  <si>
    <t>01.31.01.38.04.03</t>
  </si>
  <si>
    <t>01.31.01.38.06</t>
  </si>
  <si>
    <t>ЭЭ двустав НЕ рег Потребители на прямых договорах</t>
  </si>
  <si>
    <t>[:a.nach01_pr_dog_2_kvth]</t>
  </si>
  <si>
    <t>[:a.nach02_pr_dog_2_kvth]</t>
  </si>
  <si>
    <t>[:a.nach03_pr_dog_2_kvth]</t>
  </si>
  <si>
    <t>[:a.nach04_pr_dog_2_kvth]</t>
  </si>
  <si>
    <t>[:a.nach05_pr_dog_2_kvth]</t>
  </si>
  <si>
    <t>[:a.nach06_pr_dog_2_kvth]</t>
  </si>
  <si>
    <t>[:a.nach07_pr_dog_2_kvth]</t>
  </si>
  <si>
    <t>[:a.nach08_pr_dog_2_kvth]</t>
  </si>
  <si>
    <t>[:a.nach09_pr_dog_2_kvth]</t>
  </si>
  <si>
    <t>[:a.nach10_pr_dog_2_kvth]</t>
  </si>
  <si>
    <t>[:a.nach11_pr_dog_2_kvth]</t>
  </si>
  <si>
    <t>[:a.nach12_pr_dog_2_kvth]</t>
  </si>
  <si>
    <t>01.31.01.38.06.02</t>
  </si>
  <si>
    <t>[:a.cust01_pr_dog_2_kvth]</t>
  </si>
  <si>
    <t>[:a.cust02_pr_dog_2_kvth]</t>
  </si>
  <si>
    <t>[:a.cust03_pr_dog_2_kvth]</t>
  </si>
  <si>
    <t>[:a.cust04_pr_dog_2_kvth]</t>
  </si>
  <si>
    <t>[:a.cust05_pr_dog_2_kvth]</t>
  </si>
  <si>
    <t>[:a.cust06_pr_dog_2_kvth]</t>
  </si>
  <si>
    <t>[:a.cust07_pr_dog_2_kvth]</t>
  </si>
  <si>
    <t>[:a.cust08_pr_dog_2_kvth]</t>
  </si>
  <si>
    <t>[:a.cust09_pr_dog_2_kvth]</t>
  </si>
  <si>
    <t>[:a.cust10_pr_dog_2_kvth]</t>
  </si>
  <si>
    <t>[:a.cust11_pr_dog_2_kvth]</t>
  </si>
  <si>
    <t>[:a.cust12_pr_dog_2_kvth]</t>
  </si>
  <si>
    <t>01.31.01.38.06.03</t>
  </si>
  <si>
    <t>01.31.01.38.08</t>
  </si>
  <si>
    <t>ЭЭ двустав НЕ рег Прочие потребители</t>
  </si>
  <si>
    <t>[:a.nach01_prochie_2_kvth]</t>
  </si>
  <si>
    <t>[:a.nach02_prochie_2_kvth]</t>
  </si>
  <si>
    <t>[:a.nach03_prochie_2_kvth]</t>
  </si>
  <si>
    <t>[:a.nach04_prochie_2_kvth]</t>
  </si>
  <si>
    <t>[:a.nach05_prochie_2_kvth]</t>
  </si>
  <si>
    <t>[:a.nach06_prochie_2_kvth]</t>
  </si>
  <si>
    <t>[:a.nach07_prochie_2_kvth]</t>
  </si>
  <si>
    <t>[:a.nach08_prochie_2_kvth]</t>
  </si>
  <si>
    <t>[:a.nach09_prochie_2_kvth]</t>
  </si>
  <si>
    <t>[:a.nach10_prochie_2_kvth]</t>
  </si>
  <si>
    <t>[:a.nach11_prochie_2_kvth]</t>
  </si>
  <si>
    <t>[:a.nach12_prochie_2_kvth]</t>
  </si>
  <si>
    <t>01.31.01.38.08.02</t>
  </si>
  <si>
    <t>[:a.cust01_prochie_2_kvth]</t>
  </si>
  <si>
    <t>[:a.cust02_prochie_2_kvth]</t>
  </si>
  <si>
    <t>[:a.cust03_prochie_2_kvth]</t>
  </si>
  <si>
    <t>[:a.cust04_prochie_2_kvth]</t>
  </si>
  <si>
    <t>[:a.cust05_prochie_2_kvth]</t>
  </si>
  <si>
    <t>[:a.cust06_prochie_2_kvth]</t>
  </si>
  <si>
    <t>[:a.cust07_prochie_2_kvth]</t>
  </si>
  <si>
    <t>[:a.cust08_prochie_2_kvth]</t>
  </si>
  <si>
    <t>[:a.cust09_prochie_2_kvth]</t>
  </si>
  <si>
    <t>[:a.cust10_prochie_2_kvth]</t>
  </si>
  <si>
    <t>[:a.cust11_prochie_2_kvth]</t>
  </si>
  <si>
    <t>[:a.cust12_prochie_2_kvth]</t>
  </si>
  <si>
    <t>01.31.01.38.08.03</t>
  </si>
  <si>
    <t>01.31.01.38.09</t>
  </si>
  <si>
    <t>ЭЭ двустав НЕ рег Сетевые организации</t>
  </si>
  <si>
    <t>01.31.01.38.09.02</t>
  </si>
  <si>
    <t>01.31.01.38.09.03</t>
  </si>
  <si>
    <t>01.31.01.39.01</t>
  </si>
  <si>
    <t>МОЩН двустав НЕ рег Базовые потребители</t>
  </si>
  <si>
    <t>01.31.01.39.01.02</t>
  </si>
  <si>
    <t>МОЩН двустав НЕ рег Объем/Кол-во</t>
  </si>
  <si>
    <t>01.31.01.39.01.03</t>
  </si>
  <si>
    <t>МОЩН двустав НЕ рег Цена/Тариф</t>
  </si>
  <si>
    <t>01.31.01.39.04</t>
  </si>
  <si>
    <t>МОЩН двустав НЕ рег Население</t>
  </si>
  <si>
    <t>01.31.01.39.04.02</t>
  </si>
  <si>
    <t>01.31.01.39.04.03</t>
  </si>
  <si>
    <t>01.31.01.39.06</t>
  </si>
  <si>
    <t>МОЩН двустав НЕ рег Потребители на прямых договорах</t>
  </si>
  <si>
    <t>[:a.nach01_pr_dog_2_kvt]</t>
  </si>
  <si>
    <t>[:a.nach02_pr_dog_2_kvt]</t>
  </si>
  <si>
    <t>[:a.nach03_pr_dog_2_kvt]</t>
  </si>
  <si>
    <t>[:a.nach04_pr_dog_2_kvt]</t>
  </si>
  <si>
    <t>[:a.nach05_pr_dog_2_kvt]</t>
  </si>
  <si>
    <t>[:a.nach06_pr_dog_2_kvt]</t>
  </si>
  <si>
    <t>[:a.nach07_pr_dog_2_kvt]</t>
  </si>
  <si>
    <t>[:a.nach08_pr_dog_2_kvt]</t>
  </si>
  <si>
    <t>[:a.nach09_pr_dog_2_kvt]</t>
  </si>
  <si>
    <t>[:a.nach10_pr_dog_2_kvt]</t>
  </si>
  <si>
    <t>[:a.nach11_pr_dog_2_kvt]</t>
  </si>
  <si>
    <t>[:a.nach12_pr_dog_2_kvt]</t>
  </si>
  <si>
    <t>01.31.01.39.06.02</t>
  </si>
  <si>
    <t>[:a.cust01_pr_dog_2_kvt]</t>
  </si>
  <si>
    <t>[:a.cust02_pr_dog_2_kvt]</t>
  </si>
  <si>
    <t>[:a.cust03_pr_dog_2_kvt]</t>
  </si>
  <si>
    <t>[:a.cust04_pr_dog_2_kvt]</t>
  </si>
  <si>
    <t>[:a.cust05_pr_dog_2_kvt]</t>
  </si>
  <si>
    <t>[:a.cust06_pr_dog_2_kvt]</t>
  </si>
  <si>
    <t>[:a.cust07_pr_dog_2_kvt]</t>
  </si>
  <si>
    <t>[:a.cust08_pr_dog_2_kvt]</t>
  </si>
  <si>
    <t>[:a.cust09_pr_dog_2_kvt]</t>
  </si>
  <si>
    <t>[:a.cust10_pr_dog_2_kvt]</t>
  </si>
  <si>
    <t>[:a.cust11_pr_dog_2_kvt]</t>
  </si>
  <si>
    <t>[:a.cust12_pr_dog_2_kvt]</t>
  </si>
  <si>
    <t>01.31.01.39.06.03</t>
  </si>
  <si>
    <t>01.31.01.39.08</t>
  </si>
  <si>
    <t>МОЩН двустав НЕ рег Прочие потребители</t>
  </si>
  <si>
    <t>[:a.nach01_prochie_2_kvt]</t>
  </si>
  <si>
    <t>[:a.nach02_prochie_2_kvt]</t>
  </si>
  <si>
    <t>[:a.nach03_prochie_2_kvt]</t>
  </si>
  <si>
    <t>[:a.nach04_prochie_2_kvt]</t>
  </si>
  <si>
    <t>[:a.nach05_prochie_2_kvt]</t>
  </si>
  <si>
    <t>[:a.nach06_prochie_2_kvt]</t>
  </si>
  <si>
    <t>[:a.nach07_prochie_2_kvt]</t>
  </si>
  <si>
    <t>[:a.nach08_prochie_2_kvt]</t>
  </si>
  <si>
    <t>[:a.nach09_prochie_2_kvt]</t>
  </si>
  <si>
    <t>[:a.nach10_prochie_2_kvt]</t>
  </si>
  <si>
    <t>[:a.nach11_prochie_2_kvt]</t>
  </si>
  <si>
    <t>[:a.nach12_prochie_2_kvt]</t>
  </si>
  <si>
    <t>01.31.01.39.08.02</t>
  </si>
  <si>
    <t>[:a.cust01_prochie_2_kvt]</t>
  </si>
  <si>
    <t>[:a.cust02_prochie_2_kvt]</t>
  </si>
  <si>
    <t>[:a.cust03_prochie_2_kvt]</t>
  </si>
  <si>
    <t>[:a.cust04_prochie_2_kvt]</t>
  </si>
  <si>
    <t>[:a.cust05_prochie_2_kvt]</t>
  </si>
  <si>
    <t>[:a.cust06_prochie_2_kvt]</t>
  </si>
  <si>
    <t>[:a.cust07_prochie_2_kvt]</t>
  </si>
  <si>
    <t>[:a.cust08_prochie_2_kvt]</t>
  </si>
  <si>
    <t>[:a.cust09_prochie_2_kvt]</t>
  </si>
  <si>
    <t>[:a.cust10_prochie_2_kvt]</t>
  </si>
  <si>
    <t>[:a.cust11_prochie_2_kvt]</t>
  </si>
  <si>
    <t>[:a.cust12_prochie_2_kvt]</t>
  </si>
  <si>
    <t>01.31.01.39.08.03</t>
  </si>
  <si>
    <t>01.31.01.39.09</t>
  </si>
  <si>
    <t>МОЩН двустав НЕ рег Сетевые организации</t>
  </si>
  <si>
    <t>01.31.01.39.09.02</t>
  </si>
  <si>
    <t>01.31.01.39.09.03</t>
  </si>
  <si>
    <t>02.32.01.01.10</t>
  </si>
  <si>
    <t>32</t>
  </si>
  <si>
    <t>32-Закупка ЭСК</t>
  </si>
  <si>
    <t>ОПТ Электроэнергия по РД</t>
  </si>
  <si>
    <t>02.32.01.01.10.02</t>
  </si>
  <si>
    <t>02.32.01.01.10.03</t>
  </si>
  <si>
    <t>02.32.01.01.20</t>
  </si>
  <si>
    <t>ОПТ Электроэнергия на РСВ</t>
  </si>
  <si>
    <t>02.32.01.01.20.02</t>
  </si>
  <si>
    <t>02.32.01.01.20.03</t>
  </si>
  <si>
    <t>02.32.01.01.30</t>
  </si>
  <si>
    <t>ОПТ Электроэнергия на БР</t>
  </si>
  <si>
    <t>02.32.01.01.30.02</t>
  </si>
  <si>
    <t>02.32.01.01.30.03</t>
  </si>
  <si>
    <t>02.32.01.01.40</t>
  </si>
  <si>
    <t>ОПТ Электроэнергия по СДД</t>
  </si>
  <si>
    <t>02.32.01.01.40.02</t>
  </si>
  <si>
    <t>02.32.01.01.40.03</t>
  </si>
  <si>
    <t>02.32.01.01.51</t>
  </si>
  <si>
    <t>ОПТ Электроэнергия по СДЭМ (внебиржевые)</t>
  </si>
  <si>
    <t>02.32.01.01.51.02</t>
  </si>
  <si>
    <t>02.32.01.01.51.03</t>
  </si>
  <si>
    <t>02.32.01.01.52</t>
  </si>
  <si>
    <t>ОПТ Электроэнергия по СДЭМ (биржевые)</t>
  </si>
  <si>
    <t>02.32.01.01.52.02</t>
  </si>
  <si>
    <t>02.32.01.01.52.03</t>
  </si>
  <si>
    <t>02.32.01.02.22</t>
  </si>
  <si>
    <t>одностав РР Регулируемые цены</t>
  </si>
  <si>
    <t>02.32.01.02.22.02</t>
  </si>
  <si>
    <t>одностав РР Объем/Кол-во</t>
  </si>
  <si>
    <t>02.32.01.02.22.03</t>
  </si>
  <si>
    <t>одностав РР Цена/Тариф</t>
  </si>
  <si>
    <t>02.32.01.02.27</t>
  </si>
  <si>
    <t>одностав РР Нерегулируемые цены</t>
  </si>
  <si>
    <t>02.32.01.02.27.02</t>
  </si>
  <si>
    <t>02.32.01.02.27.03</t>
  </si>
  <si>
    <t>02.32.01.02.33</t>
  </si>
  <si>
    <t>двустав РР рег Электроэнергия</t>
  </si>
  <si>
    <t>02.32.01.02.33.02</t>
  </si>
  <si>
    <t>двустав РР рег Объем/Кол-во</t>
  </si>
  <si>
    <t>02.32.01.02.33.03</t>
  </si>
  <si>
    <t>двустав РР рег Цена/Тариф</t>
  </si>
  <si>
    <t>02.32.01.02.34</t>
  </si>
  <si>
    <t>двустав РР рег Мощность</t>
  </si>
  <si>
    <t>02.32.01.02.34.02</t>
  </si>
  <si>
    <t>02.32.01.02.34.03</t>
  </si>
  <si>
    <t>02.32.01.02.38</t>
  </si>
  <si>
    <t>двустав РР НЕ рег Электроэнергия</t>
  </si>
  <si>
    <t>02.32.01.02.38.02</t>
  </si>
  <si>
    <t>двустав РР НЕ рег Объем/Кол-во</t>
  </si>
  <si>
    <t>02.32.01.02.38.03</t>
  </si>
  <si>
    <t>двустав РР НЕ рег Цена/Тариф</t>
  </si>
  <si>
    <t>02.32.01.02.39</t>
  </si>
  <si>
    <t>двустав РР НЕ рег Мощность</t>
  </si>
  <si>
    <t>02.32.01.02.39.02</t>
  </si>
  <si>
    <t>02.32.01.02.39.03</t>
  </si>
  <si>
    <t>02.32.02.01.10</t>
  </si>
  <si>
    <t>ОПТ Мощность по РД</t>
  </si>
  <si>
    <t>02.32.02.01.10.02</t>
  </si>
  <si>
    <t>02.32.02.01.10.03</t>
  </si>
  <si>
    <t>02.32.02.01.20</t>
  </si>
  <si>
    <t>ОПТ Мощность по КОМ</t>
  </si>
  <si>
    <t>02.32.02.01.20.02</t>
  </si>
  <si>
    <t>02.32.02.01.20.03</t>
  </si>
  <si>
    <t>02.32.02.01.41</t>
  </si>
  <si>
    <t>ОПТ Мощность по СДЭМ (внебиржевые)</t>
  </si>
  <si>
    <t>02.32.02.01.41.02</t>
  </si>
  <si>
    <t>02.32.02.01.41.03</t>
  </si>
  <si>
    <t>02.32.02.01.42</t>
  </si>
  <si>
    <t>ОПТ Мощность по СДЭМ (биржевые)</t>
  </si>
  <si>
    <t>02.32.02.01.42.02</t>
  </si>
  <si>
    <t>02.32.02.01.42.03</t>
  </si>
  <si>
    <t>02.32.02.01.43</t>
  </si>
  <si>
    <t>ОПТ Мощность по СДМ (внебиржевые)</t>
  </si>
  <si>
    <t>02.32.02.01.43.02</t>
  </si>
  <si>
    <t>02.32.02.01.43.03</t>
  </si>
  <si>
    <t>02.32.02.01.44</t>
  </si>
  <si>
    <t>ОПТ Мощность по СДМ (биржевые)</t>
  </si>
  <si>
    <t>02.32.02.01.44.02</t>
  </si>
  <si>
    <t>02.32.02.01.44.03</t>
  </si>
  <si>
    <t>02.32.02.01.50</t>
  </si>
  <si>
    <t>ОПТ Мощность по ДПМ</t>
  </si>
  <si>
    <t>02.32.02.01.50.02</t>
  </si>
  <si>
    <t>02.32.02.01.50.03</t>
  </si>
  <si>
    <t>02.32.02.01.55</t>
  </si>
  <si>
    <t>ОПТ Мощность по ДПМ АЭС/ГЭС</t>
  </si>
  <si>
    <t>02.32.02.01.55.02</t>
  </si>
  <si>
    <t>02.32.02.01.55.03</t>
  </si>
  <si>
    <t>02.32.02.01.60</t>
  </si>
  <si>
    <t>ОПТ Мощность по МГИ</t>
  </si>
  <si>
    <t>02.32.02.01.60.02</t>
  </si>
  <si>
    <t>02.32.02.01.60.03</t>
  </si>
  <si>
    <t>02.32.02.01.65</t>
  </si>
  <si>
    <t>ОПТ Мощность по ДО</t>
  </si>
  <si>
    <t>02.32.02.01.65.02</t>
  </si>
  <si>
    <t>02.32.02.01.65.03</t>
  </si>
  <si>
    <t>02.32.02.01.70</t>
  </si>
  <si>
    <t>ОПТ Мощность по ВГ</t>
  </si>
  <si>
    <t>02.32.02.01.70.02</t>
  </si>
  <si>
    <t>02.32.02.01.70.03</t>
  </si>
  <si>
    <t>02.32.03.01.00</t>
  </si>
  <si>
    <t xml:space="preserve"> Нереализованная электроэнергия</t>
  </si>
  <si>
    <t>02.32.03.01.00.02</t>
  </si>
  <si>
    <t xml:space="preserve"> Объем/Кол-во</t>
  </si>
  <si>
    <t>02.32.03.01.00.03</t>
  </si>
  <si>
    <t xml:space="preserve"> Цена/Тариф</t>
  </si>
  <si>
    <t>02.32.04.01.00</t>
  </si>
  <si>
    <t xml:space="preserve"> Снижение покупки на стоимость электроэн</t>
  </si>
  <si>
    <t>02.32.04.01.00.02</t>
  </si>
  <si>
    <t>02.32.04.01.00.03</t>
  </si>
  <si>
    <t>02.33.01.01.00</t>
  </si>
  <si>
    <t>33</t>
  </si>
  <si>
    <t>33-Траспорт ЭСК</t>
  </si>
  <si>
    <t xml:space="preserve"> Расходы на транспорт э/э по одноставочн</t>
  </si>
  <si>
    <t>02.33.01.01.00.02</t>
  </si>
  <si>
    <t>02.33.01.01.00.03</t>
  </si>
  <si>
    <t>02.33.01.09.01</t>
  </si>
  <si>
    <t xml:space="preserve"> ГН</t>
  </si>
  <si>
    <t>02.33.01.09.01.02</t>
  </si>
  <si>
    <t>02.33.01.09.01.03</t>
  </si>
  <si>
    <t>02.33.01.09.02</t>
  </si>
  <si>
    <t xml:space="preserve"> ВН</t>
  </si>
  <si>
    <t>02.33.01.09.02.02</t>
  </si>
  <si>
    <t>02.33.01.09.02.03</t>
  </si>
  <si>
    <t>02.33.01.09.03</t>
  </si>
  <si>
    <t xml:space="preserve"> СН-1</t>
  </si>
  <si>
    <t>02.33.01.09.03.02</t>
  </si>
  <si>
    <t>02.33.01.09.03.03</t>
  </si>
  <si>
    <t>02.33.01.09.04</t>
  </si>
  <si>
    <t xml:space="preserve"> СН-2</t>
  </si>
  <si>
    <t>02.33.01.09.04.02</t>
  </si>
  <si>
    <t>02.33.01.09.04.03</t>
  </si>
  <si>
    <t>02.33.01.09.05</t>
  </si>
  <si>
    <t xml:space="preserve"> НН</t>
  </si>
  <si>
    <t>02.33.01.09.05.02</t>
  </si>
  <si>
    <t>02.33.01.09.05.03</t>
  </si>
  <si>
    <t>02.33.03.09.11</t>
  </si>
  <si>
    <t>содержание сетей ГН</t>
  </si>
  <si>
    <t>02.33.03.09.11.02</t>
  </si>
  <si>
    <t>содержание сетей Объем/Кол-во</t>
  </si>
  <si>
    <t>02.33.03.09.11.03</t>
  </si>
  <si>
    <t>содержание сетей Цена/Тариф</t>
  </si>
  <si>
    <t>02.33.03.09.12</t>
  </si>
  <si>
    <t>содержание сетей ВН</t>
  </si>
  <si>
    <t>02.33.03.09.12.02</t>
  </si>
  <si>
    <t>02.33.03.09.12.03</t>
  </si>
  <si>
    <t>02.33.03.09.13</t>
  </si>
  <si>
    <t>содержание сетей СН-1</t>
  </si>
  <si>
    <t>02.33.03.09.13.02</t>
  </si>
  <si>
    <t>02.33.03.09.13.03</t>
  </si>
  <si>
    <t>02.33.03.09.14</t>
  </si>
  <si>
    <t>содержание сетей СН-2</t>
  </si>
  <si>
    <t>02.33.03.09.14.02</t>
  </si>
  <si>
    <t>02.33.03.09.14.03</t>
  </si>
  <si>
    <t>02.33.03.09.15</t>
  </si>
  <si>
    <t>содержание сетей НН</t>
  </si>
  <si>
    <t>02.33.03.09.15.02</t>
  </si>
  <si>
    <t>02.33.03.09.15.03</t>
  </si>
  <si>
    <t>02.33.03.09.21</t>
  </si>
  <si>
    <t>оплата потерь ГН</t>
  </si>
  <si>
    <t>02.33.03.09.21.02</t>
  </si>
  <si>
    <t>оплата потерь Объем/Кол-во</t>
  </si>
  <si>
    <t>02.33.03.09.21.03</t>
  </si>
  <si>
    <t>оплата потерь Цена/Тариф</t>
  </si>
  <si>
    <t>02.33.03.09.22</t>
  </si>
  <si>
    <t>оплата потерь ВН</t>
  </si>
  <si>
    <t>02.33.03.09.22.02</t>
  </si>
  <si>
    <t>02.33.03.09.22.03</t>
  </si>
  <si>
    <t>02.33.03.09.23</t>
  </si>
  <si>
    <t>оплата потерь СН-1</t>
  </si>
  <si>
    <t>02.33.03.09.23.02</t>
  </si>
  <si>
    <t>02.33.03.09.23.03</t>
  </si>
  <si>
    <t>02.33.03.09.24</t>
  </si>
  <si>
    <t>оплата потерь СН-2</t>
  </si>
  <si>
    <t>02.33.03.09.24.02</t>
  </si>
  <si>
    <t>02.33.03.09.24.03</t>
  </si>
  <si>
    <t>02.33.03.09.25</t>
  </si>
  <si>
    <t>оплата потерь НН</t>
  </si>
  <si>
    <t>02.33.03.09.25.02</t>
  </si>
  <si>
    <t>02.33.03.09.25.03</t>
  </si>
  <si>
    <t>02.33.04.00.00</t>
  </si>
  <si>
    <t xml:space="preserve"> Нагрузочные потери</t>
  </si>
  <si>
    <t xml:space="preserve"> end:a;</t>
  </si>
  <si>
    <t>Выручка по ОРЭ</t>
  </si>
  <si>
    <t>ПО на ОРЭ</t>
  </si>
  <si>
    <t>Выручка по рознице</t>
  </si>
  <si>
    <t>ПО на рознице</t>
  </si>
  <si>
    <t>Передача э/э</t>
  </si>
  <si>
    <t>Расходы по рознице</t>
  </si>
  <si>
    <t>Расходы по ОРЭ</t>
  </si>
  <si>
    <t>Расходы по ОРЭ мощность</t>
  </si>
  <si>
    <t>[:b.name_c] ([:b.ndog])</t>
  </si>
  <si>
    <t>[:b.nach01_nas_kvth]</t>
  </si>
  <si>
    <t>[:b.nach02_nas_kvth]</t>
  </si>
  <si>
    <t>[:b.nach03_nas_kvth]</t>
  </si>
  <si>
    <t>[:b.nach04_nas_kvth]</t>
  </si>
  <si>
    <t>[:b.nach05_nas_kvth]</t>
  </si>
  <si>
    <t>[:b.nach06_nas_kvth]</t>
  </si>
  <si>
    <t>[:b.nach07_nas_kvth]</t>
  </si>
  <si>
    <t>[:b.nach08_nas_kvth]</t>
  </si>
  <si>
    <t>[:b.nach09_nas_kvth]</t>
  </si>
  <si>
    <t>[:b.nach10_nas_kvth]</t>
  </si>
  <si>
    <t>[:b.nach11_nas_kvth]</t>
  </si>
  <si>
    <t>[:b.nach12_nas_kvth]</t>
  </si>
  <si>
    <t>begin:b</t>
  </si>
  <si>
    <t>[:b.cust01_nas_kvth]</t>
  </si>
  <si>
    <t>[:b.cust02_nas_kvth]</t>
  </si>
  <si>
    <t>[:b.cust03_nas_kvth]</t>
  </si>
  <si>
    <t>[:b.cust04_nas_kvth]</t>
  </si>
  <si>
    <t>[:b.cust05_nas_kvth]</t>
  </si>
  <si>
    <t>[:b.cust06_nas_kvth]</t>
  </si>
  <si>
    <t>[:b.cust07_nas_kvth]</t>
  </si>
  <si>
    <t>[:b.cust08_nas_kvth]</t>
  </si>
  <si>
    <t>[:b.cust09_nas_kvth]</t>
  </si>
  <si>
    <t>[:b.cust10_nas_kvth]</t>
  </si>
  <si>
    <t>[:b.cust11_nas_kvth]</t>
  </si>
  <si>
    <t>[:b.cust12_nas_kvth]</t>
  </si>
  <si>
    <t>[:b.nach01_pr_dog_1_kvth]</t>
  </si>
  <si>
    <t>[:b.nach02_pr_dog_1_kvth]</t>
  </si>
  <si>
    <t>[:b.nach03_pr_dog_1_kvth]</t>
  </si>
  <si>
    <t>[:b.nach04_pr_dog_1_kvth]</t>
  </si>
  <si>
    <t>[:b.nach05_pr_dog_1_kvth]</t>
  </si>
  <si>
    <t>[:b.nach06_pr_dog_1_kvth]</t>
  </si>
  <si>
    <t>[:b.nach07_pr_dog_1_kvth]</t>
  </si>
  <si>
    <t>[:b.nach08_pr_dog_1_kvth]</t>
  </si>
  <si>
    <t>[:b.nach09_pr_dog_1_kvth]</t>
  </si>
  <si>
    <t>[:b.nach10_pr_dog_1_kvth]</t>
  </si>
  <si>
    <t>[:b.nach11_pr_dog_1_kvth]</t>
  </si>
  <si>
    <t>[:b.nach12_pr_dog_1_kvth]</t>
  </si>
  <si>
    <t>[:b.cust01_pr_dog_1_kvth]</t>
  </si>
  <si>
    <t>[:b.cust02_pr_dog_1_kvth]</t>
  </si>
  <si>
    <t>[:b.cust03_pr_dog_1_kvth]</t>
  </si>
  <si>
    <t>[:b.cust04_pr_dog_1_kvth]</t>
  </si>
  <si>
    <t>[:b.cust05_pr_dog_1_kvth]</t>
  </si>
  <si>
    <t>[:b.cust06_pr_dog_1_kvth]</t>
  </si>
  <si>
    <t>[:b.cust07_pr_dog_1_kvth]</t>
  </si>
  <si>
    <t>[:b.cust08_pr_dog_1_kvth]</t>
  </si>
  <si>
    <t>[:b.cust09_pr_dog_1_kvth]</t>
  </si>
  <si>
    <t>[:b.cust10_pr_dog_1_kvth]</t>
  </si>
  <si>
    <t>[:b.cust11_pr_dog_1_kvth]</t>
  </si>
  <si>
    <t>[:b.cust12_pr_dog_1_kvth]</t>
  </si>
  <si>
    <t>[:b.nach01_prochie_1_kvth]</t>
  </si>
  <si>
    <t>[:b.nach02_prochie_1_kvth]</t>
  </si>
  <si>
    <t>[:b.nach03_prochie_1_kvth]</t>
  </si>
  <si>
    <t>[:b.nach04_prochie_1_kvth]</t>
  </si>
  <si>
    <t>[:b.nach05_prochie_1_kvth]</t>
  </si>
  <si>
    <t>[:b.nach06_prochie_1_kvth]</t>
  </si>
  <si>
    <t>[:b.nach07_prochie_1_kvth]</t>
  </si>
  <si>
    <t>[:b.nach08_prochie_1_kvth]</t>
  </si>
  <si>
    <t>[:b.nach09_prochie_1_kvth]</t>
  </si>
  <si>
    <t>[:b.nach10_prochie_1_kvth]</t>
  </si>
  <si>
    <t>[:b.nach11_prochie_1_kvth]</t>
  </si>
  <si>
    <t>[:b.nach12_prochie_1_kvth]</t>
  </si>
  <si>
    <t>[:b.cust01_prochie_1_kvth]</t>
  </si>
  <si>
    <t>[:b.cust02_prochie_1_kvth]</t>
  </si>
  <si>
    <t>[:b.cust03_prochie_1_kvth]</t>
  </si>
  <si>
    <t>[:b.cust04_prochie_1_kvth]</t>
  </si>
  <si>
    <t>[:b.cust05_prochie_1_kvth]</t>
  </si>
  <si>
    <t>[:b.cust06_prochie_1_kvth]</t>
  </si>
  <si>
    <t>[:b.cust07_prochie_1_kvth]</t>
  </si>
  <si>
    <t>[:b.cust08_prochie_1_kvth]</t>
  </si>
  <si>
    <t>[:b.cust09_prochie_1_kvth]</t>
  </si>
  <si>
    <t>[:b.cust10_prochie_1_kvth]</t>
  </si>
  <si>
    <t>[:b.cust11_prochie_1_kvth]</t>
  </si>
  <si>
    <t>[:b.cust12_prochie_1_kvth]</t>
  </si>
  <si>
    <t>[:b.nach01_setevie_1_kvth]</t>
  </si>
  <si>
    <t>[:b.nach02_setevie_1_kvth]</t>
  </si>
  <si>
    <t>[:b.nach03_setevie_1_kvth]</t>
  </si>
  <si>
    <t>[:b.nach04_setevie_1_kvth]</t>
  </si>
  <si>
    <t>[:b.nach05_setevie_1_kvth]</t>
  </si>
  <si>
    <t>[:b.nach06_setevie_1_kvth]</t>
  </si>
  <si>
    <t>[:b.nach07_setevie_1_kvth]</t>
  </si>
  <si>
    <t>[:b.nach08_setevie_1_kvth]</t>
  </si>
  <si>
    <t>[:b.nach09_setevie_1_kvth]</t>
  </si>
  <si>
    <t>[:b.nach10_setevie_1_kvth]</t>
  </si>
  <si>
    <t>[:b.nach11_setevie_1_kvth]</t>
  </si>
  <si>
    <t>[:b.nach12_setevie_1_kvth]</t>
  </si>
  <si>
    <t>[:b.cust01_setevie_1_kvth]</t>
  </si>
  <si>
    <t>[:b.cust02_setevie_1_kvth]</t>
  </si>
  <si>
    <t>[:b.cust03_setevie_1_kvth]</t>
  </si>
  <si>
    <t>[:b.cust04_setevie_1_kvth]</t>
  </si>
  <si>
    <t>[:b.cust05_setevie_1_kvth]</t>
  </si>
  <si>
    <t>[:b.cust06_setevie_1_kvth]</t>
  </si>
  <si>
    <t>[:b.cust07_setevie_1_kvth]</t>
  </si>
  <si>
    <t>[:b.cust08_setevie_1_kvth]</t>
  </si>
  <si>
    <t>[:b.cust09_setevie_1_kvth]</t>
  </si>
  <si>
    <t>[:b.cust10_setevie_1_kvth]</t>
  </si>
  <si>
    <t>[:b.cust11_setevie_1_kvth]</t>
  </si>
  <si>
    <t>[:b.cust12_setevie_1_kvth]</t>
  </si>
  <si>
    <t>[:b.nach01_pr_dog_2_kvth]</t>
  </si>
  <si>
    <t>[:b.nach02_pr_dog_2_kvth]</t>
  </si>
  <si>
    <t>[:b.nach03_pr_dog_2_kvth]</t>
  </si>
  <si>
    <t>[:b.nach04_pr_dog_2_kvth]</t>
  </si>
  <si>
    <t>[:b.nach05_pr_dog_2_kvth]</t>
  </si>
  <si>
    <t>[:b.nach06_pr_dog_2_kvth]</t>
  </si>
  <si>
    <t>[:b.nach07_pr_dog_2_kvth]</t>
  </si>
  <si>
    <t>[:b.nach08_pr_dog_2_kvth]</t>
  </si>
  <si>
    <t>[:b.nach09_pr_dog_2_kvth]</t>
  </si>
  <si>
    <t>[:b.nach10_pr_dog_2_kvth]</t>
  </si>
  <si>
    <t>[:b.nach11_pr_dog_2_kvth]</t>
  </si>
  <si>
    <t>[:b.nach12_pr_dog_2_kvth]</t>
  </si>
  <si>
    <t>[:b.cust01_pr_dog_2_kvth]</t>
  </si>
  <si>
    <t>[:b.cust02_pr_dog_2_kvth]</t>
  </si>
  <si>
    <t>[:b.cust03_pr_dog_2_kvth]</t>
  </si>
  <si>
    <t>[:b.cust04_pr_dog_2_kvth]</t>
  </si>
  <si>
    <t>[:b.cust05_pr_dog_2_kvth]</t>
  </si>
  <si>
    <t>[:b.cust06_pr_dog_2_kvth]</t>
  </si>
  <si>
    <t>[:b.cust07_pr_dog_2_kvth]</t>
  </si>
  <si>
    <t>[:b.cust08_pr_dog_2_kvth]</t>
  </si>
  <si>
    <t>[:b.cust09_pr_dog_2_kvth]</t>
  </si>
  <si>
    <t>[:b.cust10_pr_dog_2_kvth]</t>
  </si>
  <si>
    <t>[:b.cust11_pr_dog_2_kvth]</t>
  </si>
  <si>
    <t>[:b.cust12_pr_dog_2_kvth]</t>
  </si>
  <si>
    <t>[:b.nach01_prochie_2_kvth]</t>
  </si>
  <si>
    <t>[:b.nach02_prochie_2_kvth]</t>
  </si>
  <si>
    <t>[:b.nach03_prochie_2_kvth]</t>
  </si>
  <si>
    <t>[:b.nach04_prochie_2_kvth]</t>
  </si>
  <si>
    <t>[:b.nach05_prochie_2_kvth]</t>
  </si>
  <si>
    <t>[:b.nach06_prochie_2_kvth]</t>
  </si>
  <si>
    <t>[:b.nach07_prochie_2_kvth]</t>
  </si>
  <si>
    <t>[:b.nach08_prochie_2_kvth]</t>
  </si>
  <si>
    <t>[:b.nach09_prochie_2_kvth]</t>
  </si>
  <si>
    <t>[:b.nach10_prochie_2_kvth]</t>
  </si>
  <si>
    <t>[:b.nach11_prochie_2_kvth]</t>
  </si>
  <si>
    <t>[:b.nach12_prochie_2_kvth]</t>
  </si>
  <si>
    <t>[:b.cust01_prochie_2_kvth]</t>
  </si>
  <si>
    <t>[:b.cust02_prochie_2_kvth]</t>
  </si>
  <si>
    <t>[:b.cust03_prochie_2_kvth]</t>
  </si>
  <si>
    <t>[:b.cust04_prochie_2_kvth]</t>
  </si>
  <si>
    <t>[:b.cust05_prochie_2_kvth]</t>
  </si>
  <si>
    <t>[:b.cust06_prochie_2_kvth]</t>
  </si>
  <si>
    <t>[:b.cust07_prochie_2_kvth]</t>
  </si>
  <si>
    <t>[:b.cust08_prochie_2_kvth]</t>
  </si>
  <si>
    <t>[:b.cust09_prochie_2_kvth]</t>
  </si>
  <si>
    <t>[:b.cust10_prochie_2_kvth]</t>
  </si>
  <si>
    <t>[:b.cust11_prochie_2_kvth]</t>
  </si>
  <si>
    <t>[:b.cust12_prochie_2_kvth]</t>
  </si>
  <si>
    <t>[:b.nach01_pr_dog_2_kvt]</t>
  </si>
  <si>
    <t>[:b.nach02_pr_dog_2_kvt]</t>
  </si>
  <si>
    <t>[:b.nach03_pr_dog_2_kvt]</t>
  </si>
  <si>
    <t>[:b.nach04_pr_dog_2_kvt]</t>
  </si>
  <si>
    <t>[:b.nach05_pr_dog_2_kvt]</t>
  </si>
  <si>
    <t>[:b.nach06_pr_dog_2_kvt]</t>
  </si>
  <si>
    <t>[:b.nach07_pr_dog_2_kvt]</t>
  </si>
  <si>
    <t>[:b.nach08_pr_dog_2_kvt]</t>
  </si>
  <si>
    <t>[:b.nach09_pr_dog_2_kvt]</t>
  </si>
  <si>
    <t>[:b.nach10_pr_dog_2_kvt]</t>
  </si>
  <si>
    <t>[:b.nach11_pr_dog_2_kvt]</t>
  </si>
  <si>
    <t>[:b.nach12_pr_dog_2_kvt]</t>
  </si>
  <si>
    <t>[:b.cust01_pr_dog_2_kvt]</t>
  </si>
  <si>
    <t>[:b.cust02_pr_dog_2_kvt]</t>
  </si>
  <si>
    <t>[:b.cust03_pr_dog_2_kvt]</t>
  </si>
  <si>
    <t>[:b.cust04_pr_dog_2_kvt]</t>
  </si>
  <si>
    <t>[:b.cust05_pr_dog_2_kvt]</t>
  </si>
  <si>
    <t>[:b.cust06_pr_dog_2_kvt]</t>
  </si>
  <si>
    <t>[:b.cust07_pr_dog_2_kvt]</t>
  </si>
  <si>
    <t>[:b.cust08_pr_dog_2_kvt]</t>
  </si>
  <si>
    <t>[:b.cust09_pr_dog_2_kvt]</t>
  </si>
  <si>
    <t>[:b.cust10_pr_dog_2_kvt]</t>
  </si>
  <si>
    <t>[:b.cust11_pr_dog_2_kvt]</t>
  </si>
  <si>
    <t>[:b.cust12_pr_dog_2_kvt]</t>
  </si>
  <si>
    <t>[:b.nach01_prochie_2_kvt]</t>
  </si>
  <si>
    <t>[:b.nach02_prochie_2_kvt]</t>
  </si>
  <si>
    <t>[:b.nach03_prochie_2_kvt]</t>
  </si>
  <si>
    <t>[:b.nach04_prochie_2_kvt]</t>
  </si>
  <si>
    <t>[:b.nach05_prochie_2_kvt]</t>
  </si>
  <si>
    <t>[:b.nach06_prochie_2_kvt]</t>
  </si>
  <si>
    <t>[:b.nach07_prochie_2_kvt]</t>
  </si>
  <si>
    <t>[:b.nach08_prochie_2_kvt]</t>
  </si>
  <si>
    <t>[:b.nach09_prochie_2_kvt]</t>
  </si>
  <si>
    <t>[:b.nach10_prochie_2_kvt]</t>
  </si>
  <si>
    <t>[:b.nach11_prochie_2_kvt]</t>
  </si>
  <si>
    <t>[:b.nach12_prochie_2_kvt]</t>
  </si>
  <si>
    <t>[:b.cust01_prochie_2_kvt]</t>
  </si>
  <si>
    <t>[:b.cust02_prochie_2_kvt]</t>
  </si>
  <si>
    <t>[:b.cust03_prochie_2_kvt]</t>
  </si>
  <si>
    <t>[:b.cust04_prochie_2_kvt]</t>
  </si>
  <si>
    <t>[:b.cust05_prochie_2_kvt]</t>
  </si>
  <si>
    <t>[:b.cust06_prochie_2_kvt]</t>
  </si>
  <si>
    <t>[:b.cust07_prochie_2_kvt]</t>
  </si>
  <si>
    <t>[:b.cust08_prochie_2_kvt]</t>
  </si>
  <si>
    <t>[:b.cust09_prochie_2_kvt]</t>
  </si>
  <si>
    <t>[:b.cust10_prochie_2_kvt]</t>
  </si>
  <si>
    <t>[:b.cust11_prochie_2_kvt]</t>
  </si>
  <si>
    <t>[:b.cust12_prochie_2_kvt]</t>
  </si>
  <si>
    <t>end:b;</t>
  </si>
  <si>
    <t>begin:pars</t>
  </si>
  <si>
    <t>end:pars;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</si>
</sst>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00_р_._-;\-* #,##0.000_р_._-;_-* &quot;-&quot;??_р_._-;_-@_-"/>
    <numFmt numFmtId="167" formatCode="_-* #,##0.0_р_._-;\-* #,##0.0_р_._-;_-* &quot;-&quot;??_р_._-;_-@_-"/>
  </numFmts>
  <fonts count="2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 Narrow"/>
      <family val="2"/>
      <charset val="204"/>
    </font>
    <font>
      <sz val="8"/>
      <color indexed="23"/>
      <name val="Times New Roman"/>
      <family val="1"/>
      <charset val="204"/>
    </font>
    <font>
      <sz val="10"/>
      <color indexed="23"/>
      <name val="Times New Roman"/>
      <family val="1"/>
      <charset val="204"/>
    </font>
    <font>
      <sz val="10"/>
      <name val="Arial Narrow"/>
      <family val="2"/>
      <charset val="204"/>
    </font>
    <font>
      <b/>
      <sz val="8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9"/>
      <name val="Arial Narrow"/>
      <family val="2"/>
      <charset val="204"/>
    </font>
    <font>
      <sz val="8"/>
      <name val="Arial Narrow"/>
      <family val="2"/>
      <charset val="204"/>
    </font>
    <font>
      <b/>
      <sz val="10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99">
    <xf numFmtId="0" fontId="0" fillId="0" borderId="0" xfId="0"/>
    <xf numFmtId="0" fontId="19" fillId="0" borderId="0" xfId="42" applyFill="1"/>
    <xf numFmtId="0" fontId="19" fillId="0" borderId="0" xfId="42" applyNumberFormat="1" applyFont="1" applyFill="1" applyBorder="1" applyAlignment="1" applyProtection="1"/>
    <xf numFmtId="0" fontId="19" fillId="0" borderId="0" xfId="42" applyFill="1" applyAlignment="1">
      <alignment horizontal="center" vertical="center"/>
    </xf>
    <xf numFmtId="164" fontId="19" fillId="0" borderId="0" xfId="44" applyFont="1" applyFill="1" applyBorder="1" applyAlignment="1" applyProtection="1"/>
    <xf numFmtId="0" fontId="19" fillId="0" borderId="0" xfId="44" applyNumberFormat="1" applyFont="1" applyFill="1" applyBorder="1" applyAlignment="1" applyProtection="1"/>
    <xf numFmtId="164" fontId="19" fillId="0" borderId="0" xfId="44" applyFont="1" applyFill="1" applyBorder="1" applyAlignment="1" applyProtection="1">
      <alignment horizontal="center" vertical="center"/>
    </xf>
    <xf numFmtId="0" fontId="19" fillId="33" borderId="0" xfId="42" applyFill="1"/>
    <xf numFmtId="0" fontId="21" fillId="0" borderId="0" xfId="43" applyFont="1" applyFill="1" applyAlignment="1">
      <alignment vertical="center"/>
    </xf>
    <xf numFmtId="164" fontId="19" fillId="0" borderId="0" xfId="44" applyFont="1"/>
    <xf numFmtId="0" fontId="19" fillId="0" borderId="0" xfId="44" applyNumberFormat="1" applyFont="1"/>
    <xf numFmtId="0" fontId="19" fillId="0" borderId="0" xfId="44" applyNumberFormat="1" applyFont="1" applyFill="1"/>
    <xf numFmtId="0" fontId="22" fillId="0" borderId="0" xfId="43" applyFont="1" applyFill="1" applyAlignment="1">
      <alignment vertical="center"/>
    </xf>
    <xf numFmtId="0" fontId="20" fillId="0" borderId="0" xfId="42" applyFont="1" applyFill="1"/>
    <xf numFmtId="0" fontId="23" fillId="0" borderId="0" xfId="42" applyFont="1" applyFill="1" applyAlignment="1">
      <alignment horizontal="center" vertical="center"/>
    </xf>
    <xf numFmtId="0" fontId="23" fillId="0" borderId="0" xfId="42" applyFont="1" applyFill="1"/>
    <xf numFmtId="0" fontId="23" fillId="0" borderId="0" xfId="42" applyFont="1" applyFill="1" applyAlignment="1">
      <alignment horizontal="center"/>
    </xf>
    <xf numFmtId="0" fontId="23" fillId="0" borderId="0" xfId="42" applyFont="1" applyFill="1" applyAlignment="1">
      <alignment wrapText="1"/>
    </xf>
    <xf numFmtId="0" fontId="24" fillId="34" borderId="14" xfId="42" applyFont="1" applyFill="1" applyBorder="1" applyAlignment="1" applyProtection="1">
      <alignment horizontal="center" vertical="center" wrapText="1"/>
      <protection locked="0"/>
    </xf>
    <xf numFmtId="0" fontId="25" fillId="34" borderId="14" xfId="42" applyFont="1" applyFill="1" applyBorder="1" applyAlignment="1" applyProtection="1">
      <alignment horizontal="center" vertical="center" wrapText="1"/>
      <protection locked="0"/>
    </xf>
    <xf numFmtId="0" fontId="25" fillId="34" borderId="10" xfId="42" applyFont="1" applyFill="1" applyBorder="1" applyAlignment="1" applyProtection="1">
      <alignment horizontal="center" vertical="center" wrapText="1"/>
      <protection locked="0"/>
    </xf>
    <xf numFmtId="0" fontId="26" fillId="34" borderId="10" xfId="42" applyFont="1" applyFill="1" applyBorder="1" applyAlignment="1" applyProtection="1">
      <alignment horizontal="center" vertical="center" wrapText="1"/>
      <protection locked="0"/>
    </xf>
    <xf numFmtId="0" fontId="23" fillId="0" borderId="0" xfId="42" applyFont="1" applyFill="1" applyAlignment="1">
      <alignment horizontal="right" textRotation="90" wrapText="1"/>
    </xf>
    <xf numFmtId="0" fontId="23" fillId="0" borderId="0" xfId="42" applyFont="1" applyFill="1" applyAlignment="1">
      <alignment horizontal="center" vertical="center" wrapText="1"/>
    </xf>
    <xf numFmtId="0" fontId="24" fillId="0" borderId="14" xfId="42" applyFont="1" applyFill="1" applyBorder="1" applyAlignment="1" applyProtection="1">
      <alignment horizontal="center" vertical="center" wrapText="1"/>
      <protection locked="0"/>
    </xf>
    <xf numFmtId="164" fontId="23" fillId="0" borderId="10" xfId="45" applyFont="1" applyBorder="1" applyAlignment="1">
      <alignment horizontal="center" vertical="center" wrapText="1"/>
    </xf>
    <xf numFmtId="164" fontId="23" fillId="0" borderId="10" xfId="44" applyFont="1" applyBorder="1" applyAlignment="1">
      <alignment horizontal="center" vertical="center" wrapText="1"/>
    </xf>
    <xf numFmtId="0" fontId="23" fillId="0" borderId="10" xfId="44" applyNumberFormat="1" applyFont="1" applyBorder="1" applyAlignment="1">
      <alignment horizontal="center" vertical="center" wrapText="1"/>
    </xf>
    <xf numFmtId="0" fontId="23" fillId="0" borderId="10" xfId="44" applyNumberFormat="1" applyFont="1" applyFill="1" applyBorder="1" applyAlignment="1">
      <alignment horizontal="center" vertical="center" wrapText="1"/>
    </xf>
    <xf numFmtId="0" fontId="23" fillId="0" borderId="10" xfId="42" applyFont="1" applyFill="1" applyBorder="1" applyAlignment="1">
      <alignment horizontal="center" vertical="center"/>
    </xf>
    <xf numFmtId="0" fontId="23" fillId="0" borderId="10" xfId="42" applyNumberFormat="1" applyFont="1" applyFill="1" applyBorder="1" applyAlignment="1" applyProtection="1">
      <alignment horizontal="center"/>
    </xf>
    <xf numFmtId="164" fontId="23" fillId="0" borderId="10" xfId="45" applyFont="1" applyBorder="1" applyAlignment="1">
      <alignment horizontal="center" vertical="center"/>
    </xf>
    <xf numFmtId="164" fontId="23" fillId="0" borderId="10" xfId="45" applyFont="1" applyFill="1" applyBorder="1" applyAlignment="1">
      <alignment horizontal="center" vertical="center"/>
    </xf>
    <xf numFmtId="164" fontId="23" fillId="0" borderId="10" xfId="45" applyFont="1" applyFill="1" applyBorder="1" applyAlignment="1" applyProtection="1">
      <alignment horizontal="center"/>
    </xf>
    <xf numFmtId="164" fontId="23" fillId="0" borderId="10" xfId="44" applyFont="1" applyBorder="1" applyAlignment="1" applyProtection="1">
      <alignment horizontal="center"/>
    </xf>
    <xf numFmtId="0" fontId="23" fillId="0" borderId="10" xfId="44" applyNumberFormat="1" applyFont="1" applyBorder="1" applyAlignment="1" applyProtection="1">
      <alignment horizontal="center"/>
    </xf>
    <xf numFmtId="164" fontId="23" fillId="0" borderId="10" xfId="44" applyFont="1" applyBorder="1" applyAlignment="1">
      <alignment horizontal="center" vertical="center"/>
    </xf>
    <xf numFmtId="0" fontId="23" fillId="0" borderId="10" xfId="44" applyNumberFormat="1" applyFont="1" applyFill="1" applyBorder="1" applyAlignment="1" applyProtection="1">
      <alignment horizontal="center"/>
    </xf>
    <xf numFmtId="1" fontId="23" fillId="0" borderId="0" xfId="42" applyNumberFormat="1" applyFont="1" applyFill="1" applyAlignment="1">
      <alignment horizontal="center"/>
    </xf>
    <xf numFmtId="1" fontId="23" fillId="0" borderId="10" xfId="42" applyNumberFormat="1" applyFont="1" applyFill="1" applyBorder="1" applyAlignment="1">
      <alignment horizontal="center" vertical="center"/>
    </xf>
    <xf numFmtId="1" fontId="23" fillId="0" borderId="10" xfId="42" applyNumberFormat="1" applyFont="1" applyFill="1" applyBorder="1" applyAlignment="1" applyProtection="1">
      <alignment horizontal="center"/>
    </xf>
    <xf numFmtId="1" fontId="23" fillId="0" borderId="10" xfId="45" applyNumberFormat="1" applyFont="1" applyBorder="1" applyAlignment="1">
      <alignment horizontal="center" vertical="center"/>
    </xf>
    <xf numFmtId="1" fontId="23" fillId="0" borderId="10" xfId="45" applyNumberFormat="1" applyFont="1" applyBorder="1" applyAlignment="1" applyProtection="1">
      <alignment horizontal="center"/>
    </xf>
    <xf numFmtId="1" fontId="23" fillId="0" borderId="10" xfId="44" applyNumberFormat="1" applyFont="1" applyBorder="1" applyAlignment="1">
      <alignment horizontal="center" vertical="center"/>
    </xf>
    <xf numFmtId="1" fontId="23" fillId="0" borderId="10" xfId="44" applyNumberFormat="1" applyFont="1" applyBorder="1" applyAlignment="1" applyProtection="1">
      <alignment horizontal="center"/>
    </xf>
    <xf numFmtId="1" fontId="23" fillId="0" borderId="10" xfId="44" applyNumberFormat="1" applyFont="1" applyFill="1" applyBorder="1" applyAlignment="1">
      <alignment horizontal="center" vertical="center"/>
    </xf>
    <xf numFmtId="1" fontId="23" fillId="0" borderId="10" xfId="44" applyNumberFormat="1" applyFont="1" applyFill="1" applyBorder="1" applyAlignment="1" applyProtection="1">
      <alignment horizontal="center"/>
    </xf>
    <xf numFmtId="0" fontId="23" fillId="34" borderId="0" xfId="42" applyNumberFormat="1" applyFont="1" applyFill="1" applyBorder="1" applyProtection="1"/>
    <xf numFmtId="0" fontId="27" fillId="34" borderId="0" xfId="42" applyNumberFormat="1" applyFont="1" applyFill="1" applyBorder="1" applyProtection="1"/>
    <xf numFmtId="0" fontId="23" fillId="0" borderId="15" xfId="42" applyFont="1" applyFill="1" applyBorder="1" applyAlignment="1"/>
    <xf numFmtId="0" fontId="23" fillId="34" borderId="0" xfId="42" applyFont="1" applyFill="1"/>
    <xf numFmtId="0" fontId="23" fillId="0" borderId="15" xfId="42" applyFont="1" applyFill="1" applyBorder="1" applyAlignment="1">
      <alignment horizontal="center"/>
    </xf>
    <xf numFmtId="0" fontId="27" fillId="34" borderId="0" xfId="42" applyFont="1" applyFill="1"/>
    <xf numFmtId="0" fontId="27" fillId="0" borderId="0" xfId="42" applyFont="1" applyFill="1"/>
    <xf numFmtId="0" fontId="27" fillId="36" borderId="0" xfId="42" applyFont="1" applyFill="1"/>
    <xf numFmtId="164" fontId="23" fillId="34" borderId="0" xfId="45" applyFont="1" applyFill="1"/>
    <xf numFmtId="164" fontId="23" fillId="37" borderId="0" xfId="45" applyFont="1" applyFill="1"/>
    <xf numFmtId="164" fontId="23" fillId="38" borderId="0" xfId="45" applyFont="1" applyFill="1"/>
    <xf numFmtId="164" fontId="23" fillId="0" borderId="0" xfId="44" applyFont="1"/>
    <xf numFmtId="0" fontId="23" fillId="0" borderId="0" xfId="44" applyNumberFormat="1" applyFont="1" applyFill="1"/>
    <xf numFmtId="164" fontId="23" fillId="38" borderId="0" xfId="44" applyFont="1" applyFill="1"/>
    <xf numFmtId="4" fontId="23" fillId="0" borderId="0" xfId="44" applyNumberFormat="1" applyFont="1" applyFill="1"/>
    <xf numFmtId="0" fontId="23" fillId="39" borderId="0" xfId="42" applyFont="1" applyFill="1"/>
    <xf numFmtId="4" fontId="23" fillId="0" borderId="0" xfId="44" applyNumberFormat="1" applyFont="1"/>
    <xf numFmtId="0" fontId="23" fillId="40" borderId="0" xfId="42" applyFont="1" applyFill="1"/>
    <xf numFmtId="4" fontId="19" fillId="0" borderId="0" xfId="44" applyNumberFormat="1" applyFont="1"/>
    <xf numFmtId="165" fontId="19" fillId="0" borderId="0" xfId="42" applyNumberFormat="1" applyFill="1"/>
    <xf numFmtId="0" fontId="28" fillId="0" borderId="0" xfId="42" applyFont="1" applyFill="1"/>
    <xf numFmtId="164" fontId="19" fillId="0" borderId="0" xfId="42" applyNumberFormat="1" applyFill="1"/>
    <xf numFmtId="0" fontId="19" fillId="0" borderId="0" xfId="42" applyNumberFormat="1" applyFill="1"/>
    <xf numFmtId="0" fontId="27" fillId="41" borderId="0" xfId="42" applyFont="1" applyFill="1"/>
    <xf numFmtId="0" fontId="23" fillId="0" borderId="0" xfId="42" applyFont="1" applyFill="1" applyBorder="1"/>
    <xf numFmtId="0" fontId="23" fillId="0" borderId="0" xfId="42" applyFont="1" applyFill="1" applyBorder="1" applyAlignment="1">
      <alignment horizontal="center" vertical="center"/>
    </xf>
    <xf numFmtId="0" fontId="23" fillId="0" borderId="0" xfId="42" applyNumberFormat="1" applyFont="1" applyFill="1" applyBorder="1" applyProtection="1"/>
    <xf numFmtId="0" fontId="27" fillId="0" borderId="0" xfId="42" applyNumberFormat="1" applyFont="1" applyFill="1" applyBorder="1" applyProtection="1"/>
    <xf numFmtId="0" fontId="23" fillId="0" borderId="0" xfId="42" applyFont="1" applyFill="1" applyBorder="1" applyAlignment="1"/>
    <xf numFmtId="0" fontId="23" fillId="0" borderId="0" xfId="42" applyFont="1" applyFill="1" applyBorder="1" applyAlignment="1">
      <alignment horizontal="center"/>
    </xf>
    <xf numFmtId="0" fontId="27" fillId="0" borderId="0" xfId="42" applyFont="1" applyFill="1" applyBorder="1"/>
    <xf numFmtId="0" fontId="23" fillId="0" borderId="0" xfId="42" applyFont="1" applyFill="1" applyBorder="1" applyAlignment="1">
      <alignment wrapText="1"/>
    </xf>
    <xf numFmtId="164" fontId="23" fillId="0" borderId="0" xfId="45" applyFont="1" applyFill="1" applyBorder="1"/>
    <xf numFmtId="164" fontId="23" fillId="0" borderId="0" xfId="44" applyFont="1" applyFill="1" applyBorder="1"/>
    <xf numFmtId="0" fontId="23" fillId="0" borderId="0" xfId="44" applyNumberFormat="1" applyFont="1" applyFill="1" applyBorder="1"/>
    <xf numFmtId="0" fontId="23" fillId="0" borderId="0" xfId="45" applyNumberFormat="1" applyFont="1" applyFill="1" applyBorder="1"/>
    <xf numFmtId="0" fontId="19" fillId="0" borderId="0" xfId="42" applyFill="1" applyBorder="1"/>
    <xf numFmtId="166" fontId="23" fillId="0" borderId="0" xfId="45" applyNumberFormat="1" applyFont="1" applyFill="1" applyBorder="1"/>
    <xf numFmtId="0" fontId="18" fillId="0" borderId="0" xfId="42" applyFont="1" applyFill="1" applyBorder="1"/>
    <xf numFmtId="164" fontId="19" fillId="0" borderId="0" xfId="44" applyFont="1" applyFill="1" applyBorder="1"/>
    <xf numFmtId="167" fontId="23" fillId="0" borderId="0" xfId="45" applyNumberFormat="1" applyFont="1" applyFill="1" applyBorder="1"/>
    <xf numFmtId="43" fontId="19" fillId="0" borderId="0" xfId="42" applyNumberFormat="1" applyFill="1"/>
    <xf numFmtId="164" fontId="19" fillId="0" borderId="0" xfId="44" applyFont="1" applyAlignment="1">
      <alignment horizontal="center" vertical="center"/>
    </xf>
    <xf numFmtId="164" fontId="20" fillId="35" borderId="11" xfId="44" applyFont="1" applyFill="1" applyBorder="1" applyAlignment="1">
      <alignment horizontal="center"/>
    </xf>
    <xf numFmtId="164" fontId="20" fillId="35" borderId="13" xfId="44" applyFont="1" applyFill="1" applyBorder="1" applyAlignment="1">
      <alignment horizontal="center"/>
    </xf>
    <xf numFmtId="164" fontId="20" fillId="35" borderId="12" xfId="44" applyFont="1" applyFill="1" applyBorder="1" applyAlignment="1">
      <alignment horizontal="center"/>
    </xf>
    <xf numFmtId="164" fontId="20" fillId="34" borderId="11" xfId="45" applyFont="1" applyFill="1" applyBorder="1" applyAlignment="1">
      <alignment horizontal="center"/>
    </xf>
    <xf numFmtId="164" fontId="20" fillId="34" borderId="13" xfId="45" applyFont="1" applyFill="1" applyBorder="1" applyAlignment="1">
      <alignment horizontal="center"/>
    </xf>
    <xf numFmtId="164" fontId="20" fillId="34" borderId="12" xfId="45" applyFont="1" applyFill="1" applyBorder="1" applyAlignment="1">
      <alignment horizontal="center"/>
    </xf>
    <xf numFmtId="164" fontId="20" fillId="35" borderId="11" xfId="45" applyFont="1" applyFill="1" applyBorder="1" applyAlignment="1">
      <alignment horizontal="center"/>
    </xf>
    <xf numFmtId="164" fontId="20" fillId="35" borderId="13" xfId="45" applyFont="1" applyFill="1" applyBorder="1" applyAlignment="1">
      <alignment horizontal="center"/>
    </xf>
    <xf numFmtId="164" fontId="20" fillId="35" borderId="12" xfId="45" applyFont="1" applyFill="1" applyBorder="1" applyAlignment="1">
      <alignment horizontal="center"/>
    </xf>
  </cellXfs>
  <cellStyles count="4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111" xfId="42"/>
    <cellStyle name="Обычный 2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 2 2" xfId="44"/>
    <cellStyle name="Финансовый 2 3 2" xfId="45"/>
    <cellStyle name="Хороший" xfId="6" builtinId="26" customBuiltin="1"/>
  </cellStyles>
  <dxfs count="21">
    <dxf>
      <fill>
        <patternFill>
          <bgColor rgb="FFD9D9D9"/>
        </patternFill>
      </fill>
    </dxf>
    <dxf>
      <fill>
        <patternFill>
          <bgColor rgb="FFBFBFBF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C65911"/>
        </patternFill>
      </fill>
    </dxf>
    <dxf>
      <fill>
        <patternFill>
          <bgColor rgb="FFF4B084"/>
        </patternFill>
      </fill>
    </dxf>
    <dxf>
      <fill>
        <patternFill>
          <bgColor rgb="FF9BC2E6"/>
        </patternFill>
      </fill>
    </dxf>
    <dxf>
      <fill>
        <patternFill>
          <bgColor rgb="FF2F75B5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B4C6E7"/>
        </patternFill>
      </fill>
    </dxf>
    <dxf>
      <fill>
        <patternFill>
          <bgColor rgb="FF8EA9DB"/>
        </patternFill>
      </fill>
    </dxf>
    <dxf>
      <fill>
        <patternFill>
          <bgColor rgb="FFFFE699"/>
        </patternFill>
      </fill>
    </dxf>
    <dxf>
      <fill>
        <patternFill>
          <bgColor rgb="FFFFD966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8CBAD"/>
        </patternFill>
      </fill>
    </dxf>
    <dxf>
      <fill>
        <patternFill>
          <bgColor rgb="FFF4B084"/>
        </patternFill>
      </fill>
    </dxf>
    <dxf>
      <fill>
        <patternFill>
          <bgColor rgb="FFBDD7EE"/>
        </patternFill>
      </fill>
    </dxf>
    <dxf>
      <fill>
        <patternFill>
          <bgColor rgb="FF9BC2E6"/>
        </patternFill>
      </fill>
    </dxf>
    <dxf>
      <fill>
        <patternFill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2.2.156\d\Documents%20and%20Settings\E.Suslov\Local%20Settings\Temporary%20Internet%20Files\Content.Outlook\JX328R25\Documents%20and%20Settings\I.Kirillova\&#1056;&#1072;&#1073;&#1086;&#1095;&#1080;&#1081;%20&#1089;&#1090;&#1086;&#1083;\&#1050;2%20&#1057;&#1069;&#1057;&#1041;%20&#1084;&#1072;&#1088;&#109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AS%20&amp;%20GAAP%20%20Reports/IAS%20&amp;%20GAAP%20YEAR%202002/2002%20Q3%20Consolidation%20Model/A%20Consolidation%20&amp;%20Reporting/GAAP%20&amp;%20IAS%20Group%20TB%20&amp;%20Reports%20Q3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mg.mail.yandex.net/simg/New%20ver%2030.01.04%20main%20ver.%201%20Budget%20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or001/AppData/Local/Microsoft/Windows/Temporary%20Internet%20Files/Content.Outlook/OV0WJIOL/BBS.TAX/GHRS/special/Banksurvey%202009/Forms%20UPDATED/Questionnaires/SD/Salary%20Data_Regions_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Перечень изменений"/>
      <sheetName val="Сведения"/>
      <sheetName val="Reference"/>
      <sheetName val="БЮДЖЕТ"/>
      <sheetName val="Бюджет (вн.обор.)"/>
      <sheetName val="ТПИР-бюджет"/>
      <sheetName val="ФАКТ"/>
      <sheetName val="Факт (вн.обор.)"/>
      <sheetName val="ТПИР-факт"/>
      <sheetName val="ПРОГНОЗ"/>
      <sheetName val="Прогноз (вн.обор.) "/>
      <sheetName val="ТПИР-прогноз"/>
      <sheetName val="К2"/>
      <sheetName val="Справочник строк"/>
      <sheetName val="Справочник предприятий"/>
      <sheetName val="ТПИР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>Basly Management Limited</v>
          </cell>
        </row>
        <row r="5">
          <cell r="B5" t="str">
            <v>Berezville Investments Limited</v>
          </cell>
        </row>
        <row r="6">
          <cell r="B6" t="str">
            <v>Electricity Distribution Management Limited</v>
          </cell>
        </row>
        <row r="7">
          <cell r="B7" t="str">
            <v>Emeraldi Enterprises Limited</v>
          </cell>
        </row>
        <row r="8">
          <cell r="B8" t="str">
            <v>Eriswell Trading Limited</v>
          </cell>
        </row>
        <row r="9">
          <cell r="B9" t="str">
            <v>Estone Holdings Limited</v>
          </cell>
        </row>
        <row r="10">
          <cell r="B10" t="str">
            <v xml:space="preserve">Fielday Trading Limited </v>
          </cell>
        </row>
        <row r="11">
          <cell r="B11" t="str">
            <v>GEF Clobal Energy Finance Ltd</v>
          </cell>
        </row>
        <row r="12">
          <cell r="B12" t="str">
            <v>Grangeville Management Limited</v>
          </cell>
        </row>
        <row r="13">
          <cell r="B13" t="str">
            <v>Grossbeak Investments Limited</v>
          </cell>
        </row>
        <row r="14">
          <cell r="B14" t="str">
            <v>Heterson Management Limited</v>
          </cell>
        </row>
        <row r="15">
          <cell r="B15" t="str">
            <v>Hosela Enterprises Limited</v>
          </cell>
        </row>
        <row r="16">
          <cell r="B16" t="str">
            <v>Humgate Holdings Limited</v>
          </cell>
        </row>
        <row r="17">
          <cell r="B17" t="str">
            <v>I.D.E. Electricity Distribution Investments 1 Limited</v>
          </cell>
        </row>
        <row r="18">
          <cell r="B18" t="str">
            <v xml:space="preserve">IES-SRED AZ ENERGO STROY (дочернее предприятие) </v>
          </cell>
        </row>
        <row r="19">
          <cell r="B19" t="str">
            <v>Indville Management Limited</v>
          </cell>
        </row>
        <row r="20">
          <cell r="B20" t="str">
            <v>Inguri Management Limited</v>
          </cell>
        </row>
        <row r="21">
          <cell r="B21" t="str">
            <v>Integrated E.S. Finance Limited</v>
          </cell>
        </row>
        <row r="22">
          <cell r="B22" t="str">
            <v>Integrated Energy Systems Limited (Beliz)</v>
          </cell>
        </row>
        <row r="23">
          <cell r="B23" t="str">
            <v>Integrated Energy Systems Limited (Cyprus)</v>
          </cell>
        </row>
        <row r="24">
          <cell r="B24" t="str">
            <v>Junar Investments Limited</v>
          </cell>
        </row>
        <row r="25">
          <cell r="B25" t="str">
            <v>Keeper Management Ltd</v>
          </cell>
        </row>
        <row r="26">
          <cell r="B26" t="str">
            <v>Merol Trading Limited</v>
          </cell>
        </row>
        <row r="27">
          <cell r="B27" t="str">
            <v>Mullins Holdings limited</v>
          </cell>
        </row>
        <row r="28">
          <cell r="B28" t="str">
            <v>Narell Enterprises Limited</v>
          </cell>
        </row>
        <row r="29">
          <cell r="B29" t="str">
            <v>Odvin Financial Inc.</v>
          </cell>
        </row>
        <row r="30">
          <cell r="B30" t="str">
            <v>Primagate Trading Limited</v>
          </cell>
        </row>
        <row r="31">
          <cell r="B31" t="str">
            <v>Rubinium Enterprises Limited</v>
          </cell>
        </row>
        <row r="32">
          <cell r="B32" t="str">
            <v>Sagacity Limited</v>
          </cell>
        </row>
        <row r="33">
          <cell r="B33" t="str">
            <v>Samsonia Trading Limited</v>
          </cell>
        </row>
        <row r="34">
          <cell r="B34" t="str">
            <v>Semafer Holdings Limited</v>
          </cell>
        </row>
        <row r="35">
          <cell r="B35" t="str">
            <v>Sodeman Limited</v>
          </cell>
        </row>
        <row r="36">
          <cell r="B36" t="str">
            <v>Sofiwood Investments Limited</v>
          </cell>
        </row>
        <row r="37">
          <cell r="B37" t="str">
            <v>Sweetbrier Limited</v>
          </cell>
        </row>
        <row r="38">
          <cell r="B38" t="str">
            <v>Tanter Holdings Limited</v>
          </cell>
        </row>
        <row r="39">
          <cell r="B39" t="str">
            <v>Thingol Universal S.A.</v>
          </cell>
        </row>
        <row r="40">
          <cell r="B40" t="str">
            <v xml:space="preserve">Tidemark Investments Limited </v>
          </cell>
        </row>
        <row r="41">
          <cell r="B41" t="str">
            <v>Turlin Management Limited</v>
          </cell>
        </row>
        <row r="42">
          <cell r="B42" t="str">
            <v xml:space="preserve">Watermill Services Limited </v>
          </cell>
        </row>
        <row r="43">
          <cell r="B43" t="str">
            <v>Wilmington Investments Limited</v>
          </cell>
        </row>
        <row r="44">
          <cell r="B44" t="str">
            <v>Zasio Enterprises LTD</v>
          </cell>
        </row>
        <row r="45">
          <cell r="B45" t="str">
            <v>АВД Дисциплина ООО</v>
          </cell>
        </row>
        <row r="46">
          <cell r="B46" t="str">
            <v>Автогаз ООО</v>
          </cell>
        </row>
        <row r="47">
          <cell r="B47" t="str">
            <v>Алькон центр ООО</v>
          </cell>
        </row>
        <row r="48">
          <cell r="B48" t="str">
            <v>Амурский КРЦ ООО</v>
          </cell>
        </row>
        <row r="49">
          <cell r="B49" t="str">
            <v>АНО КРЦ Удмуртия</v>
          </cell>
        </row>
        <row r="50">
          <cell r="B50" t="str">
            <v>Аргон ООО</v>
          </cell>
        </row>
        <row r="51">
          <cell r="B51" t="str">
            <v>Артемовская ТЭЦ ООО</v>
          </cell>
        </row>
        <row r="52">
          <cell r="B52" t="str">
            <v>Березниковские ТЭЦ</v>
          </cell>
        </row>
        <row r="53">
          <cell r="B53" t="str">
            <v>Березниковский информационно-расчетный центр ООО</v>
          </cell>
        </row>
        <row r="54">
          <cell r="B54" t="str">
            <v>Бизнесэнерготрейд ЗАО</v>
          </cell>
        </row>
        <row r="55">
          <cell r="B55" t="str">
            <v>Богословская ТЭЦ</v>
          </cell>
        </row>
        <row r="56">
          <cell r="B56" t="str">
            <v>Верещагиноэнерго-Сервис ООО</v>
          </cell>
        </row>
        <row r="57">
          <cell r="B57" t="str">
            <v>Владимирская областная теплоэнергетическая компания ОАО</v>
          </cell>
        </row>
        <row r="58">
          <cell r="B58" t="str">
            <v>Владимирская областная электросетевая компания ОАО</v>
          </cell>
        </row>
        <row r="59">
          <cell r="B59" t="str">
            <v>Владимирская энергосбытовая компания ОАО</v>
          </cell>
        </row>
        <row r="60">
          <cell r="B60" t="str">
            <v>Владимирские КС ОАО</v>
          </cell>
        </row>
        <row r="61">
          <cell r="B61" t="str">
            <v>Владимирэнергоремонт ОАО</v>
          </cell>
        </row>
        <row r="62">
          <cell r="B62" t="str">
            <v>Водоканал</v>
          </cell>
        </row>
        <row r="63">
          <cell r="B63" t="str">
            <v>Воркутинские ТЭЦ</v>
          </cell>
        </row>
        <row r="64">
          <cell r="B64" t="str">
            <v>Востоксибэлектросетьстрой ОАО</v>
          </cell>
        </row>
        <row r="65">
          <cell r="B65" t="str">
            <v>ВоТГК - Самара</v>
          </cell>
        </row>
        <row r="66">
          <cell r="B66" t="str">
            <v>ВоТГК - Саратов</v>
          </cell>
        </row>
        <row r="67">
          <cell r="B67" t="str">
            <v>ВоТГК - Ульяновск</v>
          </cell>
        </row>
        <row r="68">
          <cell r="B68" t="str">
            <v>ВоТГК ИА</v>
          </cell>
        </row>
        <row r="69">
          <cell r="B69" t="str">
            <v>ВяткаТорф ЗАО</v>
          </cell>
        </row>
        <row r="70">
          <cell r="B70" t="str">
            <v>Г.Р.О. - Инвест  ООО</v>
          </cell>
        </row>
        <row r="71">
          <cell r="B71" t="str">
            <v>Газинвест ООО</v>
          </cell>
        </row>
        <row r="72">
          <cell r="B72" t="str">
            <v>Газмонтаж, ЗАО</v>
          </cell>
        </row>
        <row r="73">
          <cell r="B73" t="str">
            <v>Газмонтаж-Екатеринбуг</v>
          </cell>
        </row>
        <row r="74">
          <cell r="B74" t="str">
            <v>Газмонтаж-Курган</v>
          </cell>
        </row>
        <row r="75">
          <cell r="B75" t="str">
            <v>Газмонтаж-Новосибирск</v>
          </cell>
        </row>
        <row r="76">
          <cell r="B76" t="str">
            <v>Газмонтаж-Челябинск</v>
          </cell>
        </row>
        <row r="77">
          <cell r="B77" t="str">
            <v>Газпродукт-Екатеринбург ООО</v>
          </cell>
        </row>
        <row r="78">
          <cell r="B78" t="str">
            <v>Газраспредсеть ОАО</v>
          </cell>
        </row>
        <row r="79">
          <cell r="B79" t="str">
            <v>Газ-Сервис плюс ОАО</v>
          </cell>
        </row>
        <row r="80">
          <cell r="B80" t="str">
            <v>ГАЗЭКС ЗАО</v>
          </cell>
        </row>
        <row r="81">
          <cell r="B81" t="str">
            <v>ГАЗЭКС-Менеджмент ООО</v>
          </cell>
        </row>
        <row r="82">
          <cell r="B82" t="str">
            <v>ГАЗЭКС-Украина ООО</v>
          </cell>
        </row>
        <row r="83">
          <cell r="B83" t="str">
            <v>ГАЗЭКС-Финанс ООО</v>
          </cell>
        </row>
        <row r="84">
          <cell r="B84" t="str">
            <v>Газэнергоресурс ООО</v>
          </cell>
        </row>
        <row r="85">
          <cell r="B85" t="str">
            <v>Гипрокоммунэнерго ООО</v>
          </cell>
        </row>
        <row r="86">
          <cell r="B86" t="str">
            <v>Горняцкое</v>
          </cell>
        </row>
        <row r="87">
          <cell r="B87" t="str">
            <v>Горэлектросеть, Первоуральск ЗАО</v>
          </cell>
        </row>
        <row r="88">
          <cell r="B88" t="str">
            <v>Группа Виста ООО</v>
          </cell>
        </row>
        <row r="89">
          <cell r="B89" t="str">
            <v>ГУК Новый дом ООО</v>
          </cell>
        </row>
        <row r="90">
          <cell r="B90" t="str">
            <v>ГУТЭК по Владимирской области ЗАО</v>
          </cell>
        </row>
        <row r="91">
          <cell r="B91" t="str">
            <v>Днепрогаз АО</v>
          </cell>
        </row>
        <row r="92">
          <cell r="B92" t="str">
            <v>Донецкгоргаз АО</v>
          </cell>
        </row>
        <row r="93">
          <cell r="B93" t="str">
            <v>Единое ЖКО , ООО</v>
          </cell>
        </row>
        <row r="94">
          <cell r="B94" t="str">
            <v>Единый расчетно-кассовый центр Нижегородской области ООО</v>
          </cell>
        </row>
        <row r="95">
          <cell r="B95" t="str">
            <v>Екатеринбурггаз ОАО</v>
          </cell>
        </row>
        <row r="96">
          <cell r="B96" t="str">
            <v>Екатеринбургская сбытовая компания ЗАО</v>
          </cell>
        </row>
        <row r="97">
          <cell r="B97" t="str">
            <v>ЕЭС.Гарант - Киров ООО</v>
          </cell>
        </row>
        <row r="98">
          <cell r="B98" t="str">
            <v>ЕЭС.Гарант - Коми ООО</v>
          </cell>
        </row>
        <row r="99">
          <cell r="B99" t="str">
            <v>ЕЭС.Гарант - Москва ООО</v>
          </cell>
        </row>
        <row r="100">
          <cell r="B100" t="str">
            <v>ЕЭС.Гарант - Н.Новогород ООО</v>
          </cell>
        </row>
        <row r="101">
          <cell r="B101" t="str">
            <v>ЕЭС.Гарант - Оренбург ООО</v>
          </cell>
        </row>
        <row r="102">
          <cell r="B102" t="str">
            <v>ЕЭС.Гарант - Свердловск ООО</v>
          </cell>
        </row>
        <row r="103">
          <cell r="B103" t="str">
            <v>ЕЭС.Гарант - Удмуртия ООО</v>
          </cell>
        </row>
        <row r="104">
          <cell r="B104" t="str">
            <v>Запсибэлектросетьстрой ОАО</v>
          </cell>
        </row>
        <row r="105">
          <cell r="B105" t="str">
            <v>Ивановская ТЭЦ-1, ЗАО</v>
          </cell>
        </row>
        <row r="106">
          <cell r="B106" t="str">
            <v>Игумновская ТЭЦ, ЗАО</v>
          </cell>
        </row>
        <row r="107">
          <cell r="B107" t="str">
            <v>Ижевская ТЭЦ-1, ЗАО</v>
          </cell>
        </row>
        <row r="108">
          <cell r="B108" t="str">
            <v>Ижевская ТЭЦ-2, ЗАО</v>
          </cell>
        </row>
        <row r="109">
          <cell r="B109" t="str">
            <v>Инвестпартнер ООО</v>
          </cell>
        </row>
        <row r="110">
          <cell r="B110" t="str">
            <v>ИнвестСпецПром ООО</v>
          </cell>
        </row>
        <row r="111">
          <cell r="B111" t="str">
            <v>Инженерный центр ОАО</v>
          </cell>
        </row>
        <row r="112">
          <cell r="B112" t="str">
            <v>Инфосант ООО</v>
          </cell>
        </row>
        <row r="113">
          <cell r="B113" t="str">
            <v>Иркутскоблгаз  ОАО</v>
          </cell>
        </row>
        <row r="114">
          <cell r="B114" t="str">
            <v>Иркутскэнергострой ЗАО</v>
          </cell>
        </row>
        <row r="115">
          <cell r="B115" t="str">
            <v>ИТ Энерго-Консалт ООО</v>
          </cell>
        </row>
        <row r="116">
          <cell r="B116" t="str">
            <v>КБ-Трест ООО</v>
          </cell>
        </row>
        <row r="117">
          <cell r="B117" t="str">
            <v>Кизеловская ГРЭС-3</v>
          </cell>
        </row>
        <row r="118">
          <cell r="B118" t="str">
            <v>Кировская теплоснабжающая компания ОАО</v>
          </cell>
        </row>
        <row r="119">
          <cell r="B119" t="str">
            <v>Кировская ТЭЦ-1</v>
          </cell>
        </row>
        <row r="120">
          <cell r="B120" t="str">
            <v>Кировэнергоремонт ОАО</v>
          </cell>
        </row>
        <row r="121">
          <cell r="B121" t="str">
            <v>Кировэнергосбыт НВД</v>
          </cell>
        </row>
        <row r="122">
          <cell r="B122" t="str">
            <v>Кировэнергосбыт ОАО</v>
          </cell>
        </row>
        <row r="123">
          <cell r="B123" t="str">
            <v>Кировэнергоспецремонт ОАО</v>
          </cell>
        </row>
        <row r="124">
          <cell r="B124" t="str">
            <v>Ковровская энергетическая компания  ОАО</v>
          </cell>
        </row>
        <row r="125">
          <cell r="B125" t="str">
            <v>Коми коммунальный сервис ООО</v>
          </cell>
        </row>
        <row r="126">
          <cell r="B126" t="str">
            <v>Коми энергосбытовая НВД</v>
          </cell>
        </row>
        <row r="127">
          <cell r="B127" t="str">
            <v>Коми энергосбытовая ОАО</v>
          </cell>
        </row>
        <row r="128">
          <cell r="B128" t="str">
            <v>Коммунэнергогаз ООО</v>
          </cell>
        </row>
        <row r="129">
          <cell r="B129" t="str">
            <v xml:space="preserve">Компания1 </v>
          </cell>
        </row>
        <row r="130">
          <cell r="B130" t="str">
            <v xml:space="preserve">Компания2 </v>
          </cell>
        </row>
        <row r="131">
          <cell r="B131" t="str">
            <v xml:space="preserve">Компания3 </v>
          </cell>
        </row>
        <row r="132">
          <cell r="B132" t="str">
            <v xml:space="preserve">Компания4 </v>
          </cell>
        </row>
        <row r="133">
          <cell r="B133" t="str">
            <v>Комплексные телесистемы ООО</v>
          </cell>
        </row>
        <row r="134">
          <cell r="B134" t="str">
            <v>Комплексный расчетный центр в Республике Коми ООО</v>
          </cell>
        </row>
        <row r="135">
          <cell r="B135" t="str">
            <v>Комплексный расчетный центр ООО</v>
          </cell>
        </row>
        <row r="136">
          <cell r="B136" t="str">
            <v>Комэнерго ЗАО</v>
          </cell>
        </row>
        <row r="137">
          <cell r="B137" t="str">
            <v>Краснотурьинскмежрайгаз ОАО</v>
          </cell>
        </row>
        <row r="138">
          <cell r="B138" t="str">
            <v>Красноуральскмежрайгаз ОАО</v>
          </cell>
        </row>
        <row r="139">
          <cell r="B139" t="str">
            <v>Криворожгаз АО</v>
          </cell>
        </row>
        <row r="140">
          <cell r="B140" t="str">
            <v>КРЦ ООО</v>
          </cell>
        </row>
        <row r="141">
          <cell r="B141" t="str">
            <v>КРЦ-Прикамье ОАО</v>
          </cell>
        </row>
        <row r="142">
          <cell r="B142" t="str">
            <v>КРЦ-Удмуртия ООО</v>
          </cell>
        </row>
        <row r="143">
          <cell r="B143" t="str">
            <v>Кубаньэнергосбыт ОАО</v>
          </cell>
        </row>
        <row r="144">
          <cell r="B144" t="str">
            <v>Кузнецкая ТЭЦ-3, ЗАО</v>
          </cell>
        </row>
        <row r="145">
          <cell r="B145" t="str">
            <v>Курганоблгаз ОАО</v>
          </cell>
        </row>
        <row r="146">
          <cell r="B146" t="str">
            <v>КЭС ЗАО</v>
          </cell>
        </row>
        <row r="147">
          <cell r="B147" t="str">
            <v>КЭС Удмуртии ЗАО</v>
          </cell>
        </row>
        <row r="148">
          <cell r="B148" t="str">
            <v>КЭСК-Мультиэнергетика ООО</v>
          </cell>
        </row>
        <row r="149">
          <cell r="B149" t="str">
            <v>КЭС-Мультиэнергетика ЗАО</v>
          </cell>
        </row>
        <row r="150">
          <cell r="B150" t="str">
            <v>КЭС-Прикамье ОАО</v>
          </cell>
        </row>
        <row r="151">
          <cell r="B151" t="str">
            <v>КЭС-Производство  ООО</v>
          </cell>
        </row>
        <row r="152">
          <cell r="B152" t="str">
            <v>КЭС-Развитие ООО</v>
          </cell>
        </row>
        <row r="153">
          <cell r="B153" t="str">
            <v>КЭС-Трейдинг ООО</v>
          </cell>
        </row>
        <row r="154">
          <cell r="B154" t="str">
            <v>КЭС-Украина, ООО</v>
          </cell>
        </row>
        <row r="155">
          <cell r="B155" t="str">
            <v>КЭС-Холдинг ООО</v>
          </cell>
        </row>
        <row r="156">
          <cell r="B156" t="str">
            <v>КЭС-Энергетические решения ООО</v>
          </cell>
        </row>
        <row r="157">
          <cell r="B157" t="str">
            <v>КЭС-Энергосбыт, ЗАО</v>
          </cell>
        </row>
        <row r="158">
          <cell r="B158" t="str">
            <v>КЭС-Энергостройинжиниринг ЗАО</v>
          </cell>
        </row>
        <row r="159">
          <cell r="B159" t="str">
            <v xml:space="preserve">КЭС-ЭнергоСтройИнжинирингГмбХ(IES-EnergoStoryEngineeringGmbh) </v>
          </cell>
        </row>
        <row r="160">
          <cell r="B160" t="str">
            <v xml:space="preserve">КЭС-ЭнергоСтройИнжинирингС.А.Р.Л.(IES-EnergoStroyEngineeringS.A.R.L.),Марокко </v>
          </cell>
        </row>
        <row r="161">
          <cell r="B161" t="str">
            <v>Ладент  ООО</v>
          </cell>
        </row>
        <row r="162">
          <cell r="B162" t="str">
            <v>МаИС ООО</v>
          </cell>
        </row>
        <row r="163">
          <cell r="B163" t="str">
            <v>Марийская теплоснабжающая компания, ООО</v>
          </cell>
        </row>
        <row r="164">
          <cell r="B164" t="str">
            <v>Марийская энергосбытовая компания, ЗАО</v>
          </cell>
        </row>
        <row r="165">
          <cell r="B165" t="str">
            <v>Мариэнергоремонт ОАО</v>
          </cell>
        </row>
        <row r="166">
          <cell r="B166" t="str">
            <v>Мега-Строй-Арсенал  ООО</v>
          </cell>
        </row>
        <row r="167">
          <cell r="B167" t="str">
            <v>Межрегиональная снабженческая компания ЗАО</v>
          </cell>
        </row>
        <row r="168">
          <cell r="B168" t="str">
            <v>Мордовская рег.теплоснабж.компания, ОАО</v>
          </cell>
        </row>
        <row r="169">
          <cell r="B169" t="str">
            <v>Мосэнергокомплекс ООО</v>
          </cell>
        </row>
        <row r="170">
          <cell r="B170" t="str">
            <v>МЭК-Электросталь ОАО</v>
          </cell>
        </row>
        <row r="171">
          <cell r="B171" t="str">
            <v>Нигрэс</v>
          </cell>
        </row>
        <row r="172">
          <cell r="B172" t="str">
            <v>Нижегородская энергоремонтная компания ОАО</v>
          </cell>
        </row>
        <row r="173">
          <cell r="B173" t="str">
            <v>Нижегородские КС ОАО</v>
          </cell>
        </row>
        <row r="174">
          <cell r="B174" t="str">
            <v>Нижнетуринская ГРЭС</v>
          </cell>
        </row>
        <row r="175">
          <cell r="B175" t="str">
            <v>НижнийТагилмежрайгаз ОАО</v>
          </cell>
        </row>
        <row r="176">
          <cell r="B176" t="str">
            <v>Новороссийская топливно-энергетическая компания (НовоТЭК) ОАО</v>
          </cell>
        </row>
        <row r="177">
          <cell r="B177" t="str">
            <v>Новороссийский КРЦ ООО</v>
          </cell>
        </row>
        <row r="178">
          <cell r="B178" t="str">
            <v>Ново-Свердловская ТЭЦ</v>
          </cell>
        </row>
        <row r="179">
          <cell r="B179" t="str">
            <v>Ноябрьскэлектросетьстрой ОАО</v>
          </cell>
        </row>
        <row r="180">
          <cell r="B180" t="str">
            <v>НПФ Телемеханик  ООО</v>
          </cell>
        </row>
        <row r="181">
          <cell r="B181" t="str">
            <v>Объединенная лизинговая компания ООО</v>
          </cell>
        </row>
        <row r="182">
          <cell r="B182" t="str">
            <v>ОЛК (Энергетика) ООО</v>
          </cell>
        </row>
        <row r="183">
          <cell r="B183" t="str">
            <v>ООО "Информационно-расчетный центр"</v>
          </cell>
        </row>
        <row r="184">
          <cell r="B184" t="str">
            <v>Оптима ЗАО</v>
          </cell>
        </row>
        <row r="185">
          <cell r="B185" t="str">
            <v>Оренбургэнергоремонт ОАО</v>
          </cell>
        </row>
        <row r="186">
          <cell r="B186" t="str">
            <v>Оренбургэнергосбыт НВД</v>
          </cell>
        </row>
        <row r="187">
          <cell r="B187" t="str">
            <v>Оренбургэнергосбыт ОАО</v>
          </cell>
        </row>
        <row r="188">
          <cell r="B188" t="str">
            <v>Оренбургэнергостройремонт ОАО</v>
          </cell>
        </row>
        <row r="189">
          <cell r="B189" t="str">
            <v>ОрТГК - Оренбург</v>
          </cell>
        </row>
        <row r="190">
          <cell r="B190" t="str">
            <v>ОрТГК ИА</v>
          </cell>
        </row>
        <row r="191">
          <cell r="B191" t="str">
            <v>Пензаэнергоремонт ОАО</v>
          </cell>
        </row>
        <row r="192">
          <cell r="B192" t="str">
            <v>Пензенская энергоремонтная компания ОАО</v>
          </cell>
        </row>
        <row r="193">
          <cell r="B193" t="str">
            <v>Первоуральскгаз ОАО</v>
          </cell>
        </row>
        <row r="194">
          <cell r="B194" t="str">
            <v>Передовые технологии ООО</v>
          </cell>
        </row>
        <row r="195">
          <cell r="B195" t="str">
            <v>Пересвет ООО</v>
          </cell>
        </row>
        <row r="196">
          <cell r="B196" t="str">
            <v>Пермская сетевая компания ЗАО</v>
          </cell>
        </row>
        <row r="197">
          <cell r="B197" t="str">
            <v>Пермская теплосетевая компания ООО</v>
          </cell>
        </row>
        <row r="198">
          <cell r="B198" t="str">
            <v>Пермская Теплоэнергетическая Компания ЗАО</v>
          </cell>
        </row>
        <row r="199">
          <cell r="B199" t="str">
            <v>Пермская энергосбытовая компания ОАО</v>
          </cell>
        </row>
        <row r="200">
          <cell r="B200" t="str">
            <v>Пермский коммунальный союз</v>
          </cell>
        </row>
        <row r="201">
          <cell r="B201" t="str">
            <v>ПермЭнергоКомплекс ООО</v>
          </cell>
        </row>
        <row r="202">
          <cell r="B202" t="str">
            <v>Пермэнергоремонт ОАО</v>
          </cell>
        </row>
        <row r="203">
          <cell r="B203" t="str">
            <v>Пермэнергоспецремонт ОАО</v>
          </cell>
        </row>
        <row r="204">
          <cell r="B204" t="str">
            <v>Полевскоймежрайгаз ОАО</v>
          </cell>
        </row>
        <row r="205">
          <cell r="B205" t="str">
            <v>Ревдагазсервис ОАО</v>
          </cell>
        </row>
        <row r="206">
          <cell r="B206" t="str">
            <v>Региональная сетевая компания ОАО</v>
          </cell>
        </row>
        <row r="207">
          <cell r="B207" t="str">
            <v>Региональная снабженческая компания ООО</v>
          </cell>
        </row>
        <row r="208">
          <cell r="B208" t="str">
            <v>Региональная управляющая компания Дом-Прикамье (г.Пермь) ООО</v>
          </cell>
        </row>
        <row r="209">
          <cell r="B209" t="str">
            <v>Региональная энергетическая служба ЗАО</v>
          </cell>
        </row>
        <row r="210">
          <cell r="B210" t="str">
            <v>Региональный энергосбытовой комплекс (РЭКС) ООО</v>
          </cell>
        </row>
        <row r="211">
          <cell r="B211" t="str">
            <v>Регионэнергосбыт ООО</v>
          </cell>
        </row>
        <row r="212">
          <cell r="B212" t="str">
            <v>Ремикс-групп ООО</v>
          </cell>
        </row>
        <row r="213">
          <cell r="B213" t="str">
            <v>Ресурстрансгаз  ООО</v>
          </cell>
        </row>
        <row r="214">
          <cell r="B214" t="str">
            <v>РКС Инвест  ОАО</v>
          </cell>
        </row>
        <row r="215">
          <cell r="B215" t="str">
            <v>РКС-Светодизайн ООО</v>
          </cell>
        </row>
        <row r="216">
          <cell r="B216" t="str">
            <v>Роял-Консалт ООО</v>
          </cell>
        </row>
        <row r="217">
          <cell r="B217" t="str">
            <v>Салтовский огонек, ООО</v>
          </cell>
        </row>
        <row r="218">
          <cell r="B218" t="str">
            <v>Самараэнергоспецремонт, ОАО</v>
          </cell>
        </row>
        <row r="219">
          <cell r="B219" t="str">
            <v>Самарское производственно-ремонтное предприятие, ОАО</v>
          </cell>
        </row>
        <row r="220">
          <cell r="B220" t="str">
            <v>Санаторий-профилакторий Сокол, ООО</v>
          </cell>
        </row>
        <row r="221">
          <cell r="B221" t="str">
            <v>СаранскТеплоТранс ООО</v>
          </cell>
        </row>
        <row r="222">
          <cell r="B222" t="str">
            <v>Сарапульская ТЭЦ-3</v>
          </cell>
        </row>
        <row r="223">
          <cell r="B223" t="str">
            <v>Саратовская ТЭЦ-1, ООО</v>
          </cell>
        </row>
        <row r="224">
          <cell r="B224" t="str">
            <v>Саратовское производственное ремонтное предприятие, ОАО</v>
          </cell>
        </row>
        <row r="225">
          <cell r="B225" t="str">
            <v>Саратовэнергоспецремонт, ОАО</v>
          </cell>
        </row>
        <row r="226">
          <cell r="B226" t="str">
            <v>СБВ-Групп ООО</v>
          </cell>
        </row>
        <row r="227">
          <cell r="B227" t="str">
            <v>Сбытовой Холдинг, ОАО</v>
          </cell>
        </row>
        <row r="228">
          <cell r="B228" t="str">
            <v>Свердловская теплоснабжающая компания (СТК)</v>
          </cell>
        </row>
        <row r="229">
          <cell r="B229" t="str">
            <v>Свердловская энергосервисная компания ОАО</v>
          </cell>
        </row>
        <row r="230">
          <cell r="B230" t="str">
            <v>Свердловскоблгаз ОАО</v>
          </cell>
        </row>
        <row r="231">
          <cell r="B231" t="str">
            <v>Свердловэлектроремонт ОАО</v>
          </cell>
        </row>
        <row r="232">
          <cell r="B232" t="str">
            <v>Свердловэнергосбыт НВД</v>
          </cell>
        </row>
        <row r="233">
          <cell r="B233" t="str">
            <v>Свердловэнергосбыт ОАО</v>
          </cell>
        </row>
        <row r="234">
          <cell r="B234" t="str">
            <v>СГ-Авто ВСК  ООО</v>
          </cell>
        </row>
        <row r="235">
          <cell r="B235" t="str">
            <v>СГ-Авто ООО</v>
          </cell>
        </row>
        <row r="236">
          <cell r="B236" t="str">
            <v>СГ-Инвест ОАО</v>
          </cell>
        </row>
        <row r="237">
          <cell r="B237" t="str">
            <v>СГ-Трейд (Москва) ООО</v>
          </cell>
        </row>
        <row r="238">
          <cell r="B238" t="str">
            <v>СГ-Трейд ООО</v>
          </cell>
        </row>
        <row r="239">
          <cell r="B239" t="str">
            <v>Северные котельные</v>
          </cell>
        </row>
        <row r="240">
          <cell r="B240" t="str">
            <v>Северэнергопром ООО</v>
          </cell>
        </row>
        <row r="241">
          <cell r="B241" t="str">
            <v>Серовмежрайгаз ОАО</v>
          </cell>
        </row>
        <row r="242">
          <cell r="B242" t="str">
            <v>Сибирьгазсервис ОАО</v>
          </cell>
        </row>
        <row r="243">
          <cell r="B243" t="str">
            <v>Сибэлектросетьстрой ОАО</v>
          </cell>
        </row>
        <row r="244">
          <cell r="B244" t="str">
            <v>Созвездие энергетических решений ООО</v>
          </cell>
        </row>
        <row r="245">
          <cell r="B245" t="str">
            <v>Сормовская ТЭЦ, ЗАО</v>
          </cell>
        </row>
        <row r="246">
          <cell r="B246" t="str">
            <v>Социальная ответственность ООО</v>
          </cell>
        </row>
        <row r="247">
          <cell r="B247" t="str">
            <v>Социально-культурные предприятия, ОАО</v>
          </cell>
        </row>
        <row r="248">
          <cell r="B248" t="str">
            <v>Спецтрубмонтаж, ООО</v>
          </cell>
        </row>
        <row r="249">
          <cell r="B249" t="str">
            <v>Средневолжск.межрег.упр.энерг.комп.,ОАО</v>
          </cell>
        </row>
        <row r="250">
          <cell r="B250" t="str">
            <v>Средневолжское энергосбытовое предприятие ЗАО</v>
          </cell>
        </row>
        <row r="251">
          <cell r="B251" t="str">
            <v>Среднеуральская газовая компания ООО</v>
          </cell>
        </row>
        <row r="252">
          <cell r="B252" t="str">
            <v>Сток-Экспресс ООО</v>
          </cell>
        </row>
        <row r="253">
          <cell r="B253" t="str">
            <v>Стратегические бизнес-системы ООО</v>
          </cell>
        </row>
        <row r="254">
          <cell r="B254" t="str">
            <v>Стройгазсервис ООО</v>
          </cell>
        </row>
        <row r="255">
          <cell r="B255" t="str">
            <v>Стройпроект ООО</v>
          </cell>
        </row>
        <row r="256">
          <cell r="B256" t="str">
            <v>Стройтехресурс ЗАО</v>
          </cell>
        </row>
        <row r="257">
          <cell r="B257" t="str">
            <v>Тагилгазкомплект ООО</v>
          </cell>
        </row>
        <row r="258">
          <cell r="B258" t="str">
            <v>Тверская водопроводная компания ООО</v>
          </cell>
        </row>
        <row r="259">
          <cell r="B259" t="str">
            <v>Тверская теплоснабжающая компания ООО</v>
          </cell>
        </row>
        <row r="260">
          <cell r="B260" t="str">
            <v>Тверская управляющая компания ООО</v>
          </cell>
        </row>
        <row r="261">
          <cell r="B261" t="str">
            <v>Тверьуправдом  ООО</v>
          </cell>
        </row>
        <row r="262">
          <cell r="B262" t="str">
            <v>ТГК-5 ИА</v>
          </cell>
        </row>
        <row r="263">
          <cell r="B263" t="str">
            <v>ТГК-5 Киров</v>
          </cell>
        </row>
        <row r="264">
          <cell r="B264" t="str">
            <v>ТГК-5 Марий Эл и Чувашия</v>
          </cell>
        </row>
        <row r="265">
          <cell r="B265" t="str">
            <v>ТГК-5 Удмуртия</v>
          </cell>
        </row>
        <row r="266">
          <cell r="B266" t="str">
            <v>ТГК-6 Владимир</v>
          </cell>
        </row>
        <row r="267">
          <cell r="B267" t="str">
            <v>ТГК-6 ИА</v>
          </cell>
        </row>
        <row r="268">
          <cell r="B268" t="str">
            <v>ТГК-6 Ивановский</v>
          </cell>
        </row>
        <row r="269">
          <cell r="B269" t="str">
            <v>ТГК-6 Мордовия</v>
          </cell>
        </row>
        <row r="270">
          <cell r="B270" t="str">
            <v>ТГК-6 Н.Новгород</v>
          </cell>
        </row>
        <row r="271">
          <cell r="B271" t="str">
            <v>ТГК-6 Пенза</v>
          </cell>
        </row>
        <row r="272">
          <cell r="B272" t="str">
            <v>ТГК-6-Инвест ООО</v>
          </cell>
        </row>
        <row r="273">
          <cell r="B273" t="str">
            <v>ТГК-9 ИА</v>
          </cell>
        </row>
        <row r="274">
          <cell r="B274" t="str">
            <v>ТГК-9 Коми</v>
          </cell>
        </row>
        <row r="275">
          <cell r="B275" t="str">
            <v>ТГК-9 Пермь</v>
          </cell>
        </row>
        <row r="276">
          <cell r="B276" t="str">
            <v>ТГК-9 Свердловск</v>
          </cell>
        </row>
        <row r="277">
          <cell r="B277" t="str">
            <v>ТГК-9-Финанс</v>
          </cell>
        </row>
        <row r="278">
          <cell r="B278" t="str">
            <v>ТД Факел ООО</v>
          </cell>
        </row>
        <row r="279">
          <cell r="B279" t="str">
            <v>Тепловые сети Воркуты ООО</v>
          </cell>
        </row>
        <row r="280">
          <cell r="B280" t="str">
            <v>Терра ООО</v>
          </cell>
        </row>
        <row r="281">
          <cell r="B281" t="str">
            <v>Технология комфорта ООО</v>
          </cell>
        </row>
        <row r="282">
          <cell r="B282" t="str">
            <v>Техэксперт ООО</v>
          </cell>
        </row>
        <row r="283">
          <cell r="B283" t="str">
            <v>ТИКС ОАО</v>
          </cell>
        </row>
        <row r="284">
          <cell r="B284" t="str">
            <v>ТК Абразив ООО</v>
          </cell>
        </row>
        <row r="285">
          <cell r="B285" t="str">
            <v>Томский КРЦ ООО</v>
          </cell>
        </row>
        <row r="286">
          <cell r="B286" t="str">
            <v>Торговый дом Энергосервис, ООО</v>
          </cell>
        </row>
        <row r="287">
          <cell r="B287" t="str">
            <v>Трансгазсервис ООО</v>
          </cell>
        </row>
        <row r="288">
          <cell r="B288" t="str">
            <v>Трейдсистем ООО</v>
          </cell>
        </row>
        <row r="289">
          <cell r="B289" t="str">
            <v>Триумф ООО</v>
          </cell>
        </row>
        <row r="290">
          <cell r="B290" t="str">
            <v>Удмуртгаз ОАО</v>
          </cell>
        </row>
        <row r="291">
          <cell r="B291" t="str">
            <v>Удмуртская энергосбытовая компания НВД</v>
          </cell>
        </row>
        <row r="292">
          <cell r="B292" t="str">
            <v>Удмуртская энергосбытовая компания ОАО</v>
          </cell>
        </row>
        <row r="293">
          <cell r="B293" t="str">
            <v>Удмуртские газовые сети ООО</v>
          </cell>
        </row>
        <row r="294">
          <cell r="B294" t="str">
            <v>Удмуртские КС ОАО</v>
          </cell>
        </row>
        <row r="295">
          <cell r="B295" t="str">
            <v>УК Бюджетирование</v>
          </cell>
        </row>
        <row r="296">
          <cell r="B296" t="str">
            <v>УкрТрейдГаз ООО</v>
          </cell>
        </row>
        <row r="297">
          <cell r="B297" t="str">
            <v>Ульяновское производственное ремонтное предприятие, ОАО</v>
          </cell>
        </row>
        <row r="298">
          <cell r="B298" t="str">
            <v>Ульяновскэнергоспецремонт, ОАО</v>
          </cell>
        </row>
        <row r="299">
          <cell r="B299" t="str">
            <v>УралГазСервис ЗАО</v>
          </cell>
        </row>
        <row r="300">
          <cell r="B300" t="str">
            <v>Уралдомсервис ООО</v>
          </cell>
        </row>
        <row r="301">
          <cell r="B301" t="str">
            <v>Уралиндустрия ООО</v>
          </cell>
        </row>
        <row r="302">
          <cell r="B302" t="str">
            <v>Уралцентр ЗАО</v>
          </cell>
        </row>
        <row r="303">
          <cell r="B303" t="str">
            <v>Уральские газовые сети ОАО</v>
          </cell>
        </row>
        <row r="304">
          <cell r="B304" t="str">
            <v>Уральские инфраструктурные технологии ООО</v>
          </cell>
        </row>
        <row r="305">
          <cell r="B305" t="str">
            <v>Уральский промышленно-строительный банк ОАО</v>
          </cell>
        </row>
        <row r="306">
          <cell r="B306" t="str">
            <v>Уральский турбинный завод</v>
          </cell>
        </row>
        <row r="307">
          <cell r="B307" t="str">
            <v>Уралэнергосервис ООО</v>
          </cell>
        </row>
        <row r="308">
          <cell r="B308" t="str">
            <v>Учетно-финансовый сервис (ранее - КБС)  ООО</v>
          </cell>
        </row>
        <row r="309">
          <cell r="B309" t="str">
            <v>Федеральный центр продаж ЗАО</v>
          </cell>
        </row>
        <row r="310">
          <cell r="B310" t="str">
            <v>Ферра ООО</v>
          </cell>
        </row>
        <row r="311">
          <cell r="B311" t="str">
            <v>Финэкс, ЗАО</v>
          </cell>
        </row>
        <row r="312">
          <cell r="B312" t="str">
            <v>ФСТ.com ООО</v>
          </cell>
        </row>
        <row r="313">
          <cell r="B313" t="str">
            <v>Харьковгаз АО</v>
          </cell>
        </row>
        <row r="314">
          <cell r="B314" t="str">
            <v>Харьковгоргаз АО</v>
          </cell>
        </row>
        <row r="315">
          <cell r="B315" t="str">
            <v>Харьковрегионгаз, ООО</v>
          </cell>
        </row>
        <row r="316">
          <cell r="B316" t="str">
            <v>Центр Регион Инвест ООО</v>
          </cell>
        </row>
        <row r="317">
          <cell r="B317" t="str">
            <v>Центральное</v>
          </cell>
        </row>
        <row r="318">
          <cell r="B318" t="str">
            <v>Центр-СБК ООО</v>
          </cell>
        </row>
        <row r="319">
          <cell r="B319" t="str">
            <v>Чебоксарская ТЭЦ-1</v>
          </cell>
        </row>
        <row r="320">
          <cell r="B320" t="str">
            <v>Челгаз-Проект ООО</v>
          </cell>
        </row>
        <row r="321">
          <cell r="B321" t="str">
            <v>Челгаз-Промэксплуатация ООО</v>
          </cell>
        </row>
        <row r="322">
          <cell r="B322" t="str">
            <v>Челгазтранс ООО</v>
          </cell>
        </row>
        <row r="323">
          <cell r="B323" t="str">
            <v>Челгаз-Электрозащита ООО</v>
          </cell>
        </row>
        <row r="324">
          <cell r="B324" t="str">
            <v>Челябинскгоргаз ОАО</v>
          </cell>
        </row>
        <row r="325">
          <cell r="B325" t="str">
            <v>Читаоблгаз ОАО</v>
          </cell>
        </row>
        <row r="326">
          <cell r="B326" t="str">
            <v>Чувашэнергоремонт ОАО</v>
          </cell>
        </row>
        <row r="327">
          <cell r="B327" t="str">
            <v>Шумихамежрайгаз ООО</v>
          </cell>
        </row>
        <row r="328">
          <cell r="B328" t="str">
            <v>ЭКМО ЗАО</v>
          </cell>
        </row>
        <row r="329">
          <cell r="B329" t="str">
            <v>ЭКМО-Пермь ЗАО</v>
          </cell>
        </row>
        <row r="330">
          <cell r="B330" t="str">
            <v>ЭКО-Газ  ООО</v>
          </cell>
        </row>
        <row r="331">
          <cell r="B331" t="str">
            <v>Энергия развития ООО</v>
          </cell>
        </row>
        <row r="332">
          <cell r="B332" t="str">
            <v>Энерго-авиа ООО</v>
          </cell>
        </row>
        <row r="333">
          <cell r="B333" t="str">
            <v>Энергоавтотранс ООО</v>
          </cell>
        </row>
        <row r="334">
          <cell r="B334" t="str">
            <v>Энергогаз, ООО</v>
          </cell>
        </row>
        <row r="335">
          <cell r="B335" t="str">
            <v>Энергокомкомплект ООО</v>
          </cell>
        </row>
        <row r="336">
          <cell r="B336" t="str">
            <v>Энергокомконсалт ООО</v>
          </cell>
        </row>
        <row r="337">
          <cell r="B337" t="str">
            <v>Энергокомплекс ООО</v>
          </cell>
        </row>
        <row r="338">
          <cell r="B338" t="str">
            <v>Энергоконсалт ООО</v>
          </cell>
        </row>
        <row r="339">
          <cell r="B339" t="str">
            <v>Энергоремонт ОАО</v>
          </cell>
        </row>
        <row r="340">
          <cell r="B340" t="str">
            <v>Энергоремонт ОАО</v>
          </cell>
        </row>
        <row r="341">
          <cell r="B341" t="str">
            <v>Энергостройсервис, УК, ООО</v>
          </cell>
        </row>
        <row r="342">
          <cell r="B342" t="str">
            <v>ЭнергоСтрой-Финанс ООО</v>
          </cell>
        </row>
        <row r="343">
          <cell r="B343" t="str">
            <v>Энергофинанс, ООО</v>
          </cell>
        </row>
        <row r="344">
          <cell r="B344" t="str">
            <v>Энергоэксплуатация ООО</v>
          </cell>
        </row>
        <row r="345">
          <cell r="B345" t="str">
            <v>Юниаструм ООО</v>
          </cell>
        </row>
        <row r="346">
          <cell r="B346" t="str">
            <v>ЮНИС ООО</v>
          </cell>
        </row>
        <row r="347">
          <cell r="B347" t="str">
            <v>Юнитрейд ООО</v>
          </cell>
        </row>
        <row r="348">
          <cell r="B348" t="str">
            <v>ЮрисЪ ЗАО</v>
          </cell>
        </row>
      </sheetData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 Price 2002"/>
      <sheetName val="Group Comparative GAAP"/>
      <sheetName val="Group Comparative IAS"/>
      <sheetName val="R-U IAS History"/>
      <sheetName val="Cash Flow Working"/>
      <sheetName val="REPO"/>
      <sheetName val="TB GAAP"/>
      <sheetName val="TB IAS"/>
      <sheetName val="Income Statement"/>
      <sheetName val="Balance Sheet"/>
      <sheetName val="Cash Flow"/>
      <sheetName val="G-I-F Total"/>
      <sheetName val="G-I-F (RU)"/>
      <sheetName val="G-I-F (UA)"/>
      <sheetName val="FLash IAS"/>
      <sheetName val="Loans"/>
      <sheetName val="Cash Flow support"/>
      <sheetName val="Income Statement Russia and Ukr"/>
      <sheetName val="Class A Shares Outstanding"/>
      <sheetName val="Class B Shares Outstanding"/>
      <sheetName val="Dilutive Shares Outstanding"/>
      <sheetName val="EPS Working"/>
      <sheetName val="RE Working"/>
      <sheetName val="Change of Equit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DIV INC (7)"/>
      <sheetName val="Для Асмус"/>
      <sheetName val="DIV INC (4)"/>
      <sheetName val="DIV INC (3)"/>
      <sheetName val="DIV INC (2)"/>
      <sheetName val="DIV INC (6)"/>
      <sheetName val="DIV INC (5)"/>
      <sheetName val="DIV INC (13)"/>
      <sheetName val="DIV INC (12)"/>
      <sheetName val="DIV INC (11)"/>
      <sheetName val="DIV INC (10)"/>
      <sheetName val="DIV INC (9)"/>
      <sheetName val="DIV INC (8)"/>
      <sheetName val="Дрожжину CF"/>
      <sheetName val="Дрожжину B"/>
      <sheetName val="DIV INC (14)"/>
      <sheetName val="Оригинальный_$"/>
      <sheetName val="Analitics"/>
      <sheetName val="MAIN"/>
      <sheetName val="DIV INC"/>
      <sheetName val="WC7"/>
      <sheetName val="MACO"/>
      <sheetName val="СВД $-"/>
      <sheetName val="Comm"/>
      <sheetName val="Для обл. займа"/>
      <sheetName val="Special dividend"/>
      <sheetName val="Лизинг"/>
      <sheetName val="DCF 3"/>
      <sheetName val="Capex"/>
      <sheetName val="2003"/>
      <sheetName val="Multiple"/>
      <sheetName val="Perpetuity"/>
      <sheetName val="WACC II"/>
      <sheetName val="S&amp;P"/>
      <sheetName val="Developer Notes"/>
      <sheetName val="EQ. IRR"/>
      <sheetName val="COVEN"/>
      <sheetName val="SUMMARY"/>
      <sheetName val="Reconciliations"/>
      <sheetName val="LTM"/>
      <sheetName val="CREDIT STATS"/>
      <sheetName val="DEAL SUM"/>
      <sheetName val="MGT I-S INPUTS"/>
      <sheetName val="B-S INPUTS"/>
      <sheetName val="Toggles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2"/>
      <sheetName val="мэппинг ФП"/>
      <sheetName val="База"/>
      <sheetName val="БП"/>
      <sheetName val="Sett"/>
      <sheetName val="Справочник строк"/>
      <sheetName val="оборудование"/>
      <sheetName val="постоянные затраты"/>
      <sheetName val="Plan_acc"/>
      <sheetName val="Показатели"/>
      <sheetName val="Лист1"/>
      <sheetName val="Справочник статей"/>
      <sheetName val="справочник"/>
      <sheetName val="Бюджет годовой"/>
      <sheetName val="Scen"/>
      <sheetName val="план-гашение"/>
      <sheetName val="PL_KFE_03"/>
      <sheetName val="oil"/>
      <sheetName val="Страновые показатели"/>
      <sheetName val="Отраслевые показатели"/>
      <sheetName val="CapEx_De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J1">
            <v>10</v>
          </cell>
          <cell r="M1">
            <v>13</v>
          </cell>
        </row>
        <row r="2">
          <cell r="G2">
            <v>-3</v>
          </cell>
          <cell r="H2">
            <v>-2</v>
          </cell>
          <cell r="I2">
            <v>-1</v>
          </cell>
          <cell r="J2">
            <v>0</v>
          </cell>
        </row>
        <row r="3">
          <cell r="C3" t="str">
            <v>DBC / PIT</v>
          </cell>
        </row>
        <row r="11">
          <cell r="I11">
            <v>12</v>
          </cell>
          <cell r="K11">
            <v>0</v>
          </cell>
          <cell r="L11">
            <v>2003</v>
          </cell>
          <cell r="M11">
            <v>2002</v>
          </cell>
        </row>
        <row r="36">
          <cell r="V36">
            <v>1</v>
          </cell>
        </row>
        <row r="54">
          <cell r="F54" t="b">
            <v>1</v>
          </cell>
        </row>
        <row r="55">
          <cell r="F55" t="b">
            <v>1</v>
          </cell>
        </row>
        <row r="56">
          <cell r="F56" t="b">
            <v>1</v>
          </cell>
        </row>
        <row r="57">
          <cell r="F57" t="b">
            <v>1</v>
          </cell>
        </row>
        <row r="58">
          <cell r="F58" t="b">
            <v>1</v>
          </cell>
        </row>
        <row r="59">
          <cell r="F59" t="b">
            <v>0</v>
          </cell>
        </row>
        <row r="60">
          <cell r="F60" t="b">
            <v>0</v>
          </cell>
        </row>
        <row r="61">
          <cell r="F61" t="b">
            <v>0</v>
          </cell>
        </row>
        <row r="93">
          <cell r="C93" t="str">
            <v>DBC / PIT Medium Term Model</v>
          </cell>
        </row>
        <row r="95">
          <cell r="C95" t="str">
            <v>CONSERVATIVE CASE CASE</v>
          </cell>
        </row>
        <row r="96">
          <cell r="C96">
            <v>0</v>
          </cell>
        </row>
        <row r="98">
          <cell r="C98" t="str">
            <v>Based on Management Case Dated:</v>
          </cell>
        </row>
        <row r="99">
          <cell r="C99">
            <v>37509</v>
          </cell>
        </row>
        <row r="101">
          <cell r="C101" t="str">
            <v>Last Updated:</v>
          </cell>
        </row>
        <row r="102">
          <cell r="C102">
            <v>37509</v>
          </cell>
        </row>
        <row r="105">
          <cell r="C105">
            <v>38022.711698495368</v>
          </cell>
        </row>
        <row r="108">
          <cell r="C108" t="str">
            <v>Prepared By: AG</v>
          </cell>
        </row>
        <row r="111">
          <cell r="C111" t="str">
            <v>NOTES:</v>
          </cell>
        </row>
        <row r="112">
          <cell r="C112" t="str">
            <v>Dollars in Thousands</v>
          </cell>
        </row>
        <row r="116">
          <cell r="C116" t="str">
            <v>CONFIDENTIAL</v>
          </cell>
        </row>
        <row r="121">
          <cell r="C121" t="str">
            <v>EXECUTIVE SUMMARY</v>
          </cell>
        </row>
        <row r="123">
          <cell r="C123" t="str">
            <v>SOURCES AND USES OF FUNDS</v>
          </cell>
          <cell r="T123" t="str">
            <v>CAPITALIZATION TABLE</v>
          </cell>
        </row>
        <row r="124">
          <cell r="Q124" t="str">
            <v>Initial</v>
          </cell>
          <cell r="R124" t="str">
            <v>LIBOR</v>
          </cell>
          <cell r="V124" t="str">
            <v>AMOUNT</v>
          </cell>
          <cell r="W124" t="str">
            <v>% CAP.</v>
          </cell>
        </row>
        <row r="125">
          <cell r="C125" t="str">
            <v>USES OF FUNDS</v>
          </cell>
          <cell r="G125" t="str">
            <v>Amount</v>
          </cell>
          <cell r="I125" t="str">
            <v>SOURCES OF FUNDS</v>
          </cell>
          <cell r="M125" t="str">
            <v>Committed</v>
          </cell>
          <cell r="N125" t="str">
            <v>% Deal</v>
          </cell>
          <cell r="O125" t="str">
            <v>Funded</v>
          </cell>
          <cell r="P125" t="str">
            <v>% Deal</v>
          </cell>
          <cell r="Q125" t="str">
            <v>Int. Rate</v>
          </cell>
          <cell r="R125" t="str">
            <v>Spread</v>
          </cell>
          <cell r="T125" t="str">
            <v>Revolver</v>
          </cell>
          <cell r="V125">
            <v>0</v>
          </cell>
          <cell r="W125">
            <v>0</v>
          </cell>
        </row>
        <row r="126">
          <cell r="C126" t="str">
            <v xml:space="preserve">   Purchase Price</v>
          </cell>
          <cell r="G126">
            <v>0</v>
          </cell>
          <cell r="I126" t="str">
            <v xml:space="preserve">   Cash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T126" t="str">
            <v>Senior Secured Bank Debt</v>
          </cell>
          <cell r="V126">
            <v>0</v>
          </cell>
          <cell r="W126">
            <v>0</v>
          </cell>
        </row>
        <row r="127">
          <cell r="C127" t="str">
            <v xml:space="preserve">   Refinance Existing Debt</v>
          </cell>
          <cell r="G127">
            <v>0</v>
          </cell>
          <cell r="I127" t="str">
            <v xml:space="preserve">   Existing Debt</v>
          </cell>
          <cell r="Q127">
            <v>0.16118053366666668</v>
          </cell>
          <cell r="T127" t="str">
            <v>Other Senior Debt</v>
          </cell>
          <cell r="V127">
            <v>36204</v>
          </cell>
          <cell r="W127">
            <v>0.17808212185381148</v>
          </cell>
        </row>
        <row r="128">
          <cell r="C128" t="str">
            <v xml:space="preserve">   Other</v>
          </cell>
          <cell r="G128">
            <v>0</v>
          </cell>
          <cell r="I128" t="str">
            <v xml:space="preserve">   Working Capital Revolver</v>
          </cell>
          <cell r="M128">
            <v>200000</v>
          </cell>
          <cell r="N128">
            <v>1</v>
          </cell>
          <cell r="O128">
            <v>0</v>
          </cell>
          <cell r="P128">
            <v>0</v>
          </cell>
          <cell r="Q128">
            <v>8.5000000000000006E-2</v>
          </cell>
          <cell r="R128">
            <v>650</v>
          </cell>
          <cell r="T128" t="str">
            <v xml:space="preserve">     Total Senior Debt</v>
          </cell>
          <cell r="V128">
            <v>36204</v>
          </cell>
          <cell r="W128">
            <v>0.17808212185381148</v>
          </cell>
        </row>
        <row r="129">
          <cell r="C129" t="str">
            <v xml:space="preserve">   Other</v>
          </cell>
          <cell r="G129">
            <v>0</v>
          </cell>
          <cell r="I129" t="str">
            <v xml:space="preserve">   Senior Secured Debt 1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0.02</v>
          </cell>
          <cell r="R129">
            <v>0</v>
          </cell>
        </row>
        <row r="130">
          <cell r="C130" t="str">
            <v xml:space="preserve">   Other</v>
          </cell>
          <cell r="G130">
            <v>0</v>
          </cell>
          <cell r="I130" t="str">
            <v xml:space="preserve">   Senior Secured Debt 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0.02</v>
          </cell>
          <cell r="R130">
            <v>0</v>
          </cell>
          <cell r="T130" t="str">
            <v>Subordinated Debt</v>
          </cell>
          <cell r="V130">
            <v>0</v>
          </cell>
          <cell r="W130">
            <v>0</v>
          </cell>
        </row>
        <row r="131">
          <cell r="C131" t="str">
            <v xml:space="preserve">   Other</v>
          </cell>
          <cell r="G131">
            <v>0</v>
          </cell>
          <cell r="I131" t="str">
            <v xml:space="preserve">   Senior Secured Debt 3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0.02</v>
          </cell>
          <cell r="R131">
            <v>0</v>
          </cell>
          <cell r="T131" t="str">
            <v xml:space="preserve">     Total Debt</v>
          </cell>
          <cell r="V131">
            <v>36204</v>
          </cell>
          <cell r="W131">
            <v>0.17808212185381148</v>
          </cell>
        </row>
        <row r="132">
          <cell r="C132" t="str">
            <v xml:space="preserve">   Other</v>
          </cell>
          <cell r="G132">
            <v>0</v>
          </cell>
          <cell r="I132" t="str">
            <v xml:space="preserve">   Senior Secured Debt 4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0.02</v>
          </cell>
          <cell r="R132">
            <v>0</v>
          </cell>
        </row>
        <row r="133">
          <cell r="I133" t="str">
            <v xml:space="preserve">   Bonds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0.02</v>
          </cell>
          <cell r="R133">
            <v>0</v>
          </cell>
        </row>
        <row r="134">
          <cell r="I134" t="str">
            <v xml:space="preserve">   Senior Unsecured Debt 6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0.02</v>
          </cell>
          <cell r="R134">
            <v>0</v>
          </cell>
        </row>
        <row r="135">
          <cell r="I135" t="str">
            <v xml:space="preserve">   Senior Unsecured Debt 7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0.02</v>
          </cell>
          <cell r="R135">
            <v>0</v>
          </cell>
        </row>
        <row r="136">
          <cell r="C136" t="str">
            <v xml:space="preserve">   Fees and Expenses</v>
          </cell>
          <cell r="G136">
            <v>0</v>
          </cell>
          <cell r="H136">
            <v>0</v>
          </cell>
          <cell r="I136" t="str">
            <v xml:space="preserve">   Capital Leases 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T136" t="str">
            <v>Preferred Equity</v>
          </cell>
          <cell r="V136">
            <v>0</v>
          </cell>
          <cell r="W136">
            <v>0</v>
          </cell>
        </row>
        <row r="137">
          <cell r="G137" t="str">
            <v>=</v>
          </cell>
          <cell r="I137" t="str">
            <v xml:space="preserve">   Capital Leases 2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T137" t="str">
            <v>Common Equity</v>
          </cell>
          <cell r="V137">
            <v>167095.46444438733</v>
          </cell>
          <cell r="W137">
            <v>0.82191787814618855</v>
          </cell>
        </row>
        <row r="138">
          <cell r="C138" t="str">
            <v>TOTAL USES</v>
          </cell>
          <cell r="G138">
            <v>0</v>
          </cell>
          <cell r="I138" t="str">
            <v xml:space="preserve">   Subordinated Debt 1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T138" t="str">
            <v xml:space="preserve">     Total Equity</v>
          </cell>
          <cell r="V138">
            <v>167095.46444438733</v>
          </cell>
          <cell r="W138">
            <v>0.82191787814618855</v>
          </cell>
        </row>
        <row r="139">
          <cell r="I139" t="str">
            <v xml:space="preserve">   Subordinated Debt 2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I140" t="str">
            <v xml:space="preserve">   Subordinated Debt 3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I141" t="str">
            <v xml:space="preserve">   Subordinated Debt 4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</row>
        <row r="142">
          <cell r="I142" t="str">
            <v xml:space="preserve">   Other Sub. Debt 1 (W/PIK)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T142" t="str">
            <v xml:space="preserve">     Total Capitalization</v>
          </cell>
          <cell r="V142">
            <v>203299.46444438733</v>
          </cell>
          <cell r="W142">
            <v>1</v>
          </cell>
        </row>
        <row r="143">
          <cell r="I143" t="str">
            <v xml:space="preserve">   Other Sub. Debt 2 (W/PIK)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I144" t="str">
            <v xml:space="preserve">   ESOP Subordinated Debt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</row>
        <row r="145">
          <cell r="I145" t="str">
            <v xml:space="preserve">           TOTAL DEBT</v>
          </cell>
          <cell r="M145">
            <v>200000</v>
          </cell>
          <cell r="N145">
            <v>1</v>
          </cell>
          <cell r="O145">
            <v>0</v>
          </cell>
          <cell r="P145">
            <v>0</v>
          </cell>
          <cell r="T145" t="str">
            <v>PURCHASE PRICE MULTIPLE</v>
          </cell>
        </row>
        <row r="146">
          <cell r="I146" t="str">
            <v xml:space="preserve">   Preferred Stock - 1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V146">
            <v>2002</v>
          </cell>
          <cell r="W146">
            <v>2003</v>
          </cell>
        </row>
        <row r="147">
          <cell r="I147" t="str">
            <v xml:space="preserve">   Preferred Stock - 2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T147" t="str">
            <v>Revenues</v>
          </cell>
          <cell r="V147">
            <v>0</v>
          </cell>
          <cell r="W147">
            <v>0</v>
          </cell>
        </row>
        <row r="148">
          <cell r="I148" t="str">
            <v xml:space="preserve">   Common Equity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T148" t="str">
            <v>EBITDA</v>
          </cell>
          <cell r="V148">
            <v>0</v>
          </cell>
          <cell r="W148">
            <v>0</v>
          </cell>
        </row>
        <row r="149">
          <cell r="I149" t="str">
            <v xml:space="preserve">          TOTAL EQUITY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T149" t="str">
            <v>EBIT</v>
          </cell>
          <cell r="V149">
            <v>0</v>
          </cell>
          <cell r="W149">
            <v>0</v>
          </cell>
        </row>
        <row r="150">
          <cell r="I150" t="str">
            <v xml:space="preserve">   Asset Sales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T150" t="str">
            <v>Purchase Price</v>
          </cell>
          <cell r="V150">
            <v>0</v>
          </cell>
        </row>
        <row r="151">
          <cell r="M151" t="str">
            <v>=</v>
          </cell>
          <cell r="N151" t="str">
            <v>=</v>
          </cell>
          <cell r="O151" t="str">
            <v>=</v>
          </cell>
          <cell r="P151" t="str">
            <v>=</v>
          </cell>
        </row>
        <row r="152">
          <cell r="I152" t="str">
            <v>TOTAL SOURCES</v>
          </cell>
          <cell r="M152">
            <v>200000</v>
          </cell>
          <cell r="N152">
            <v>1</v>
          </cell>
          <cell r="O152">
            <v>0</v>
          </cell>
          <cell r="P152">
            <v>0</v>
          </cell>
        </row>
        <row r="154">
          <cell r="C154" t="str">
            <v>SUMMARY FINANCIAL INFORMATION</v>
          </cell>
        </row>
        <row r="155">
          <cell r="J155">
            <v>0</v>
          </cell>
        </row>
        <row r="156">
          <cell r="G156">
            <v>1999</v>
          </cell>
          <cell r="H156">
            <v>2000</v>
          </cell>
          <cell r="I156">
            <v>2001</v>
          </cell>
          <cell r="J156">
            <v>2002</v>
          </cell>
          <cell r="L156">
            <v>2002</v>
          </cell>
          <cell r="N156">
            <v>2003</v>
          </cell>
          <cell r="O156">
            <v>2004</v>
          </cell>
          <cell r="P156">
            <v>2005</v>
          </cell>
          <cell r="Q156">
            <v>2006</v>
          </cell>
          <cell r="R156">
            <v>2007</v>
          </cell>
          <cell r="S156">
            <v>2008</v>
          </cell>
          <cell r="T156">
            <v>2009</v>
          </cell>
          <cell r="U156">
            <v>2010</v>
          </cell>
          <cell r="V156">
            <v>2011</v>
          </cell>
          <cell r="W156">
            <v>2012</v>
          </cell>
          <cell r="X156" t="str">
            <v>5 Yr. CAGR</v>
          </cell>
        </row>
        <row r="157">
          <cell r="C157" t="str">
            <v>Total Revenues</v>
          </cell>
          <cell r="G157">
            <v>0</v>
          </cell>
          <cell r="H157">
            <v>0</v>
          </cell>
          <cell r="I157">
            <v>57447</v>
          </cell>
          <cell r="J157">
            <v>124086.95851074401</v>
          </cell>
          <cell r="L157">
            <v>124086.95851074401</v>
          </cell>
          <cell r="N157">
            <v>176843.41094001441</v>
          </cell>
          <cell r="O157">
            <v>225221.4371947794</v>
          </cell>
          <cell r="P157">
            <v>268164.37353706139</v>
          </cell>
          <cell r="Q157">
            <v>306995.61706366594</v>
          </cell>
          <cell r="R157">
            <v>341981.55887740874</v>
          </cell>
          <cell r="S157">
            <v>357129.52611676441</v>
          </cell>
          <cell r="T157">
            <v>357129.52611676441</v>
          </cell>
          <cell r="U157">
            <v>357129.52611676441</v>
          </cell>
          <cell r="V157">
            <v>357129.52611676441</v>
          </cell>
          <cell r="W157">
            <v>357129.52611676441</v>
          </cell>
          <cell r="X157">
            <v>0.2247721702279033</v>
          </cell>
        </row>
        <row r="158">
          <cell r="C158" t="str">
            <v xml:space="preserve">   % Growth</v>
          </cell>
          <cell r="H158">
            <v>0</v>
          </cell>
          <cell r="I158">
            <v>0</v>
          </cell>
          <cell r="J158">
            <v>1.1600250406591122</v>
          </cell>
          <cell r="L158">
            <v>1.1600250406591122</v>
          </cell>
          <cell r="N158">
            <v>0.42515710806710216</v>
          </cell>
          <cell r="O158">
            <v>0.27356420008871524</v>
          </cell>
          <cell r="P158">
            <v>0.19066984420822886</v>
          </cell>
          <cell r="Q158">
            <v>0.14480388656563253</v>
          </cell>
          <cell r="R158">
            <v>0.11396234952268808</v>
          </cell>
          <cell r="S158">
            <v>4.4294690301665683E-2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60">
          <cell r="C160" t="str">
            <v>Gross Profit</v>
          </cell>
          <cell r="G160">
            <v>0</v>
          </cell>
          <cell r="H160">
            <v>0</v>
          </cell>
          <cell r="I160">
            <v>19571</v>
          </cell>
          <cell r="J160">
            <v>38973.860477544789</v>
          </cell>
          <cell r="L160">
            <v>38973.860477544789</v>
          </cell>
          <cell r="N160">
            <v>63357.949564433482</v>
          </cell>
          <cell r="O160">
            <v>99233.123617509191</v>
          </cell>
          <cell r="P160">
            <v>121255.73179906103</v>
          </cell>
          <cell r="Q160">
            <v>141080.90883060149</v>
          </cell>
          <cell r="R160">
            <v>158843.54659432883</v>
          </cell>
          <cell r="S160">
            <v>166470.0410000695</v>
          </cell>
          <cell r="T160">
            <v>357126.52611676441</v>
          </cell>
          <cell r="U160">
            <v>357126.52611676441</v>
          </cell>
          <cell r="V160">
            <v>357126.52611676441</v>
          </cell>
          <cell r="W160">
            <v>357126.52611676441</v>
          </cell>
          <cell r="X160">
            <v>0.3244611684032721</v>
          </cell>
        </row>
        <row r="161">
          <cell r="C161" t="str">
            <v xml:space="preserve">   Gross Margin</v>
          </cell>
          <cell r="G161">
            <v>0</v>
          </cell>
          <cell r="H161">
            <v>0</v>
          </cell>
          <cell r="I161">
            <v>0.34067923477292111</v>
          </cell>
          <cell r="J161">
            <v>0.31408506538719183</v>
          </cell>
          <cell r="L161">
            <v>0.31408506538719183</v>
          </cell>
          <cell r="N161">
            <v>0.35827147433796452</v>
          </cell>
          <cell r="O161">
            <v>0.44060247929103175</v>
          </cell>
          <cell r="P161">
            <v>0.4521694295170906</v>
          </cell>
          <cell r="Q161">
            <v>0.45955349519320199</v>
          </cell>
          <cell r="R161">
            <v>0.46447986001277336</v>
          </cell>
          <cell r="S161">
            <v>0.46613351410670451</v>
          </cell>
          <cell r="T161">
            <v>0.99999159968644258</v>
          </cell>
          <cell r="U161">
            <v>0.99999159968644258</v>
          </cell>
          <cell r="V161">
            <v>0.99999159968644258</v>
          </cell>
          <cell r="W161">
            <v>0.99999159968644258</v>
          </cell>
        </row>
        <row r="163">
          <cell r="C163" t="str">
            <v>EBITDA</v>
          </cell>
          <cell r="G163">
            <v>0</v>
          </cell>
          <cell r="H163">
            <v>0</v>
          </cell>
          <cell r="I163">
            <v>8033</v>
          </cell>
          <cell r="J163">
            <v>20494.639996557504</v>
          </cell>
          <cell r="L163">
            <v>20494.639996557504</v>
          </cell>
          <cell r="N163">
            <v>16050.286768723534</v>
          </cell>
          <cell r="O163">
            <v>26163.586460900329</v>
          </cell>
          <cell r="P163">
            <v>40869.563377214778</v>
          </cell>
          <cell r="Q163">
            <v>48524.093874042075</v>
          </cell>
          <cell r="R163">
            <v>54986.726240221928</v>
          </cell>
          <cell r="S163">
            <v>57858.410372747203</v>
          </cell>
          <cell r="T163">
            <v>347996.52611676441</v>
          </cell>
          <cell r="U163">
            <v>347996.52611676441</v>
          </cell>
          <cell r="V163">
            <v>347996.52611676441</v>
          </cell>
          <cell r="W163">
            <v>347996.52611676441</v>
          </cell>
          <cell r="X163">
            <v>0.21821379729991053</v>
          </cell>
        </row>
        <row r="164">
          <cell r="C164" t="str">
            <v xml:space="preserve">   EBITDA Margin</v>
          </cell>
          <cell r="G164">
            <v>0</v>
          </cell>
          <cell r="H164">
            <v>0</v>
          </cell>
          <cell r="I164">
            <v>0.13983323759291172</v>
          </cell>
          <cell r="J164">
            <v>0.16516352920990474</v>
          </cell>
          <cell r="L164">
            <v>0.16516352920990474</v>
          </cell>
          <cell r="N164">
            <v>9.0759880073608273E-2</v>
          </cell>
          <cell r="O164">
            <v>0.11616827770383661</v>
          </cell>
          <cell r="P164">
            <v>0.15240489569195678</v>
          </cell>
          <cell r="Q164">
            <v>0.15806119428727533</v>
          </cell>
          <cell r="R164">
            <v>0.16078857123384599</v>
          </cell>
          <cell r="S164">
            <v>0.16200959635532977</v>
          </cell>
          <cell r="T164">
            <v>0.97442664542664015</v>
          </cell>
          <cell r="U164">
            <v>0.97442664542664015</v>
          </cell>
          <cell r="V164">
            <v>0.97442664542664015</v>
          </cell>
          <cell r="W164">
            <v>0.97442664542664015</v>
          </cell>
        </row>
        <row r="166">
          <cell r="C166" t="str">
            <v>Total Interest</v>
          </cell>
          <cell r="G166">
            <v>0</v>
          </cell>
          <cell r="H166">
            <v>0</v>
          </cell>
          <cell r="I166">
            <v>0</v>
          </cell>
          <cell r="J166">
            <v>4022.4134954761225</v>
          </cell>
          <cell r="L166">
            <v>4022.4134954761225</v>
          </cell>
          <cell r="N166">
            <v>8329.6093668661615</v>
          </cell>
          <cell r="O166">
            <v>14225.838328831302</v>
          </cell>
          <cell r="P166">
            <v>11233.292071779002</v>
          </cell>
          <cell r="Q166">
            <v>10503.79493634567</v>
          </cell>
          <cell r="R166">
            <v>6401.3568146528669</v>
          </cell>
          <cell r="S166">
            <v>5124.3989645486454</v>
          </cell>
          <cell r="T166">
            <v>5124.3989645486454</v>
          </cell>
          <cell r="U166">
            <v>5124.3989645486454</v>
          </cell>
          <cell r="V166">
            <v>5124.3989645486472</v>
          </cell>
          <cell r="W166">
            <v>5124.3989645486909</v>
          </cell>
        </row>
        <row r="167">
          <cell r="C167" t="str">
            <v>Cash Interest</v>
          </cell>
          <cell r="G167">
            <v>0</v>
          </cell>
          <cell r="H167">
            <v>0</v>
          </cell>
          <cell r="I167">
            <v>0</v>
          </cell>
          <cell r="J167">
            <v>4022.4134954761225</v>
          </cell>
          <cell r="L167">
            <v>4022.4134954761225</v>
          </cell>
          <cell r="N167">
            <v>8329.6093668661615</v>
          </cell>
          <cell r="O167">
            <v>14225.838328831302</v>
          </cell>
          <cell r="P167">
            <v>11233.292071779002</v>
          </cell>
          <cell r="Q167">
            <v>10503.79493634567</v>
          </cell>
          <cell r="R167">
            <v>6401.3568146528669</v>
          </cell>
          <cell r="S167">
            <v>5124.3989645486454</v>
          </cell>
          <cell r="T167">
            <v>5124.3989645486454</v>
          </cell>
          <cell r="U167">
            <v>5124.3989645486454</v>
          </cell>
          <cell r="V167">
            <v>5124.3989645486472</v>
          </cell>
          <cell r="W167">
            <v>5124.3989645486909</v>
          </cell>
        </row>
        <row r="169">
          <cell r="C169" t="str">
            <v>Depreciation</v>
          </cell>
          <cell r="G169">
            <v>0</v>
          </cell>
          <cell r="H169">
            <v>0</v>
          </cell>
          <cell r="I169">
            <v>629</v>
          </cell>
          <cell r="J169">
            <v>2470.8283941078093</v>
          </cell>
          <cell r="L169">
            <v>2470.8283941078093</v>
          </cell>
          <cell r="N169">
            <v>6911.426661680136</v>
          </cell>
          <cell r="O169">
            <v>8530.6384065584734</v>
          </cell>
          <cell r="P169">
            <v>8537.7899516327961</v>
          </cell>
          <cell r="Q169">
            <v>8546.5460694123085</v>
          </cell>
          <cell r="R169">
            <v>8555.1011705828896</v>
          </cell>
          <cell r="S169">
            <v>8589.6471705828899</v>
          </cell>
          <cell r="T169">
            <v>12</v>
          </cell>
          <cell r="U169">
            <v>12</v>
          </cell>
          <cell r="V169">
            <v>12</v>
          </cell>
          <cell r="W169">
            <v>12</v>
          </cell>
        </row>
        <row r="170">
          <cell r="C170" t="str">
            <v>CAPEX</v>
          </cell>
          <cell r="G170">
            <v>0</v>
          </cell>
          <cell r="H170">
            <v>0</v>
          </cell>
          <cell r="I170">
            <v>3074</v>
          </cell>
          <cell r="J170">
            <v>25382.611379559461</v>
          </cell>
          <cell r="L170">
            <v>25382.611379559461</v>
          </cell>
          <cell r="N170">
            <v>31907.516348899477</v>
          </cell>
          <cell r="O170">
            <v>23206.980969985463</v>
          </cell>
          <cell r="P170">
            <v>19926.746179162517</v>
          </cell>
          <cell r="Q170">
            <v>9571.4952242323416</v>
          </cell>
          <cell r="R170">
            <v>6555.1011705828896</v>
          </cell>
          <cell r="S170">
            <v>34546</v>
          </cell>
          <cell r="T170">
            <v>34546</v>
          </cell>
          <cell r="U170">
            <v>34546</v>
          </cell>
          <cell r="V170">
            <v>34546</v>
          </cell>
          <cell r="W170">
            <v>34546</v>
          </cell>
        </row>
        <row r="172">
          <cell r="C172" t="str">
            <v>Senior Debt</v>
          </cell>
          <cell r="G172">
            <v>0</v>
          </cell>
          <cell r="H172">
            <v>0</v>
          </cell>
          <cell r="I172">
            <v>0</v>
          </cell>
          <cell r="J172">
            <v>36303</v>
          </cell>
          <cell r="L172">
            <v>36303</v>
          </cell>
          <cell r="N172">
            <v>73879.866243297205</v>
          </cell>
          <cell r="O172">
            <v>93894.365457287946</v>
          </cell>
          <cell r="P172">
            <v>89519.230119232365</v>
          </cell>
          <cell r="Q172">
            <v>75525.306086838056</v>
          </cell>
          <cell r="R172">
            <v>45479.239025562267</v>
          </cell>
          <cell r="S172">
            <v>45479.239025562267</v>
          </cell>
          <cell r="T172">
            <v>45479.239025562267</v>
          </cell>
          <cell r="U172">
            <v>45479.239025562281</v>
          </cell>
          <cell r="V172">
            <v>45479.239025562805</v>
          </cell>
          <cell r="W172">
            <v>45479.239025571827</v>
          </cell>
        </row>
        <row r="173">
          <cell r="C173" t="str">
            <v>Total Debt</v>
          </cell>
          <cell r="G173">
            <v>0</v>
          </cell>
          <cell r="H173">
            <v>0</v>
          </cell>
          <cell r="I173">
            <v>0</v>
          </cell>
          <cell r="J173">
            <v>36303</v>
          </cell>
          <cell r="L173">
            <v>36303</v>
          </cell>
          <cell r="N173">
            <v>73879.866243297205</v>
          </cell>
          <cell r="O173">
            <v>93894.365457287946</v>
          </cell>
          <cell r="P173">
            <v>89519.230119232365</v>
          </cell>
          <cell r="Q173">
            <v>75525.306086838056</v>
          </cell>
          <cell r="R173">
            <v>45479.239025562267</v>
          </cell>
          <cell r="S173">
            <v>45479.239025562267</v>
          </cell>
          <cell r="T173">
            <v>45479.239025562267</v>
          </cell>
          <cell r="U173">
            <v>45479.239025562281</v>
          </cell>
          <cell r="V173">
            <v>45479.239025562805</v>
          </cell>
          <cell r="W173">
            <v>45479.239025571827</v>
          </cell>
        </row>
        <row r="175">
          <cell r="C175" t="str">
            <v>SUMMARY CREDIT STATISTICS</v>
          </cell>
        </row>
        <row r="176">
          <cell r="J176">
            <v>0</v>
          </cell>
        </row>
        <row r="177">
          <cell r="G177">
            <v>1999</v>
          </cell>
          <cell r="H177">
            <v>2000</v>
          </cell>
          <cell r="I177">
            <v>2001</v>
          </cell>
          <cell r="J177">
            <v>2002</v>
          </cell>
          <cell r="L177">
            <v>2002</v>
          </cell>
          <cell r="N177">
            <v>2003</v>
          </cell>
          <cell r="O177">
            <v>2004</v>
          </cell>
          <cell r="P177">
            <v>2005</v>
          </cell>
          <cell r="Q177">
            <v>2006</v>
          </cell>
          <cell r="R177">
            <v>2007</v>
          </cell>
          <cell r="S177">
            <v>2008</v>
          </cell>
          <cell r="T177">
            <v>2009</v>
          </cell>
          <cell r="U177">
            <v>2010</v>
          </cell>
          <cell r="V177">
            <v>2011</v>
          </cell>
          <cell r="W177">
            <v>2012</v>
          </cell>
        </row>
        <row r="178">
          <cell r="C178" t="str">
            <v>EBITDA/Total Interest</v>
          </cell>
          <cell r="G178">
            <v>0</v>
          </cell>
          <cell r="H178">
            <v>0</v>
          </cell>
          <cell r="I178">
            <v>0</v>
          </cell>
          <cell r="J178">
            <v>5.0951101918306403</v>
          </cell>
          <cell r="L178">
            <v>5.0951101918306403</v>
          </cell>
          <cell r="N178">
            <v>1.9268954955521658</v>
          </cell>
          <cell r="O178">
            <v>1.8391595529294724</v>
          </cell>
          <cell r="P178">
            <v>3.6382534270509996</v>
          </cell>
          <cell r="Q178">
            <v>4.6196726200486813</v>
          </cell>
          <cell r="R178">
            <v>8.5898549061280143</v>
          </cell>
          <cell r="S178">
            <v>11.290770053819053</v>
          </cell>
          <cell r="T178">
            <v>67.909725320814431</v>
          </cell>
          <cell r="U178">
            <v>67.909725320814402</v>
          </cell>
          <cell r="V178">
            <v>67.909725320813834</v>
          </cell>
          <cell r="W178">
            <v>67.909725320803673</v>
          </cell>
        </row>
        <row r="179">
          <cell r="C179" t="str">
            <v>(EBITDA-CAPEX)/Total Interest</v>
          </cell>
          <cell r="G179">
            <v>0</v>
          </cell>
          <cell r="H179">
            <v>0</v>
          </cell>
          <cell r="I179">
            <v>0</v>
          </cell>
          <cell r="J179">
            <v>-1.2151837170642201</v>
          </cell>
          <cell r="L179">
            <v>-1.2151837170642201</v>
          </cell>
          <cell r="N179">
            <v>-1.903718275583659</v>
          </cell>
          <cell r="O179">
            <v>0.20783348035966051</v>
          </cell>
          <cell r="P179">
            <v>1.8643525926532394</v>
          </cell>
          <cell r="Q179">
            <v>3.7084309895487699</v>
          </cell>
          <cell r="R179">
            <v>7.565837442271274</v>
          </cell>
          <cell r="S179">
            <v>4.5492965192651722</v>
          </cell>
          <cell r="T179">
            <v>61.168251786260555</v>
          </cell>
          <cell r="U179">
            <v>61.168251786260534</v>
          </cell>
          <cell r="V179">
            <v>61.168251786260008</v>
          </cell>
          <cell r="W179">
            <v>61.168251786250856</v>
          </cell>
        </row>
        <row r="180">
          <cell r="C180" t="str">
            <v>EBITDA/Cash Interest</v>
          </cell>
          <cell r="G180">
            <v>0</v>
          </cell>
          <cell r="H180">
            <v>0</v>
          </cell>
          <cell r="I180">
            <v>0</v>
          </cell>
          <cell r="J180">
            <v>5.0951101918306403</v>
          </cell>
          <cell r="L180">
            <v>5.0951101918306403</v>
          </cell>
          <cell r="N180">
            <v>1.9268954955521658</v>
          </cell>
          <cell r="O180">
            <v>1.8391595529294724</v>
          </cell>
          <cell r="P180">
            <v>3.6382534270509996</v>
          </cell>
          <cell r="Q180">
            <v>4.6196726200486813</v>
          </cell>
          <cell r="R180">
            <v>8.5898549061280143</v>
          </cell>
          <cell r="S180">
            <v>11.290770053819053</v>
          </cell>
          <cell r="T180">
            <v>67.909725320814431</v>
          </cell>
          <cell r="U180">
            <v>67.909725320814402</v>
          </cell>
          <cell r="V180">
            <v>67.909725320813834</v>
          </cell>
          <cell r="W180">
            <v>67.909725320803673</v>
          </cell>
        </row>
        <row r="181">
          <cell r="C181" t="str">
            <v>(EBITDA-CAPEX)/Cash Interest</v>
          </cell>
          <cell r="G181">
            <v>0</v>
          </cell>
          <cell r="H181">
            <v>0</v>
          </cell>
          <cell r="I181">
            <v>0</v>
          </cell>
          <cell r="J181">
            <v>-1.2151837170642201</v>
          </cell>
          <cell r="L181">
            <v>-1.2151837170642201</v>
          </cell>
          <cell r="N181">
            <v>-1.903718275583659</v>
          </cell>
          <cell r="O181">
            <v>0.20783348035966051</v>
          </cell>
          <cell r="P181">
            <v>1.8643525926532394</v>
          </cell>
          <cell r="Q181">
            <v>3.7084309895487699</v>
          </cell>
          <cell r="R181">
            <v>7.565837442271274</v>
          </cell>
          <cell r="S181">
            <v>4.5492965192651722</v>
          </cell>
          <cell r="T181">
            <v>61.168251786260555</v>
          </cell>
          <cell r="U181">
            <v>61.168251786260534</v>
          </cell>
          <cell r="V181">
            <v>61.168251786260008</v>
          </cell>
          <cell r="W181">
            <v>61.168251786250856</v>
          </cell>
        </row>
        <row r="183">
          <cell r="C183" t="str">
            <v>Senior Secured Debt/EBITDA</v>
          </cell>
          <cell r="L183">
            <v>1.5907318766541331E-2</v>
          </cell>
          <cell r="N183">
            <v>2.0312083897842743E-2</v>
          </cell>
          <cell r="O183">
            <v>0.80566339933663356</v>
          </cell>
          <cell r="P183">
            <v>0.59182053024711434</v>
          </cell>
          <cell r="Q183">
            <v>0.87008717935887048</v>
          </cell>
          <cell r="R183">
            <v>0.22140115880601982</v>
          </cell>
          <cell r="S183">
            <v>0.21041236408162428</v>
          </cell>
          <cell r="T183">
            <v>3.4983466773026599E-2</v>
          </cell>
          <cell r="U183">
            <v>3.4983466773026599E-2</v>
          </cell>
          <cell r="V183">
            <v>3.4983466773026661E-2</v>
          </cell>
          <cell r="W183">
            <v>3.4983466773028146E-2</v>
          </cell>
        </row>
        <row r="184">
          <cell r="C184" t="str">
            <v>Senior Debt/EBITDA</v>
          </cell>
          <cell r="G184">
            <v>0</v>
          </cell>
          <cell r="H184">
            <v>0</v>
          </cell>
          <cell r="I184">
            <v>0</v>
          </cell>
          <cell r="J184">
            <v>1.7713411899939611</v>
          </cell>
          <cell r="L184">
            <v>1.7713411899939611</v>
          </cell>
          <cell r="N184">
            <v>4.6030246878369523</v>
          </cell>
          <cell r="O184">
            <v>3.5887421473201537</v>
          </cell>
          <cell r="P184">
            <v>2.1903642398377152</v>
          </cell>
          <cell r="Q184">
            <v>1.5564495914727479</v>
          </cell>
          <cell r="R184">
            <v>0.82709486698436896</v>
          </cell>
          <cell r="S184">
            <v>0.78604370103787291</v>
          </cell>
          <cell r="T184">
            <v>0.13068877305488524</v>
          </cell>
          <cell r="U184">
            <v>0.13068877305488527</v>
          </cell>
          <cell r="V184">
            <v>0.1306887730548868</v>
          </cell>
          <cell r="W184">
            <v>0.13068877305491272</v>
          </cell>
        </row>
        <row r="185">
          <cell r="C185" t="str">
            <v>Senior Debt/Capitalization</v>
          </cell>
          <cell r="G185">
            <v>0</v>
          </cell>
          <cell r="H185">
            <v>0</v>
          </cell>
          <cell r="I185">
            <v>0</v>
          </cell>
          <cell r="J185">
            <v>0.17848217339873709</v>
          </cell>
          <cell r="L185">
            <v>0.17848217339873709</v>
          </cell>
          <cell r="N185">
            <v>0.31755046394498826</v>
          </cell>
          <cell r="O185">
            <v>0.37800145419233966</v>
          </cell>
          <cell r="P185">
            <v>0.35248711547487765</v>
          </cell>
          <cell r="Q185">
            <v>0.29530648387002545</v>
          </cell>
          <cell r="R185">
            <v>0.18186466801829879</v>
          </cell>
          <cell r="S185">
            <v>0.16156303148751128</v>
          </cell>
          <cell r="T185">
            <v>8.4991788633684423E-2</v>
          </cell>
          <cell r="U185">
            <v>5.7662903213087049E-2</v>
          </cell>
          <cell r="V185">
            <v>4.3632827360171988E-2</v>
          </cell>
          <cell r="W185">
            <v>3.5094002122608235E-2</v>
          </cell>
        </row>
        <row r="186">
          <cell r="C186" t="str">
            <v>Net Senior Debt/EBITDA</v>
          </cell>
          <cell r="G186">
            <v>0</v>
          </cell>
          <cell r="H186">
            <v>0</v>
          </cell>
          <cell r="I186">
            <v>0</v>
          </cell>
          <cell r="J186">
            <v>1.5080040442374836</v>
          </cell>
          <cell r="L186">
            <v>1.5080040442374836</v>
          </cell>
          <cell r="N186">
            <v>4.5469509233635481</v>
          </cell>
          <cell r="O186">
            <v>3.5543431935931875</v>
          </cell>
          <cell r="P186">
            <v>2.1683429622504495</v>
          </cell>
          <cell r="Q186">
            <v>1.5379021044792516</v>
          </cell>
          <cell r="R186">
            <v>0.81072728044960907</v>
          </cell>
          <cell r="S186">
            <v>0.65580120280273801</v>
          </cell>
          <cell r="T186">
            <v>-0.49511305091664803</v>
          </cell>
          <cell r="U186">
            <v>-1.1447096982114378</v>
          </cell>
          <cell r="V186">
            <v>-1.7943092190981302</v>
          </cell>
          <cell r="W186">
            <v>-2.4439116135766996</v>
          </cell>
        </row>
        <row r="188">
          <cell r="C188" t="str">
            <v>Total Debt/EBITDA</v>
          </cell>
          <cell r="G188">
            <v>0</v>
          </cell>
          <cell r="H188">
            <v>0</v>
          </cell>
          <cell r="I188">
            <v>0</v>
          </cell>
          <cell r="J188">
            <v>1.7713411899939611</v>
          </cell>
          <cell r="L188">
            <v>1.7713411899939611</v>
          </cell>
          <cell r="N188">
            <v>4.6030246878369523</v>
          </cell>
          <cell r="O188">
            <v>3.5887421473201537</v>
          </cell>
          <cell r="P188">
            <v>2.1903642398377152</v>
          </cell>
          <cell r="Q188">
            <v>1.5564495914727479</v>
          </cell>
          <cell r="R188">
            <v>0.82709486698436896</v>
          </cell>
          <cell r="S188">
            <v>0.78604370103787291</v>
          </cell>
          <cell r="T188">
            <v>0.13068877305488524</v>
          </cell>
          <cell r="U188">
            <v>0.13068877305488527</v>
          </cell>
          <cell r="V188">
            <v>0.1306887730548868</v>
          </cell>
          <cell r="W188">
            <v>0.13068877305491272</v>
          </cell>
        </row>
        <row r="189">
          <cell r="C189" t="str">
            <v>Total Debt/Capitalization</v>
          </cell>
          <cell r="G189">
            <v>0</v>
          </cell>
          <cell r="H189">
            <v>0</v>
          </cell>
          <cell r="I189">
            <v>0</v>
          </cell>
          <cell r="J189">
            <v>0.17848217339873709</v>
          </cell>
          <cell r="L189">
            <v>0.17848217339873709</v>
          </cell>
          <cell r="N189">
            <v>0.31755046394498826</v>
          </cell>
          <cell r="O189">
            <v>0.37800145419233966</v>
          </cell>
          <cell r="P189">
            <v>0.35248711547487765</v>
          </cell>
          <cell r="Q189">
            <v>0.29530648387002545</v>
          </cell>
          <cell r="R189">
            <v>0.18186466801829879</v>
          </cell>
          <cell r="S189">
            <v>0.16156303148751128</v>
          </cell>
          <cell r="T189">
            <v>8.4991788633684423E-2</v>
          </cell>
          <cell r="U189">
            <v>5.7662903213087049E-2</v>
          </cell>
          <cell r="V189">
            <v>4.3632827360171988E-2</v>
          </cell>
          <cell r="W189">
            <v>3.5094002122608235E-2</v>
          </cell>
        </row>
        <row r="190">
          <cell r="C190" t="str">
            <v>Net Total Debt/EBITDA</v>
          </cell>
          <cell r="G190">
            <v>0</v>
          </cell>
          <cell r="H190">
            <v>0</v>
          </cell>
          <cell r="I190">
            <v>0</v>
          </cell>
          <cell r="J190">
            <v>1.5080040442374836</v>
          </cell>
          <cell r="L190">
            <v>1.5080040442374836</v>
          </cell>
          <cell r="N190">
            <v>4.5469509233635481</v>
          </cell>
          <cell r="O190">
            <v>3.5543431935931875</v>
          </cell>
          <cell r="P190">
            <v>2.1683429622504495</v>
          </cell>
          <cell r="Q190">
            <v>1.5379021044792516</v>
          </cell>
          <cell r="R190">
            <v>0.81072728044960907</v>
          </cell>
          <cell r="S190">
            <v>0.65580120280273801</v>
          </cell>
          <cell r="T190">
            <v>-0.49511305091664803</v>
          </cell>
          <cell r="U190">
            <v>-1.1447096982114378</v>
          </cell>
          <cell r="V190">
            <v>-1.7943092190981302</v>
          </cell>
          <cell r="W190">
            <v>-2.4439116135766996</v>
          </cell>
        </row>
        <row r="192">
          <cell r="C192" t="str">
            <v>CASH AVAILABLE FOR DEBT REPAYMENT</v>
          </cell>
        </row>
        <row r="193">
          <cell r="N193">
            <v>2003</v>
          </cell>
          <cell r="O193">
            <v>2004</v>
          </cell>
          <cell r="P193">
            <v>2005</v>
          </cell>
          <cell r="Q193">
            <v>2006</v>
          </cell>
          <cell r="R193">
            <v>2007</v>
          </cell>
          <cell r="S193">
            <v>2008</v>
          </cell>
          <cell r="T193">
            <v>2009</v>
          </cell>
          <cell r="U193">
            <v>2010</v>
          </cell>
          <cell r="V193">
            <v>2011</v>
          </cell>
          <cell r="W193">
            <v>2012</v>
          </cell>
        </row>
        <row r="194">
          <cell r="C194" t="str">
            <v>Cash Available for Debt Service</v>
          </cell>
          <cell r="N194">
            <v>65024.865400385184</v>
          </cell>
          <cell r="O194">
            <v>-8735.3940399495332</v>
          </cell>
          <cell r="P194">
            <v>5804.8261435658242</v>
          </cell>
          <cell r="Q194">
            <v>16871.288553789447</v>
          </cell>
          <cell r="R194">
            <v>33523.590452986144</v>
          </cell>
          <cell r="S194">
            <v>6635.6239108602495</v>
          </cell>
          <cell r="T194">
            <v>216876.86077962848</v>
          </cell>
          <cell r="U194">
            <v>442934.23741531244</v>
          </cell>
          <cell r="V194">
            <v>668992.61405099637</v>
          </cell>
          <cell r="W194">
            <v>895051.99068668031</v>
          </cell>
        </row>
        <row r="195">
          <cell r="C195" t="str">
            <v>Cumulative Cash Available for Debt Service</v>
          </cell>
          <cell r="N195">
            <v>10891.631728569253</v>
          </cell>
          <cell r="O195">
            <v>1490.5883782621277</v>
          </cell>
          <cell r="P195">
            <v>7295.4145218279518</v>
          </cell>
          <cell r="Q195">
            <v>24166.703075617399</v>
          </cell>
          <cell r="R195">
            <v>57690.293528603543</v>
          </cell>
          <cell r="S195">
            <v>64325.917439463796</v>
          </cell>
          <cell r="T195">
            <v>274567.15430823207</v>
          </cell>
          <cell r="U195">
            <v>500624.53094391606</v>
          </cell>
          <cell r="V195">
            <v>726682.9075796</v>
          </cell>
          <cell r="W195">
            <v>952742.28421528393</v>
          </cell>
        </row>
        <row r="196">
          <cell r="C196" t="str">
            <v>Delevering - Senior Debt</v>
          </cell>
          <cell r="N196">
            <v>0.30084056260549258</v>
          </cell>
          <cell r="O196">
            <v>4.1171925153632959E-2</v>
          </cell>
          <cell r="P196">
            <v>0.20150852176079859</v>
          </cell>
          <cell r="Q196">
            <v>0.66751472421879898</v>
          </cell>
          <cell r="R196">
            <v>1.5934784423987278</v>
          </cell>
          <cell r="S196">
            <v>1.7767627179169097</v>
          </cell>
          <cell r="T196">
            <v>7.5838900206671109</v>
          </cell>
          <cell r="U196">
            <v>13.827878989722574</v>
          </cell>
          <cell r="V196">
            <v>20.071895580035356</v>
          </cell>
          <cell r="W196">
            <v>26.315939791605455</v>
          </cell>
        </row>
        <row r="197">
          <cell r="C197" t="str">
            <v>Delevering - Total Debt</v>
          </cell>
          <cell r="N197">
            <v>0.30084056260549258</v>
          </cell>
          <cell r="O197">
            <v>4.1171925153632959E-2</v>
          </cell>
          <cell r="P197">
            <v>0.20150852176079859</v>
          </cell>
          <cell r="Q197">
            <v>0.66751472421879898</v>
          </cell>
          <cell r="R197">
            <v>1.5934784423987278</v>
          </cell>
          <cell r="S197">
            <v>1.7767627179169097</v>
          </cell>
          <cell r="T197">
            <v>7.5838900206671109</v>
          </cell>
          <cell r="U197">
            <v>13.827878989722574</v>
          </cell>
          <cell r="V197">
            <v>20.071895580035356</v>
          </cell>
          <cell r="W197">
            <v>26.315939791605455</v>
          </cell>
        </row>
        <row r="199">
          <cell r="C199" t="str">
            <v>EQUITY IRR MATRIX</v>
          </cell>
          <cell r="J199" t="str">
            <v>ASSET COVERAGE - Pro-Forma</v>
          </cell>
        </row>
        <row r="200">
          <cell r="F200" t="str">
            <v>3rd Yr.</v>
          </cell>
          <cell r="G200" t="str">
            <v>4th Yr.</v>
          </cell>
          <cell r="H200" t="str">
            <v>5th Yr.</v>
          </cell>
          <cell r="K200" t="str">
            <v>Elig.</v>
          </cell>
          <cell r="L200" t="str">
            <v>Rate</v>
          </cell>
          <cell r="N200" t="str">
            <v>Amount</v>
          </cell>
          <cell r="P200" t="str">
            <v>%</v>
          </cell>
          <cell r="Q200" t="str">
            <v>%</v>
          </cell>
          <cell r="R200" t="str">
            <v>%</v>
          </cell>
        </row>
        <row r="201">
          <cell r="D201">
            <v>5</v>
          </cell>
          <cell r="F201">
            <v>0</v>
          </cell>
          <cell r="G201">
            <v>0</v>
          </cell>
          <cell r="H201">
            <v>0</v>
          </cell>
          <cell r="J201" t="str">
            <v>A/R</v>
          </cell>
          <cell r="K201">
            <v>1</v>
          </cell>
          <cell r="L201">
            <v>0.75</v>
          </cell>
          <cell r="N201">
            <v>6478.1053616714262</v>
          </cell>
          <cell r="P201" t="str">
            <v>Senior</v>
          </cell>
          <cell r="Q201" t="str">
            <v>Senior</v>
          </cell>
          <cell r="R201" t="str">
            <v>Total</v>
          </cell>
        </row>
        <row r="202">
          <cell r="C202" t="str">
            <v>EBITDA</v>
          </cell>
          <cell r="D202">
            <v>5.5</v>
          </cell>
          <cell r="F202">
            <v>0</v>
          </cell>
          <cell r="G202">
            <v>0</v>
          </cell>
          <cell r="H202">
            <v>0</v>
          </cell>
          <cell r="J202" t="str">
            <v>Inventory</v>
          </cell>
          <cell r="K202">
            <v>1</v>
          </cell>
          <cell r="L202">
            <v>0.6</v>
          </cell>
          <cell r="N202">
            <v>3576.6</v>
          </cell>
          <cell r="P202" t="str">
            <v>Secured</v>
          </cell>
          <cell r="Q202" t="str">
            <v>Debt</v>
          </cell>
          <cell r="R202" t="str">
            <v>Debt</v>
          </cell>
        </row>
        <row r="203">
          <cell r="C203" t="str">
            <v>Multiple</v>
          </cell>
          <cell r="D203">
            <v>6</v>
          </cell>
          <cell r="F203">
            <v>0</v>
          </cell>
          <cell r="G203">
            <v>0</v>
          </cell>
          <cell r="H203">
            <v>0</v>
          </cell>
          <cell r="J203" t="str">
            <v xml:space="preserve">   Sub-Total</v>
          </cell>
          <cell r="N203">
            <v>10054.705361671426</v>
          </cell>
          <cell r="P203" t="str">
            <v>Debt</v>
          </cell>
        </row>
        <row r="204">
          <cell r="D204">
            <v>6.5</v>
          </cell>
          <cell r="F204">
            <v>0</v>
          </cell>
          <cell r="G204">
            <v>0</v>
          </cell>
          <cell r="H204">
            <v>0</v>
          </cell>
          <cell r="J204" t="str">
            <v>PP&amp;E</v>
          </cell>
          <cell r="K204">
            <v>1</v>
          </cell>
          <cell r="L204">
            <v>0.5</v>
          </cell>
          <cell r="N204">
            <v>36172</v>
          </cell>
        </row>
        <row r="205">
          <cell r="D205" t="str">
            <v xml:space="preserve">Common Equity Ownership % = </v>
          </cell>
          <cell r="G205">
            <v>1</v>
          </cell>
          <cell r="J205" t="str">
            <v xml:space="preserve">   Total</v>
          </cell>
          <cell r="N205">
            <v>46226.705361671426</v>
          </cell>
          <cell r="P205">
            <v>141.7932848833843</v>
          </cell>
          <cell r="Q205">
            <v>1.2768397238335938</v>
          </cell>
          <cell r="R205">
            <v>1.2768397238335938</v>
          </cell>
        </row>
        <row r="364">
          <cell r="C364" t="str">
            <v>OPENING BALANCE SHEET</v>
          </cell>
        </row>
        <row r="365">
          <cell r="H365" t="str">
            <v>Target</v>
          </cell>
          <cell r="J365" t="str">
            <v>Acquirer</v>
          </cell>
          <cell r="L365" t="str">
            <v>Combined</v>
          </cell>
        </row>
        <row r="367">
          <cell r="H367">
            <v>0</v>
          </cell>
          <cell r="J367">
            <v>0</v>
          </cell>
          <cell r="L367">
            <v>0</v>
          </cell>
          <cell r="R367">
            <v>0</v>
          </cell>
        </row>
        <row r="368">
          <cell r="H368">
            <v>2002</v>
          </cell>
          <cell r="J368">
            <v>2002</v>
          </cell>
          <cell r="L368">
            <v>2002</v>
          </cell>
          <cell r="O368" t="str">
            <v>DR</v>
          </cell>
          <cell r="P368" t="str">
            <v>CR</v>
          </cell>
          <cell r="R368">
            <v>2002</v>
          </cell>
        </row>
        <row r="369">
          <cell r="C369" t="str">
            <v>ASSETS:</v>
          </cell>
        </row>
        <row r="370">
          <cell r="C370" t="str">
            <v xml:space="preserve">   Cash and Cash Equivalents</v>
          </cell>
          <cell r="H370">
            <v>0</v>
          </cell>
          <cell r="J370">
            <v>5397</v>
          </cell>
          <cell r="L370">
            <v>5397</v>
          </cell>
          <cell r="O370">
            <v>0</v>
          </cell>
          <cell r="P370">
            <v>0</v>
          </cell>
          <cell r="R370">
            <v>5397</v>
          </cell>
        </row>
        <row r="371">
          <cell r="C371" t="str">
            <v xml:space="preserve">   Trade Accounts receivable</v>
          </cell>
          <cell r="H371">
            <v>0</v>
          </cell>
          <cell r="J371">
            <v>8637.4738155619016</v>
          </cell>
          <cell r="L371">
            <v>8637.4738155619016</v>
          </cell>
          <cell r="O371">
            <v>0</v>
          </cell>
          <cell r="P371">
            <v>0</v>
          </cell>
          <cell r="R371">
            <v>8637.4738155619016</v>
          </cell>
        </row>
        <row r="372">
          <cell r="C372" t="str">
            <v xml:space="preserve">   Receivable due from shareholder</v>
          </cell>
          <cell r="H372">
            <v>0</v>
          </cell>
          <cell r="J372">
            <v>5961</v>
          </cell>
          <cell r="L372">
            <v>5961</v>
          </cell>
          <cell r="O372">
            <v>0</v>
          </cell>
          <cell r="P372">
            <v>0</v>
          </cell>
          <cell r="R372">
            <v>5961</v>
          </cell>
        </row>
        <row r="373">
          <cell r="C373" t="str">
            <v xml:space="preserve">   Inventories</v>
          </cell>
          <cell r="H373">
            <v>0</v>
          </cell>
          <cell r="J373">
            <v>15763</v>
          </cell>
          <cell r="L373">
            <v>15763</v>
          </cell>
          <cell r="O373">
            <v>0</v>
          </cell>
          <cell r="P373">
            <v>0</v>
          </cell>
          <cell r="R373">
            <v>15763</v>
          </cell>
        </row>
        <row r="374">
          <cell r="C374" t="str">
            <v xml:space="preserve">   Mark. Sec/Other Current Assets - 1</v>
          </cell>
          <cell r="H374">
            <v>0</v>
          </cell>
          <cell r="J374">
            <v>0</v>
          </cell>
          <cell r="L374">
            <v>0</v>
          </cell>
          <cell r="O374">
            <v>0</v>
          </cell>
          <cell r="P374">
            <v>0</v>
          </cell>
          <cell r="R374">
            <v>0</v>
          </cell>
        </row>
        <row r="375">
          <cell r="C375" t="str">
            <v xml:space="preserve">   VAT Receivable</v>
          </cell>
          <cell r="H375">
            <v>0</v>
          </cell>
          <cell r="J375">
            <v>7250</v>
          </cell>
          <cell r="L375">
            <v>7250</v>
          </cell>
          <cell r="O375">
            <v>0</v>
          </cell>
          <cell r="P375">
            <v>0</v>
          </cell>
          <cell r="R375">
            <v>7250</v>
          </cell>
        </row>
        <row r="376">
          <cell r="C376" t="str">
            <v xml:space="preserve">   Other Current Assets</v>
          </cell>
          <cell r="H376">
            <v>0</v>
          </cell>
          <cell r="J376">
            <v>17394</v>
          </cell>
          <cell r="L376">
            <v>17394</v>
          </cell>
          <cell r="O376">
            <v>0</v>
          </cell>
          <cell r="P376">
            <v>0</v>
          </cell>
          <cell r="R376">
            <v>17394</v>
          </cell>
        </row>
        <row r="377">
          <cell r="C377" t="str">
            <v xml:space="preserve">   Other Current Assets - 4</v>
          </cell>
          <cell r="H377">
            <v>0</v>
          </cell>
          <cell r="J377">
            <v>0</v>
          </cell>
          <cell r="L377">
            <v>0</v>
          </cell>
          <cell r="O377">
            <v>0</v>
          </cell>
          <cell r="P377">
            <v>0</v>
          </cell>
          <cell r="R377">
            <v>0</v>
          </cell>
        </row>
        <row r="378">
          <cell r="H378" t="str">
            <v>----------</v>
          </cell>
          <cell r="J378" t="str">
            <v>----------</v>
          </cell>
          <cell r="L378" t="str">
            <v>----------</v>
          </cell>
          <cell r="O378" t="str">
            <v>----------</v>
          </cell>
          <cell r="P378" t="str">
            <v>----------</v>
          </cell>
          <cell r="R378" t="str">
            <v>----------</v>
          </cell>
        </row>
        <row r="379">
          <cell r="C379" t="str">
            <v xml:space="preserve">      Total Current Assets</v>
          </cell>
          <cell r="H379">
            <v>0</v>
          </cell>
          <cell r="J379">
            <v>60402.473815561898</v>
          </cell>
          <cell r="L379">
            <v>60402.473815561898</v>
          </cell>
          <cell r="O379">
            <v>0</v>
          </cell>
          <cell r="P379">
            <v>0</v>
          </cell>
          <cell r="R379">
            <v>60402.473815561898</v>
          </cell>
        </row>
        <row r="381">
          <cell r="C381" t="str">
            <v xml:space="preserve">   Net PP&amp;E</v>
          </cell>
          <cell r="H381">
            <v>0</v>
          </cell>
          <cell r="J381">
            <v>72344</v>
          </cell>
          <cell r="L381">
            <v>72344</v>
          </cell>
          <cell r="O381">
            <v>0</v>
          </cell>
          <cell r="P381">
            <v>0</v>
          </cell>
          <cell r="R381">
            <v>72344</v>
          </cell>
        </row>
        <row r="383">
          <cell r="C383" t="str">
            <v xml:space="preserve"> Intangible assets </v>
          </cell>
          <cell r="H383">
            <v>0</v>
          </cell>
          <cell r="J383">
            <v>15076</v>
          </cell>
          <cell r="L383">
            <v>15076</v>
          </cell>
          <cell r="O383">
            <v>0</v>
          </cell>
          <cell r="P383">
            <v>0</v>
          </cell>
          <cell r="R383">
            <v>15076</v>
          </cell>
        </row>
        <row r="384">
          <cell r="C384" t="str">
            <v xml:space="preserve"> Deferred tax asset</v>
          </cell>
          <cell r="H384">
            <v>0</v>
          </cell>
          <cell r="J384">
            <v>0</v>
          </cell>
          <cell r="L384">
            <v>0</v>
          </cell>
          <cell r="O384">
            <v>0</v>
          </cell>
          <cell r="P384">
            <v>0</v>
          </cell>
          <cell r="R384">
            <v>0</v>
          </cell>
        </row>
        <row r="385">
          <cell r="C385" t="str">
            <v xml:space="preserve">   Goodwill</v>
          </cell>
          <cell r="H385">
            <v>0</v>
          </cell>
          <cell r="J385">
            <v>127233</v>
          </cell>
          <cell r="L385">
            <v>127233</v>
          </cell>
          <cell r="O385">
            <v>0</v>
          </cell>
          <cell r="P385">
            <v>0</v>
          </cell>
          <cell r="R385">
            <v>127233</v>
          </cell>
        </row>
        <row r="386">
          <cell r="C386" t="str">
            <v xml:space="preserve">   Transactions Costs</v>
          </cell>
          <cell r="H386">
            <v>0</v>
          </cell>
          <cell r="J386">
            <v>0</v>
          </cell>
          <cell r="L386">
            <v>0</v>
          </cell>
          <cell r="O386">
            <v>0</v>
          </cell>
          <cell r="P386">
            <v>0</v>
          </cell>
          <cell r="R386">
            <v>0</v>
          </cell>
        </row>
        <row r="387">
          <cell r="C387" t="str">
            <v xml:space="preserve">Investments in associated undertakings </v>
          </cell>
          <cell r="H387">
            <v>0</v>
          </cell>
          <cell r="J387">
            <v>431.99062882533048</v>
          </cell>
          <cell r="L387">
            <v>431.99062882533048</v>
          </cell>
          <cell r="O387">
            <v>0</v>
          </cell>
          <cell r="P387">
            <v>0</v>
          </cell>
          <cell r="R387">
            <v>431.99062882533048</v>
          </cell>
        </row>
        <row r="388">
          <cell r="C388" t="str">
            <v xml:space="preserve">Other non-current assets </v>
          </cell>
          <cell r="H388">
            <v>0</v>
          </cell>
          <cell r="J388">
            <v>545</v>
          </cell>
          <cell r="L388">
            <v>545</v>
          </cell>
          <cell r="O388">
            <v>0</v>
          </cell>
          <cell r="P388">
            <v>0</v>
          </cell>
          <cell r="R388">
            <v>545</v>
          </cell>
        </row>
        <row r="389">
          <cell r="C389" t="str">
            <v>Other Assets - 4</v>
          </cell>
          <cell r="H389">
            <v>0</v>
          </cell>
          <cell r="J389">
            <v>0</v>
          </cell>
          <cell r="L389">
            <v>0</v>
          </cell>
          <cell r="O389">
            <v>0</v>
          </cell>
          <cell r="P389">
            <v>0</v>
          </cell>
          <cell r="R389">
            <v>0</v>
          </cell>
        </row>
        <row r="390">
          <cell r="H390" t="str">
            <v>----------</v>
          </cell>
          <cell r="J390" t="str">
            <v>----------</v>
          </cell>
          <cell r="L390" t="str">
            <v>----------</v>
          </cell>
          <cell r="O390" t="str">
            <v>----------</v>
          </cell>
          <cell r="P390" t="str">
            <v>----------</v>
          </cell>
          <cell r="R390" t="str">
            <v>----------</v>
          </cell>
        </row>
        <row r="391">
          <cell r="C391" t="str">
            <v>TOTAL ASSETS</v>
          </cell>
          <cell r="H391">
            <v>0</v>
          </cell>
          <cell r="J391">
            <v>276032.46444438724</v>
          </cell>
          <cell r="L391">
            <v>276032.46444438724</v>
          </cell>
          <cell r="O391">
            <v>0</v>
          </cell>
          <cell r="P391">
            <v>0</v>
          </cell>
          <cell r="R391">
            <v>276032.46444438724</v>
          </cell>
        </row>
        <row r="393">
          <cell r="C393" t="str">
            <v>LIABILITIES:</v>
          </cell>
          <cell r="U393" t="str">
            <v>% Of Total Cap.</v>
          </cell>
        </row>
        <row r="394">
          <cell r="C394" t="str">
            <v xml:space="preserve">   Trade Accounts Payable</v>
          </cell>
          <cell r="H394">
            <v>0</v>
          </cell>
          <cell r="J394">
            <v>31219</v>
          </cell>
          <cell r="L394">
            <v>31219</v>
          </cell>
          <cell r="O394">
            <v>0</v>
          </cell>
          <cell r="P394">
            <v>0</v>
          </cell>
          <cell r="R394">
            <v>31219</v>
          </cell>
        </row>
        <row r="395">
          <cell r="C395" t="str">
            <v xml:space="preserve">   Income Tax Payable</v>
          </cell>
          <cell r="H395">
            <v>0</v>
          </cell>
          <cell r="J395">
            <v>77</v>
          </cell>
          <cell r="L395">
            <v>77</v>
          </cell>
          <cell r="O395">
            <v>0</v>
          </cell>
          <cell r="P395">
            <v>0</v>
          </cell>
          <cell r="R395">
            <v>77</v>
          </cell>
        </row>
        <row r="396">
          <cell r="C396" t="str">
            <v xml:space="preserve">   Accrued Expenses</v>
          </cell>
          <cell r="H396">
            <v>0</v>
          </cell>
          <cell r="J396">
            <v>0</v>
          </cell>
          <cell r="L396">
            <v>0</v>
          </cell>
          <cell r="O396">
            <v>0</v>
          </cell>
          <cell r="P396">
            <v>0</v>
          </cell>
          <cell r="R396">
            <v>0</v>
          </cell>
        </row>
        <row r="397">
          <cell r="C397" t="str">
            <v xml:space="preserve">   Short Term Debt</v>
          </cell>
          <cell r="H397">
            <v>0</v>
          </cell>
          <cell r="J397">
            <v>0</v>
          </cell>
          <cell r="L397">
            <v>0</v>
          </cell>
          <cell r="O397">
            <v>0</v>
          </cell>
          <cell r="P397">
            <v>0</v>
          </cell>
          <cell r="R397">
            <v>0</v>
          </cell>
          <cell r="U397">
            <v>0</v>
          </cell>
        </row>
        <row r="398">
          <cell r="C398" t="str">
            <v xml:space="preserve">   Other Taxes Payable</v>
          </cell>
          <cell r="H398">
            <v>0</v>
          </cell>
          <cell r="J398">
            <v>5203</v>
          </cell>
          <cell r="L398">
            <v>5203</v>
          </cell>
          <cell r="O398">
            <v>0</v>
          </cell>
          <cell r="P398">
            <v>0</v>
          </cell>
          <cell r="R398">
            <v>5203</v>
          </cell>
        </row>
        <row r="399">
          <cell r="C399" t="str">
            <v xml:space="preserve">   Capex Accounts Payable</v>
          </cell>
          <cell r="H399">
            <v>0</v>
          </cell>
          <cell r="J399">
            <v>12149</v>
          </cell>
          <cell r="L399">
            <v>12149</v>
          </cell>
          <cell r="O399">
            <v>0</v>
          </cell>
          <cell r="P399">
            <v>0</v>
          </cell>
          <cell r="R399">
            <v>12149</v>
          </cell>
        </row>
        <row r="400">
          <cell r="C400" t="str">
            <v xml:space="preserve">   Buy - out obligation</v>
          </cell>
          <cell r="H400">
            <v>0</v>
          </cell>
          <cell r="J400">
            <v>7067</v>
          </cell>
          <cell r="L400">
            <v>7067</v>
          </cell>
          <cell r="O400">
            <v>0</v>
          </cell>
          <cell r="P400">
            <v>0</v>
          </cell>
          <cell r="R400">
            <v>7067</v>
          </cell>
        </row>
        <row r="401">
          <cell r="C401" t="str">
            <v xml:space="preserve">   Other Amounts Payable</v>
          </cell>
          <cell r="H401">
            <v>0</v>
          </cell>
          <cell r="J401">
            <v>0</v>
          </cell>
          <cell r="L401">
            <v>0</v>
          </cell>
          <cell r="O401">
            <v>0</v>
          </cell>
          <cell r="P401">
            <v>0</v>
          </cell>
          <cell r="R401">
            <v>0</v>
          </cell>
        </row>
        <row r="402">
          <cell r="H402" t="str">
            <v>______</v>
          </cell>
          <cell r="J402" t="str">
            <v>______</v>
          </cell>
          <cell r="L402" t="str">
            <v>______</v>
          </cell>
          <cell r="O402" t="str">
            <v>______</v>
          </cell>
          <cell r="P402" t="str">
            <v>______</v>
          </cell>
          <cell r="R402" t="str">
            <v>______</v>
          </cell>
        </row>
        <row r="403">
          <cell r="C403" t="str">
            <v xml:space="preserve">      Total Current Liabilities</v>
          </cell>
          <cell r="H403">
            <v>0</v>
          </cell>
          <cell r="J403">
            <v>55715</v>
          </cell>
          <cell r="L403">
            <v>55715</v>
          </cell>
          <cell r="O403">
            <v>0</v>
          </cell>
          <cell r="P403">
            <v>0</v>
          </cell>
          <cell r="R403">
            <v>55715</v>
          </cell>
        </row>
        <row r="405">
          <cell r="C405" t="str">
            <v xml:space="preserve">   Provision for special dividend</v>
          </cell>
          <cell r="H405">
            <v>0</v>
          </cell>
          <cell r="J405">
            <v>10816</v>
          </cell>
          <cell r="L405">
            <v>10816</v>
          </cell>
          <cell r="O405">
            <v>0</v>
          </cell>
          <cell r="P405">
            <v>0</v>
          </cell>
          <cell r="R405">
            <v>10816</v>
          </cell>
        </row>
        <row r="406">
          <cell r="C406" t="str">
            <v xml:space="preserve">   Deal related accrued liabilities</v>
          </cell>
          <cell r="H406">
            <v>0</v>
          </cell>
          <cell r="J406">
            <v>2050</v>
          </cell>
          <cell r="L406">
            <v>2050</v>
          </cell>
          <cell r="O406">
            <v>0</v>
          </cell>
          <cell r="P406">
            <v>0</v>
          </cell>
          <cell r="R406">
            <v>2050</v>
          </cell>
        </row>
        <row r="407">
          <cell r="C407" t="str">
            <v xml:space="preserve">   Other Liabilities - 3</v>
          </cell>
          <cell r="H407">
            <v>0</v>
          </cell>
          <cell r="J407">
            <v>0</v>
          </cell>
          <cell r="L407">
            <v>0</v>
          </cell>
          <cell r="O407">
            <v>0</v>
          </cell>
          <cell r="P407">
            <v>0</v>
          </cell>
          <cell r="R407">
            <v>0</v>
          </cell>
        </row>
        <row r="408">
          <cell r="C408" t="str">
            <v xml:space="preserve">   Other Liabilities - 4</v>
          </cell>
          <cell r="H408">
            <v>0</v>
          </cell>
          <cell r="J408">
            <v>0</v>
          </cell>
          <cell r="L408">
            <v>0</v>
          </cell>
          <cell r="O408">
            <v>0</v>
          </cell>
          <cell r="P408">
            <v>0</v>
          </cell>
          <cell r="R408">
            <v>0</v>
          </cell>
        </row>
        <row r="409">
          <cell r="C409" t="str">
            <v xml:space="preserve">   Deferred Taxes</v>
          </cell>
          <cell r="H409">
            <v>0</v>
          </cell>
          <cell r="J409">
            <v>3186</v>
          </cell>
          <cell r="L409">
            <v>3186</v>
          </cell>
          <cell r="O409">
            <v>0</v>
          </cell>
          <cell r="P409">
            <v>0</v>
          </cell>
          <cell r="R409">
            <v>3186</v>
          </cell>
        </row>
        <row r="411">
          <cell r="C411" t="str">
            <v>LONG TERM DEBT</v>
          </cell>
        </row>
        <row r="412">
          <cell r="C412" t="str">
            <v xml:space="preserve">   Existing Debt</v>
          </cell>
          <cell r="H412">
            <v>0</v>
          </cell>
          <cell r="J412">
            <v>36204</v>
          </cell>
          <cell r="L412">
            <v>36204</v>
          </cell>
          <cell r="O412">
            <v>0</v>
          </cell>
          <cell r="P412">
            <v>0</v>
          </cell>
          <cell r="R412">
            <v>36204</v>
          </cell>
          <cell r="U412">
            <v>0.17799544406048751</v>
          </cell>
        </row>
        <row r="413">
          <cell r="C413" t="str">
            <v xml:space="preserve">   Working Capital Revolver</v>
          </cell>
          <cell r="H413">
            <v>0</v>
          </cell>
          <cell r="J413">
            <v>0</v>
          </cell>
          <cell r="L413">
            <v>0</v>
          </cell>
          <cell r="O413">
            <v>0</v>
          </cell>
          <cell r="P413">
            <v>0</v>
          </cell>
          <cell r="R413">
            <v>0</v>
          </cell>
          <cell r="U413">
            <v>0</v>
          </cell>
        </row>
        <row r="414">
          <cell r="C414" t="str">
            <v xml:space="preserve">   Senior Secured Debt 1</v>
          </cell>
          <cell r="H414">
            <v>0</v>
          </cell>
          <cell r="J414">
            <v>0</v>
          </cell>
          <cell r="L414">
            <v>0</v>
          </cell>
          <cell r="O414">
            <v>0</v>
          </cell>
          <cell r="P414">
            <v>0</v>
          </cell>
          <cell r="R414">
            <v>0</v>
          </cell>
          <cell r="U414">
            <v>0</v>
          </cell>
        </row>
        <row r="415">
          <cell r="C415" t="str">
            <v xml:space="preserve">   Senior Secured Debt 2</v>
          </cell>
          <cell r="H415">
            <v>0</v>
          </cell>
          <cell r="J415">
            <v>0</v>
          </cell>
          <cell r="L415">
            <v>0</v>
          </cell>
          <cell r="O415">
            <v>0</v>
          </cell>
          <cell r="P415">
            <v>0</v>
          </cell>
          <cell r="R415">
            <v>0</v>
          </cell>
          <cell r="U415">
            <v>0</v>
          </cell>
        </row>
        <row r="416">
          <cell r="C416" t="str">
            <v xml:space="preserve">   Senior Secured Debt 3</v>
          </cell>
          <cell r="H416">
            <v>0</v>
          </cell>
          <cell r="J416">
            <v>0</v>
          </cell>
          <cell r="L416">
            <v>0</v>
          </cell>
          <cell r="O416">
            <v>0</v>
          </cell>
          <cell r="P416">
            <v>0</v>
          </cell>
          <cell r="R416">
            <v>0</v>
          </cell>
          <cell r="U416">
            <v>0</v>
          </cell>
        </row>
        <row r="417">
          <cell r="C417" t="str">
            <v xml:space="preserve">   Senior Secured Debt 4</v>
          </cell>
          <cell r="H417">
            <v>0</v>
          </cell>
          <cell r="J417">
            <v>0</v>
          </cell>
          <cell r="L417">
            <v>0</v>
          </cell>
          <cell r="O417">
            <v>0</v>
          </cell>
          <cell r="P417">
            <v>0</v>
          </cell>
          <cell r="R417">
            <v>0</v>
          </cell>
          <cell r="U417">
            <v>0</v>
          </cell>
        </row>
        <row r="418">
          <cell r="C418" t="str">
            <v xml:space="preserve">   Bonds</v>
          </cell>
          <cell r="H418">
            <v>0</v>
          </cell>
          <cell r="J418">
            <v>0</v>
          </cell>
          <cell r="L418">
            <v>0</v>
          </cell>
          <cell r="O418">
            <v>0</v>
          </cell>
          <cell r="P418">
            <v>0</v>
          </cell>
          <cell r="R418">
            <v>0</v>
          </cell>
          <cell r="U418">
            <v>0</v>
          </cell>
        </row>
        <row r="419">
          <cell r="C419" t="str">
            <v xml:space="preserve">   Senior Unsecured Debt 6</v>
          </cell>
          <cell r="H419">
            <v>0</v>
          </cell>
          <cell r="J419">
            <v>0</v>
          </cell>
          <cell r="L419">
            <v>0</v>
          </cell>
          <cell r="O419">
            <v>0</v>
          </cell>
          <cell r="P419">
            <v>0</v>
          </cell>
          <cell r="R419">
            <v>0</v>
          </cell>
          <cell r="U419">
            <v>0</v>
          </cell>
        </row>
        <row r="420">
          <cell r="C420" t="str">
            <v xml:space="preserve">   Senior Unsecured Debt 7</v>
          </cell>
          <cell r="H420">
            <v>0</v>
          </cell>
          <cell r="J420">
            <v>0</v>
          </cell>
          <cell r="L420">
            <v>0</v>
          </cell>
          <cell r="O420">
            <v>0</v>
          </cell>
          <cell r="P420">
            <v>0</v>
          </cell>
          <cell r="R420">
            <v>0</v>
          </cell>
          <cell r="U420">
            <v>0</v>
          </cell>
        </row>
        <row r="421">
          <cell r="C421" t="str">
            <v xml:space="preserve">   Capital Leases </v>
          </cell>
          <cell r="H421">
            <v>0</v>
          </cell>
          <cell r="J421">
            <v>99</v>
          </cell>
          <cell r="L421">
            <v>99</v>
          </cell>
          <cell r="O421">
            <v>0</v>
          </cell>
          <cell r="P421">
            <v>0</v>
          </cell>
          <cell r="R421">
            <v>99</v>
          </cell>
          <cell r="U421">
            <v>4.8672933824959292E-4</v>
          </cell>
        </row>
        <row r="422">
          <cell r="C422" t="str">
            <v xml:space="preserve">   Capital Leases 2</v>
          </cell>
          <cell r="H422">
            <v>0</v>
          </cell>
          <cell r="J422">
            <v>0</v>
          </cell>
          <cell r="L422">
            <v>0</v>
          </cell>
          <cell r="O422">
            <v>0</v>
          </cell>
          <cell r="P422">
            <v>0</v>
          </cell>
          <cell r="R422">
            <v>0</v>
          </cell>
          <cell r="U422">
            <v>0</v>
          </cell>
        </row>
        <row r="423">
          <cell r="C423" t="str">
            <v xml:space="preserve">      TOTAL SENIOR DEBT</v>
          </cell>
          <cell r="H423">
            <v>0</v>
          </cell>
          <cell r="J423">
            <v>36303</v>
          </cell>
          <cell r="L423">
            <v>36303</v>
          </cell>
          <cell r="O423">
            <v>0</v>
          </cell>
          <cell r="P423">
            <v>0</v>
          </cell>
          <cell r="R423">
            <v>36303</v>
          </cell>
          <cell r="U423">
            <v>0.17848217339873709</v>
          </cell>
        </row>
        <row r="425">
          <cell r="C425" t="str">
            <v xml:space="preserve">   Subordinated Debt 1</v>
          </cell>
          <cell r="H425">
            <v>0</v>
          </cell>
          <cell r="J425">
            <v>0</v>
          </cell>
          <cell r="L425">
            <v>0</v>
          </cell>
          <cell r="O425">
            <v>0</v>
          </cell>
          <cell r="P425">
            <v>0</v>
          </cell>
          <cell r="R425">
            <v>0</v>
          </cell>
          <cell r="U425">
            <v>0</v>
          </cell>
        </row>
        <row r="426">
          <cell r="C426" t="str">
            <v xml:space="preserve">   Subordinated Debt 2</v>
          </cell>
          <cell r="H426">
            <v>0</v>
          </cell>
          <cell r="J426">
            <v>0</v>
          </cell>
          <cell r="L426">
            <v>0</v>
          </cell>
          <cell r="O426">
            <v>0</v>
          </cell>
          <cell r="P426">
            <v>0</v>
          </cell>
          <cell r="R426">
            <v>0</v>
          </cell>
          <cell r="U426">
            <v>0</v>
          </cell>
        </row>
        <row r="427">
          <cell r="C427" t="str">
            <v xml:space="preserve">   Subordinated Debt 3</v>
          </cell>
          <cell r="H427">
            <v>0</v>
          </cell>
          <cell r="J427">
            <v>0</v>
          </cell>
          <cell r="L427">
            <v>0</v>
          </cell>
          <cell r="O427">
            <v>0</v>
          </cell>
          <cell r="P427">
            <v>0</v>
          </cell>
          <cell r="R427">
            <v>0</v>
          </cell>
          <cell r="U427">
            <v>0</v>
          </cell>
        </row>
        <row r="428">
          <cell r="C428" t="str">
            <v xml:space="preserve">   Subordinated Debt 4</v>
          </cell>
          <cell r="H428">
            <v>0</v>
          </cell>
          <cell r="J428">
            <v>0</v>
          </cell>
          <cell r="L428">
            <v>0</v>
          </cell>
          <cell r="O428">
            <v>0</v>
          </cell>
          <cell r="P428">
            <v>0</v>
          </cell>
          <cell r="R428">
            <v>0</v>
          </cell>
          <cell r="U428">
            <v>0</v>
          </cell>
        </row>
        <row r="429">
          <cell r="C429" t="str">
            <v xml:space="preserve">   Other Sub. Debt 1 (W/PIK)</v>
          </cell>
          <cell r="H429">
            <v>0</v>
          </cell>
          <cell r="J429">
            <v>0</v>
          </cell>
          <cell r="L429">
            <v>0</v>
          </cell>
          <cell r="O429">
            <v>0</v>
          </cell>
          <cell r="P429">
            <v>0</v>
          </cell>
          <cell r="R429">
            <v>0</v>
          </cell>
          <cell r="U429">
            <v>0</v>
          </cell>
        </row>
        <row r="430">
          <cell r="C430" t="str">
            <v xml:space="preserve">   Other Sub. Debt 2 (W/PIK)</v>
          </cell>
          <cell r="H430">
            <v>0</v>
          </cell>
          <cell r="J430">
            <v>0</v>
          </cell>
          <cell r="L430">
            <v>0</v>
          </cell>
          <cell r="O430">
            <v>0</v>
          </cell>
          <cell r="P430">
            <v>0</v>
          </cell>
          <cell r="R430">
            <v>0</v>
          </cell>
          <cell r="U430">
            <v>0</v>
          </cell>
        </row>
        <row r="431">
          <cell r="C431" t="str">
            <v xml:space="preserve">   ESOP Subordinated Debt</v>
          </cell>
          <cell r="H431">
            <v>0</v>
          </cell>
          <cell r="J431">
            <v>0</v>
          </cell>
          <cell r="L431">
            <v>0</v>
          </cell>
          <cell r="O431">
            <v>0</v>
          </cell>
          <cell r="P431">
            <v>0</v>
          </cell>
          <cell r="R431">
            <v>0</v>
          </cell>
          <cell r="U431">
            <v>0</v>
          </cell>
        </row>
        <row r="432">
          <cell r="H432" t="str">
            <v>______</v>
          </cell>
          <cell r="J432" t="str">
            <v>______</v>
          </cell>
          <cell r="L432" t="str">
            <v>______</v>
          </cell>
          <cell r="O432" t="str">
            <v>______</v>
          </cell>
          <cell r="P432" t="str">
            <v>______</v>
          </cell>
          <cell r="R432" t="str">
            <v>______</v>
          </cell>
          <cell r="U432" t="str">
            <v>______</v>
          </cell>
        </row>
        <row r="433">
          <cell r="C433" t="str">
            <v xml:space="preserve">      TOTAL LONG TERM DEBT</v>
          </cell>
          <cell r="H433">
            <v>0</v>
          </cell>
          <cell r="J433">
            <v>36303</v>
          </cell>
          <cell r="L433">
            <v>36303</v>
          </cell>
          <cell r="O433">
            <v>0</v>
          </cell>
          <cell r="P433">
            <v>0</v>
          </cell>
          <cell r="R433">
            <v>36303</v>
          </cell>
          <cell r="U433">
            <v>0.17848217339873709</v>
          </cell>
        </row>
        <row r="435">
          <cell r="C435" t="str">
            <v xml:space="preserve">   Minority Interest</v>
          </cell>
          <cell r="H435">
            <v>0</v>
          </cell>
          <cell r="J435">
            <v>867</v>
          </cell>
          <cell r="L435">
            <v>867</v>
          </cell>
          <cell r="O435">
            <v>0</v>
          </cell>
          <cell r="P435">
            <v>0</v>
          </cell>
          <cell r="R435">
            <v>867</v>
          </cell>
        </row>
        <row r="437">
          <cell r="C437" t="str">
            <v>TOTAL LIABILITIES</v>
          </cell>
          <cell r="H437">
            <v>0</v>
          </cell>
          <cell r="J437">
            <v>108937</v>
          </cell>
          <cell r="L437">
            <v>108937</v>
          </cell>
          <cell r="O437">
            <v>0</v>
          </cell>
          <cell r="P437">
            <v>0</v>
          </cell>
          <cell r="R437">
            <v>108937</v>
          </cell>
        </row>
        <row r="439">
          <cell r="C439" t="str">
            <v>STOCKHOLDER'S EQUITY</v>
          </cell>
        </row>
        <row r="440">
          <cell r="C440" t="str">
            <v xml:space="preserve">   Preferred Stock - 1</v>
          </cell>
          <cell r="H440">
            <v>0</v>
          </cell>
          <cell r="J440">
            <v>0</v>
          </cell>
          <cell r="L440">
            <v>0</v>
          </cell>
          <cell r="O440">
            <v>0</v>
          </cell>
          <cell r="P440">
            <v>0</v>
          </cell>
          <cell r="R440">
            <v>0</v>
          </cell>
          <cell r="U440">
            <v>0</v>
          </cell>
        </row>
        <row r="441">
          <cell r="C441" t="str">
            <v xml:space="preserve">   Preferred Stock - 2</v>
          </cell>
          <cell r="H441">
            <v>0</v>
          </cell>
          <cell r="J441">
            <v>0</v>
          </cell>
          <cell r="L441">
            <v>0</v>
          </cell>
          <cell r="O441">
            <v>0</v>
          </cell>
          <cell r="P441">
            <v>0</v>
          </cell>
          <cell r="R441">
            <v>0</v>
          </cell>
          <cell r="U441">
            <v>0</v>
          </cell>
        </row>
        <row r="442">
          <cell r="C442" t="str">
            <v xml:space="preserve">   Common Stock</v>
          </cell>
          <cell r="H442">
            <v>0</v>
          </cell>
          <cell r="J442">
            <v>169345</v>
          </cell>
          <cell r="L442">
            <v>169345</v>
          </cell>
          <cell r="O442">
            <v>0</v>
          </cell>
          <cell r="P442">
            <v>0</v>
          </cell>
          <cell r="R442">
            <v>169345</v>
          </cell>
          <cell r="U442">
            <v>0.8325775735947204</v>
          </cell>
        </row>
        <row r="443">
          <cell r="C443" t="str">
            <v xml:space="preserve">   Retained Earnings</v>
          </cell>
          <cell r="H443">
            <v>0</v>
          </cell>
          <cell r="J443">
            <v>-2249.5355556126856</v>
          </cell>
          <cell r="L443">
            <v>-2249.5355556126856</v>
          </cell>
          <cell r="O443">
            <v>0</v>
          </cell>
          <cell r="P443">
            <v>0</v>
          </cell>
          <cell r="R443">
            <v>-2249.5355556126856</v>
          </cell>
          <cell r="U443">
            <v>-1.1059746993457503E-2</v>
          </cell>
        </row>
        <row r="444">
          <cell r="C444" t="str">
            <v xml:space="preserve">   ESOP Contra Account</v>
          </cell>
          <cell r="H444">
            <v>0</v>
          </cell>
          <cell r="J444">
            <v>0</v>
          </cell>
          <cell r="L444">
            <v>0</v>
          </cell>
          <cell r="O444">
            <v>0</v>
          </cell>
          <cell r="P444">
            <v>0</v>
          </cell>
          <cell r="R444">
            <v>0</v>
          </cell>
          <cell r="U444">
            <v>0</v>
          </cell>
        </row>
        <row r="445">
          <cell r="C445" t="str">
            <v xml:space="preserve">   Other Equity Account - 1</v>
          </cell>
          <cell r="H445">
            <v>0</v>
          </cell>
          <cell r="J445">
            <v>0</v>
          </cell>
          <cell r="L445">
            <v>0</v>
          </cell>
          <cell r="O445">
            <v>0</v>
          </cell>
          <cell r="P445">
            <v>0</v>
          </cell>
          <cell r="R445">
            <v>0</v>
          </cell>
          <cell r="U445">
            <v>0</v>
          </cell>
        </row>
        <row r="446">
          <cell r="C446" t="str">
            <v xml:space="preserve">   Other Equity Account - 2</v>
          </cell>
          <cell r="H446">
            <v>0</v>
          </cell>
          <cell r="J446">
            <v>0</v>
          </cell>
          <cell r="L446">
            <v>0</v>
          </cell>
          <cell r="O446">
            <v>0</v>
          </cell>
          <cell r="P446">
            <v>0</v>
          </cell>
          <cell r="R446">
            <v>0</v>
          </cell>
          <cell r="U446">
            <v>0</v>
          </cell>
        </row>
        <row r="448">
          <cell r="C448" t="str">
            <v>TOTAL STOCKHOLDERS' EQUITY</v>
          </cell>
          <cell r="H448">
            <v>0</v>
          </cell>
          <cell r="J448">
            <v>167095.46444438733</v>
          </cell>
          <cell r="L448">
            <v>167095.46444438733</v>
          </cell>
          <cell r="O448">
            <v>0</v>
          </cell>
          <cell r="P448">
            <v>0</v>
          </cell>
          <cell r="R448">
            <v>167095.46444438733</v>
          </cell>
          <cell r="U448">
            <v>0.82151782660126293</v>
          </cell>
        </row>
        <row r="450">
          <cell r="C450" t="str">
            <v>TOTAL CAPITALIZATION</v>
          </cell>
          <cell r="H450">
            <v>0</v>
          </cell>
          <cell r="J450">
            <v>203398.46444438733</v>
          </cell>
          <cell r="L450">
            <v>203398.46444438733</v>
          </cell>
          <cell r="O450">
            <v>0</v>
          </cell>
          <cell r="P450">
            <v>0</v>
          </cell>
          <cell r="R450">
            <v>203398.46444438733</v>
          </cell>
          <cell r="U450">
            <v>1</v>
          </cell>
        </row>
        <row r="452">
          <cell r="C452" t="str">
            <v>TOTAL LIAB. &amp; NET WORTH</v>
          </cell>
          <cell r="H452">
            <v>0</v>
          </cell>
          <cell r="J452">
            <v>276032.46444438735</v>
          </cell>
          <cell r="L452">
            <v>276032.46444438735</v>
          </cell>
          <cell r="O452">
            <v>0</v>
          </cell>
          <cell r="P452">
            <v>0</v>
          </cell>
          <cell r="R452">
            <v>276032.46444438735</v>
          </cell>
        </row>
        <row r="454">
          <cell r="C454" t="str">
            <v>PARITY CHECK</v>
          </cell>
          <cell r="H454">
            <v>0</v>
          </cell>
          <cell r="J454">
            <v>0</v>
          </cell>
          <cell r="L454">
            <v>0</v>
          </cell>
          <cell r="O454">
            <v>0</v>
          </cell>
          <cell r="P454">
            <v>0</v>
          </cell>
          <cell r="R454">
            <v>0</v>
          </cell>
          <cell r="Z454" t="str">
            <v>PARITY CHECK</v>
          </cell>
          <cell r="AE454">
            <v>0</v>
          </cell>
          <cell r="AG454">
            <v>-8.276401786133647E-11</v>
          </cell>
          <cell r="AJ454">
            <v>0</v>
          </cell>
          <cell r="AK454">
            <v>-338.00000000034925</v>
          </cell>
          <cell r="AL454" t="str">
            <v>PARITY CHECK</v>
          </cell>
          <cell r="AQ454">
            <v>0</v>
          </cell>
          <cell r="AS454">
            <v>0</v>
          </cell>
          <cell r="AV454">
            <v>0</v>
          </cell>
        </row>
      </sheetData>
      <sheetData sheetId="19" refreshError="1">
        <row r="1">
          <cell r="C1" t="str">
            <v>INCOME STATEMENT</v>
          </cell>
        </row>
        <row r="4">
          <cell r="G4" t="str">
            <v>ENDING MMMM37621,DD:</v>
          </cell>
          <cell r="J4">
            <v>0</v>
          </cell>
          <cell r="M4">
            <v>0</v>
          </cell>
          <cell r="R4" t="str">
            <v>PROJECTED FOR YEARS ENDING MMMM DD:</v>
          </cell>
        </row>
        <row r="5">
          <cell r="G5">
            <v>1999</v>
          </cell>
          <cell r="H5">
            <v>2000</v>
          </cell>
          <cell r="I5">
            <v>2001</v>
          </cell>
          <cell r="J5">
            <v>2002</v>
          </cell>
          <cell r="L5">
            <v>2002</v>
          </cell>
          <cell r="M5">
            <v>0</v>
          </cell>
          <cell r="N5" t="str">
            <v>1Q 2003</v>
          </cell>
          <cell r="O5" t="str">
            <v>2Q 2003</v>
          </cell>
          <cell r="P5" t="str">
            <v>3Q 2003</v>
          </cell>
          <cell r="Q5" t="str">
            <v>4Q 2003 Е</v>
          </cell>
          <cell r="R5">
            <v>2003</v>
          </cell>
          <cell r="S5" t="str">
            <v>1Q 2004</v>
          </cell>
          <cell r="T5" t="str">
            <v>2Q 2004</v>
          </cell>
          <cell r="U5" t="str">
            <v>3Q 2004</v>
          </cell>
          <cell r="V5" t="str">
            <v>4Q 2004</v>
          </cell>
          <cell r="W5">
            <v>2004</v>
          </cell>
          <cell r="X5">
            <v>2005</v>
          </cell>
          <cell r="Y5">
            <v>2006</v>
          </cell>
          <cell r="Z5">
            <v>2007</v>
          </cell>
          <cell r="AA5">
            <v>2008</v>
          </cell>
          <cell r="AB5">
            <v>2009</v>
          </cell>
          <cell r="AC5">
            <v>2010</v>
          </cell>
          <cell r="AD5">
            <v>2011</v>
          </cell>
          <cell r="AE5">
            <v>2012</v>
          </cell>
        </row>
        <row r="6">
          <cell r="A6" t="str">
            <v>IS_NET SALES</v>
          </cell>
        </row>
        <row r="7">
          <cell r="C7" t="str">
            <v>Total Revenues</v>
          </cell>
          <cell r="G7">
            <v>0</v>
          </cell>
          <cell r="H7">
            <v>0</v>
          </cell>
          <cell r="I7">
            <v>57447</v>
          </cell>
          <cell r="J7">
            <v>124086.95851074401</v>
          </cell>
          <cell r="L7">
            <v>124086.95851074401</v>
          </cell>
          <cell r="M7">
            <v>0</v>
          </cell>
          <cell r="N7">
            <v>31328.30906271467</v>
          </cell>
          <cell r="O7">
            <v>52279.747682359055</v>
          </cell>
          <cell r="P7">
            <v>51590.034265608068</v>
          </cell>
          <cell r="Q7">
            <v>41645.319929332582</v>
          </cell>
          <cell r="R7">
            <v>176843.41094001441</v>
          </cell>
          <cell r="S7">
            <v>38481.528375299371</v>
          </cell>
          <cell r="T7">
            <v>61033.040697056102</v>
          </cell>
          <cell r="U7">
            <v>67876.725971843698</v>
          </cell>
          <cell r="V7">
            <v>57830.14215058025</v>
          </cell>
          <cell r="W7">
            <v>225221.4371947794</v>
          </cell>
          <cell r="X7">
            <v>268164.37353706139</v>
          </cell>
          <cell r="Y7">
            <v>306995.61706366594</v>
          </cell>
          <cell r="Z7">
            <v>341981.55887740874</v>
          </cell>
          <cell r="AA7">
            <v>357129.52611676441</v>
          </cell>
          <cell r="AB7">
            <v>357129.52611676441</v>
          </cell>
          <cell r="AC7">
            <v>357129.52611676441</v>
          </cell>
          <cell r="AD7">
            <v>357129.52611676441</v>
          </cell>
          <cell r="AE7">
            <v>357129.52611676441</v>
          </cell>
        </row>
        <row r="8">
          <cell r="A8" t="str">
            <v>IS_COGS EXCLUDING DEP</v>
          </cell>
        </row>
        <row r="9">
          <cell r="A9" t="str">
            <v>IS_COGS EXCLUDING DEP - FIXED</v>
          </cell>
          <cell r="C9" t="str">
            <v>Cost of Goods Sold - Variable (Excl. Depreciation)</v>
          </cell>
          <cell r="G9">
            <v>0</v>
          </cell>
          <cell r="H9">
            <v>0</v>
          </cell>
          <cell r="I9">
            <v>37876</v>
          </cell>
          <cell r="J9">
            <v>80595.498370670597</v>
          </cell>
          <cell r="L9">
            <v>80595.498370670597</v>
          </cell>
          <cell r="M9">
            <v>0</v>
          </cell>
          <cell r="N9">
            <v>18907.154622871727</v>
          </cell>
          <cell r="O9">
            <v>32812.943674654591</v>
          </cell>
          <cell r="P9">
            <v>31549.21260551122</v>
          </cell>
          <cell r="Q9">
            <v>23771.48047254339</v>
          </cell>
          <cell r="R9">
            <v>107040.79137558093</v>
          </cell>
          <cell r="S9">
            <v>20374.393914718807</v>
          </cell>
          <cell r="T9">
            <v>33722.255604480932</v>
          </cell>
          <cell r="U9">
            <v>36273.131597724576</v>
          </cell>
          <cell r="V9">
            <v>31081.353901175436</v>
          </cell>
          <cell r="W9">
            <v>121451.13501809974</v>
          </cell>
          <cell r="X9">
            <v>141917.74532291284</v>
          </cell>
          <cell r="Y9">
            <v>160424.72217646817</v>
          </cell>
          <cell r="Z9">
            <v>177099.02762082402</v>
          </cell>
          <cell r="AA9">
            <v>184318.55122132623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Cost of Goods Sold- Fixed (Excl. Depreciation)</v>
          </cell>
          <cell r="G10">
            <v>0</v>
          </cell>
          <cell r="H10">
            <v>0</v>
          </cell>
          <cell r="I10">
            <v>0</v>
          </cell>
          <cell r="J10">
            <v>4517.5996625286225</v>
          </cell>
          <cell r="L10">
            <v>4517.5996625286225</v>
          </cell>
          <cell r="M10">
            <v>0</v>
          </cell>
          <cell r="N10">
            <v>1546.63</v>
          </cell>
          <cell r="O10">
            <v>1571.04</v>
          </cell>
          <cell r="P10">
            <v>1612</v>
          </cell>
          <cell r="Q10">
            <v>1715</v>
          </cell>
          <cell r="R10">
            <v>6444.67</v>
          </cell>
          <cell r="S10">
            <v>1269.0501955162899</v>
          </cell>
          <cell r="T10">
            <v>1149.60940992312</v>
          </cell>
          <cell r="U10">
            <v>1110.16558079387</v>
          </cell>
          <cell r="V10">
            <v>1008.35337293719</v>
          </cell>
          <cell r="W10">
            <v>4537.1785591704702</v>
          </cell>
          <cell r="X10">
            <v>4990.8964150875172</v>
          </cell>
          <cell r="Y10">
            <v>5489.986056596269</v>
          </cell>
          <cell r="Z10">
            <v>6038.9846622558962</v>
          </cell>
          <cell r="AA10">
            <v>6340.9338953686911</v>
          </cell>
          <cell r="AB10">
            <v>3</v>
          </cell>
          <cell r="AC10">
            <v>3</v>
          </cell>
          <cell r="AD10">
            <v>3</v>
          </cell>
          <cell r="AE10">
            <v>3</v>
          </cell>
        </row>
        <row r="11">
          <cell r="A11" t="str">
            <v>IS_GROSS PROFIT</v>
          </cell>
          <cell r="G11" t="str">
            <v>______</v>
          </cell>
          <cell r="H11" t="str">
            <v>______</v>
          </cell>
          <cell r="I11" t="str">
            <v>______</v>
          </cell>
          <cell r="J11" t="str">
            <v>______</v>
          </cell>
          <cell r="L11" t="str">
            <v>______</v>
          </cell>
          <cell r="M11">
            <v>0</v>
          </cell>
          <cell r="N11" t="str">
            <v>______</v>
          </cell>
          <cell r="O11" t="str">
            <v>______</v>
          </cell>
          <cell r="P11" t="str">
            <v>______</v>
          </cell>
          <cell r="Q11" t="str">
            <v>______</v>
          </cell>
          <cell r="R11" t="str">
            <v>______</v>
          </cell>
          <cell r="S11" t="str">
            <v>______</v>
          </cell>
          <cell r="T11" t="str">
            <v>______</v>
          </cell>
          <cell r="U11" t="str">
            <v>______</v>
          </cell>
          <cell r="V11" t="str">
            <v>______</v>
          </cell>
          <cell r="W11" t="str">
            <v>______</v>
          </cell>
          <cell r="X11" t="str">
            <v>______</v>
          </cell>
          <cell r="Y11" t="str">
            <v>______</v>
          </cell>
          <cell r="Z11" t="str">
            <v>______</v>
          </cell>
          <cell r="AA11" t="str">
            <v>______</v>
          </cell>
          <cell r="AB11" t="str">
            <v>______</v>
          </cell>
          <cell r="AC11" t="str">
            <v>______</v>
          </cell>
          <cell r="AD11" t="str">
            <v>______</v>
          </cell>
          <cell r="AE11" t="str">
            <v>______</v>
          </cell>
        </row>
        <row r="12">
          <cell r="C12" t="str">
            <v>Gross Profit</v>
          </cell>
          <cell r="G12">
            <v>0</v>
          </cell>
          <cell r="H12">
            <v>0</v>
          </cell>
          <cell r="I12">
            <v>19571</v>
          </cell>
          <cell r="J12">
            <v>38973.860477544789</v>
          </cell>
          <cell r="L12">
            <v>38973.860477544789</v>
          </cell>
          <cell r="M12">
            <v>0</v>
          </cell>
          <cell r="N12">
            <v>10874.524439842942</v>
          </cell>
          <cell r="O12">
            <v>17895.764007704463</v>
          </cell>
          <cell r="P12">
            <v>18428.821660096848</v>
          </cell>
          <cell r="Q12">
            <v>16158.839456789192</v>
          </cell>
          <cell r="R12">
            <v>63357.949564433482</v>
          </cell>
          <cell r="S12">
            <v>16838.084265064273</v>
          </cell>
          <cell r="T12">
            <v>26161.17568265205</v>
          </cell>
          <cell r="U12">
            <v>30493.428793325253</v>
          </cell>
          <cell r="V12">
            <v>25740.434876467625</v>
          </cell>
          <cell r="W12">
            <v>99233.123617509191</v>
          </cell>
          <cell r="X12">
            <v>121255.73179906103</v>
          </cell>
          <cell r="Y12">
            <v>141080.90883060149</v>
          </cell>
          <cell r="Z12">
            <v>158843.54659432883</v>
          </cell>
          <cell r="AA12">
            <v>166470.0410000695</v>
          </cell>
          <cell r="AB12">
            <v>357126.52611676441</v>
          </cell>
          <cell r="AC12">
            <v>357126.52611676441</v>
          </cell>
          <cell r="AD12">
            <v>357126.52611676441</v>
          </cell>
          <cell r="AE12">
            <v>357126.52611676441</v>
          </cell>
        </row>
        <row r="13">
          <cell r="A13" t="str">
            <v>IS_SGA EXCLUDING AMORT</v>
          </cell>
        </row>
        <row r="14">
          <cell r="A14" t="str">
            <v>IS_SGA EXCLUDING AMORT - FIXED</v>
          </cell>
          <cell r="C14" t="str">
            <v xml:space="preserve">Sales - Variable commercial exp. </v>
          </cell>
          <cell r="G14">
            <v>0</v>
          </cell>
          <cell r="H14">
            <v>0</v>
          </cell>
          <cell r="I14">
            <v>11538</v>
          </cell>
          <cell r="J14">
            <v>3741.8906125655931</v>
          </cell>
          <cell r="L14">
            <v>3741.8906125655931</v>
          </cell>
          <cell r="M14">
            <v>0</v>
          </cell>
          <cell r="N14">
            <v>5725.5445232098964</v>
          </cell>
          <cell r="O14">
            <v>7676.6630978546091</v>
          </cell>
          <cell r="P14">
            <v>8135.1343026456516</v>
          </cell>
          <cell r="Q14">
            <v>8009.2439413424891</v>
          </cell>
          <cell r="R14">
            <v>29546.58586505265</v>
          </cell>
          <cell r="S14">
            <v>7497.0899108453377</v>
          </cell>
          <cell r="T14">
            <v>12566.380428559511</v>
          </cell>
          <cell r="U14">
            <v>13991.494744964726</v>
          </cell>
          <cell r="V14">
            <v>12138.496744573778</v>
          </cell>
          <cell r="W14">
            <v>46193.461828943357</v>
          </cell>
          <cell r="X14">
            <v>54286.4855614142</v>
          </cell>
          <cell r="Y14">
            <v>61688.113810084156</v>
          </cell>
          <cell r="Z14">
            <v>68446.429092984108</v>
          </cell>
          <cell r="AA14">
            <v>71430.719803143365</v>
          </cell>
          <cell r="AB14">
            <v>4444</v>
          </cell>
          <cell r="AC14">
            <v>4444</v>
          </cell>
          <cell r="AD14">
            <v>4444</v>
          </cell>
          <cell r="AE14">
            <v>4444</v>
          </cell>
        </row>
        <row r="15">
          <cell r="C15" t="str">
            <v>Sales - Variable marketing exp.</v>
          </cell>
          <cell r="G15">
            <v>0</v>
          </cell>
          <cell r="H15">
            <v>0</v>
          </cell>
          <cell r="I15">
            <v>0</v>
          </cell>
          <cell r="J15">
            <v>4929.6702006540527</v>
          </cell>
          <cell r="L15">
            <v>4929.6702006540527</v>
          </cell>
          <cell r="M15">
            <v>0</v>
          </cell>
          <cell r="N15">
            <v>1145.7297308769737</v>
          </cell>
          <cell r="O15">
            <v>2717.1196701946642</v>
          </cell>
          <cell r="P15">
            <v>1384.7722533043209</v>
          </cell>
          <cell r="Q15">
            <v>2320.5106343060561</v>
          </cell>
          <cell r="R15">
            <v>7568.1322886820144</v>
          </cell>
          <cell r="S15">
            <v>2418.0720187790921</v>
          </cell>
          <cell r="T15">
            <v>4057.3377830487598</v>
          </cell>
          <cell r="U15">
            <v>4579.1756026132334</v>
          </cell>
          <cell r="V15">
            <v>3660.4145955589161</v>
          </cell>
          <cell r="W15">
            <v>14715</v>
          </cell>
          <cell r="X15">
            <v>12722.5</v>
          </cell>
          <cell r="Y15">
            <v>16153.8</v>
          </cell>
          <cell r="Z15">
            <v>19224</v>
          </cell>
          <cell r="AA15">
            <v>20185.2</v>
          </cell>
          <cell r="AB15">
            <v>4343</v>
          </cell>
          <cell r="AC15">
            <v>4343</v>
          </cell>
          <cell r="AD15">
            <v>4343</v>
          </cell>
          <cell r="AE15">
            <v>4343</v>
          </cell>
        </row>
        <row r="16">
          <cell r="A16" t="str">
            <v>IS_OTHER_OP_INCOME</v>
          </cell>
        </row>
        <row r="17">
          <cell r="C17" t="str">
            <v>G&amp;A - Fixed</v>
          </cell>
          <cell r="G17">
            <v>0</v>
          </cell>
          <cell r="H17">
            <v>0</v>
          </cell>
          <cell r="I17">
            <v>0</v>
          </cell>
          <cell r="J17">
            <v>9807.6596677676425</v>
          </cell>
          <cell r="L17">
            <v>9807.6596677676425</v>
          </cell>
          <cell r="M17">
            <v>0</v>
          </cell>
          <cell r="N17">
            <v>1969.1922946565883</v>
          </cell>
          <cell r="O17">
            <v>2756.4821132587331</v>
          </cell>
          <cell r="P17">
            <v>2808.5812419059703</v>
          </cell>
          <cell r="Q17">
            <v>2658.6889921539932</v>
          </cell>
          <cell r="R17">
            <v>10192.944641975286</v>
          </cell>
          <cell r="S17">
            <v>2914.5399898783448</v>
          </cell>
          <cell r="T17">
            <v>3051.91709166397</v>
          </cell>
          <cell r="U17">
            <v>3092.20966666398</v>
          </cell>
          <cell r="V17">
            <v>3102.4085794592102</v>
          </cell>
          <cell r="W17">
            <v>12161.075327665505</v>
          </cell>
          <cell r="X17">
            <v>13377.182860432056</v>
          </cell>
          <cell r="Y17">
            <v>14714.901146475264</v>
          </cell>
          <cell r="Z17">
            <v>16186.391261122792</v>
          </cell>
          <cell r="AA17">
            <v>16995.710824178932</v>
          </cell>
          <cell r="AB17">
            <v>343</v>
          </cell>
          <cell r="AC17">
            <v>343</v>
          </cell>
          <cell r="AD17">
            <v>343</v>
          </cell>
          <cell r="AE17">
            <v>343</v>
          </cell>
        </row>
        <row r="18">
          <cell r="A18" t="str">
            <v>IS_EBITDA</v>
          </cell>
        </row>
        <row r="19">
          <cell r="A19" t="str">
            <v>IS_EBITDA MARGIN</v>
          </cell>
          <cell r="C19" t="str">
            <v>EBITDA</v>
          </cell>
          <cell r="G19">
            <v>0</v>
          </cell>
          <cell r="H19">
            <v>0</v>
          </cell>
          <cell r="I19">
            <v>8033</v>
          </cell>
          <cell r="J19">
            <v>20494.639996557504</v>
          </cell>
          <cell r="L19">
            <v>20494.639996557504</v>
          </cell>
          <cell r="N19">
            <v>2034.0578910994836</v>
          </cell>
          <cell r="O19">
            <v>4745.4991263964566</v>
          </cell>
          <cell r="P19">
            <v>6100.3338622409037</v>
          </cell>
          <cell r="Q19">
            <v>3170.3958889866535</v>
          </cell>
          <cell r="R19">
            <v>16050.286768723534</v>
          </cell>
          <cell r="S19">
            <v>4008.3823455614988</v>
          </cell>
          <cell r="T19">
            <v>6485.5403793798105</v>
          </cell>
          <cell r="U19">
            <v>8830.548779083314</v>
          </cell>
          <cell r="V19">
            <v>6839.114956875721</v>
          </cell>
          <cell r="W19">
            <v>26163.586460900329</v>
          </cell>
          <cell r="X19">
            <v>40869.563377214778</v>
          </cell>
          <cell r="Y19">
            <v>48524.093874042075</v>
          </cell>
          <cell r="Z19">
            <v>54986.726240221928</v>
          </cell>
          <cell r="AA19">
            <v>57858.410372747203</v>
          </cell>
          <cell r="AB19">
            <v>347996.52611676441</v>
          </cell>
          <cell r="AC19">
            <v>347996.52611676441</v>
          </cell>
          <cell r="AD19">
            <v>347996.52611676441</v>
          </cell>
          <cell r="AE19">
            <v>347996.52611676441</v>
          </cell>
        </row>
        <row r="20">
          <cell r="C20" t="str">
            <v>EBITDA Margin</v>
          </cell>
          <cell r="G20">
            <v>0</v>
          </cell>
          <cell r="H20">
            <v>0</v>
          </cell>
          <cell r="I20">
            <v>0.13983323759291172</v>
          </cell>
          <cell r="J20">
            <v>0.16516352920990474</v>
          </cell>
          <cell r="L20">
            <v>0.16516352920990474</v>
          </cell>
          <cell r="M20">
            <v>0</v>
          </cell>
          <cell r="N20">
            <v>6.4927152213277731E-2</v>
          </cell>
          <cell r="O20">
            <v>9.0771270650140262E-2</v>
          </cell>
          <cell r="P20">
            <v>0.11824636190070578</v>
          </cell>
          <cell r="Q20">
            <v>7.6128503619769486E-2</v>
          </cell>
          <cell r="R20">
            <v>9.0759880073608273E-2</v>
          </cell>
          <cell r="S20">
            <v>0.10416380312312154</v>
          </cell>
          <cell r="T20">
            <v>0.10626277677318209</v>
          </cell>
          <cell r="U20">
            <v>0.13009685798260748</v>
          </cell>
          <cell r="V20">
            <v>0.11826211561209346</v>
          </cell>
          <cell r="W20">
            <v>0.11616827770383661</v>
          </cell>
          <cell r="X20">
            <v>0.15240489569195678</v>
          </cell>
          <cell r="Y20">
            <v>0.15806119428727533</v>
          </cell>
          <cell r="Z20">
            <v>0.16078857123384599</v>
          </cell>
          <cell r="AA20">
            <v>0.16200959635532977</v>
          </cell>
          <cell r="AB20">
            <v>0.97442664542664015</v>
          </cell>
          <cell r="AC20">
            <v>0.97442664542664015</v>
          </cell>
          <cell r="AD20">
            <v>0.97442664542664015</v>
          </cell>
          <cell r="AE20">
            <v>0.97442664542664015</v>
          </cell>
        </row>
        <row r="22">
          <cell r="C22" t="str">
            <v>Non-Recurring&amp;Extraordinary Items</v>
          </cell>
          <cell r="G22">
            <v>0</v>
          </cell>
          <cell r="H22">
            <v>0</v>
          </cell>
          <cell r="I22">
            <v>0</v>
          </cell>
          <cell r="J22">
            <v>-1192.8108961959449</v>
          </cell>
          <cell r="L22">
            <v>-1192.8108961959449</v>
          </cell>
          <cell r="N22">
            <v>-1730.6501646885849</v>
          </cell>
          <cell r="O22">
            <v>-218.31281914842427</v>
          </cell>
          <cell r="P22">
            <v>-510.44545588549164</v>
          </cell>
          <cell r="Q22">
            <v>0</v>
          </cell>
          <cell r="R22">
            <v>-2459.408439722501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6</v>
          </cell>
          <cell r="AC22">
            <v>6</v>
          </cell>
          <cell r="AD22">
            <v>6</v>
          </cell>
          <cell r="AE22">
            <v>6</v>
          </cell>
        </row>
        <row r="23">
          <cell r="C23" t="str">
            <v>Forex</v>
          </cell>
          <cell r="G23">
            <v>0</v>
          </cell>
          <cell r="H23">
            <v>0</v>
          </cell>
          <cell r="I23">
            <v>0</v>
          </cell>
          <cell r="J23">
            <v>-266.6506543842811</v>
          </cell>
          <cell r="L23">
            <v>-266.6506543842811</v>
          </cell>
          <cell r="N23">
            <v>124.30873620456495</v>
          </cell>
          <cell r="O23">
            <v>968.11218672002053</v>
          </cell>
          <cell r="P23">
            <v>-789.45158743292495</v>
          </cell>
          <cell r="Q23">
            <v>0</v>
          </cell>
          <cell r="R23">
            <v>302.96933549166056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6</v>
          </cell>
          <cell r="AC23">
            <v>6</v>
          </cell>
          <cell r="AD23">
            <v>6</v>
          </cell>
          <cell r="AE23">
            <v>6</v>
          </cell>
        </row>
        <row r="24">
          <cell r="C24" t="str">
            <v>Non-operating income/expense</v>
          </cell>
          <cell r="G24">
            <v>0</v>
          </cell>
          <cell r="H24">
            <v>0</v>
          </cell>
          <cell r="I24">
            <v>0</v>
          </cell>
          <cell r="J24">
            <v>2</v>
          </cell>
          <cell r="L24">
            <v>2</v>
          </cell>
          <cell r="N24">
            <v>346.95671900736346</v>
          </cell>
          <cell r="O24">
            <v>-4.5866109660482088</v>
          </cell>
          <cell r="P24">
            <v>-86.899422807992323</v>
          </cell>
          <cell r="Q24">
            <v>0</v>
          </cell>
          <cell r="R24">
            <v>255.47068523332291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6</v>
          </cell>
          <cell r="AC24">
            <v>6</v>
          </cell>
          <cell r="AD24">
            <v>6</v>
          </cell>
          <cell r="AE24">
            <v>6</v>
          </cell>
        </row>
        <row r="25">
          <cell r="G25" t="str">
            <v>______</v>
          </cell>
          <cell r="H25" t="str">
            <v>______</v>
          </cell>
          <cell r="I25" t="str">
            <v>______</v>
          </cell>
          <cell r="J25" t="str">
            <v>______</v>
          </cell>
          <cell r="L25" t="str">
            <v>______</v>
          </cell>
          <cell r="M25">
            <v>0</v>
          </cell>
          <cell r="N25" t="str">
            <v>______</v>
          </cell>
          <cell r="O25" t="str">
            <v>______</v>
          </cell>
          <cell r="P25" t="str">
            <v>______</v>
          </cell>
          <cell r="Q25" t="str">
            <v>______</v>
          </cell>
          <cell r="R25" t="str">
            <v>______</v>
          </cell>
          <cell r="S25" t="str">
            <v>______</v>
          </cell>
          <cell r="T25" t="str">
            <v>______</v>
          </cell>
          <cell r="U25" t="str">
            <v>______</v>
          </cell>
          <cell r="V25" t="str">
            <v>______</v>
          </cell>
          <cell r="W25" t="str">
            <v>______</v>
          </cell>
          <cell r="X25" t="str">
            <v>______</v>
          </cell>
          <cell r="Y25" t="str">
            <v>______</v>
          </cell>
          <cell r="Z25" t="str">
            <v>______</v>
          </cell>
          <cell r="AA25" t="str">
            <v>______</v>
          </cell>
          <cell r="AB25" t="str">
            <v>______</v>
          </cell>
          <cell r="AC25" t="str">
            <v>______</v>
          </cell>
          <cell r="AD25" t="str">
            <v>______</v>
          </cell>
          <cell r="AE25" t="str">
            <v>______</v>
          </cell>
        </row>
        <row r="26">
          <cell r="C26" t="str">
            <v>Operating Income</v>
          </cell>
          <cell r="G26">
            <v>0</v>
          </cell>
          <cell r="H26">
            <v>0</v>
          </cell>
          <cell r="I26">
            <v>0</v>
          </cell>
          <cell r="J26">
            <v>-1457.461550580226</v>
          </cell>
          <cell r="L26">
            <v>-1457.461550580226</v>
          </cell>
          <cell r="N26">
            <v>774.67318162282709</v>
          </cell>
          <cell r="O26">
            <v>5490.7118830020045</v>
          </cell>
          <cell r="P26">
            <v>4713.5373961144951</v>
          </cell>
          <cell r="Q26">
            <v>3170.3958889866535</v>
          </cell>
          <cell r="R26">
            <v>14149.318349726016</v>
          </cell>
          <cell r="S26">
            <v>4008.3823455614988</v>
          </cell>
          <cell r="T26">
            <v>6485.5403793798105</v>
          </cell>
          <cell r="U26">
            <v>8830.548779083314</v>
          </cell>
          <cell r="V26">
            <v>6839.114956875721</v>
          </cell>
          <cell r="W26">
            <v>26163.586460900329</v>
          </cell>
          <cell r="X26">
            <v>40869.563377214778</v>
          </cell>
          <cell r="Y26">
            <v>48524.093874042075</v>
          </cell>
          <cell r="Z26">
            <v>54986.726240221928</v>
          </cell>
          <cell r="AA26">
            <v>57858.410372747203</v>
          </cell>
          <cell r="AB26">
            <v>348014.52611676441</v>
          </cell>
          <cell r="AC26">
            <v>348014.52611676441</v>
          </cell>
          <cell r="AD26">
            <v>348014.52611676441</v>
          </cell>
          <cell r="AE26">
            <v>348014.52611676441</v>
          </cell>
        </row>
        <row r="28">
          <cell r="C28" t="str">
            <v>Transfers</v>
          </cell>
        </row>
        <row r="29">
          <cell r="A29" t="str">
            <v>IS_DEP and AMORT</v>
          </cell>
        </row>
        <row r="30">
          <cell r="C30" t="str">
            <v>Depreciation</v>
          </cell>
          <cell r="G30">
            <v>0</v>
          </cell>
          <cell r="H30">
            <v>0</v>
          </cell>
          <cell r="I30">
            <v>629</v>
          </cell>
          <cell r="J30">
            <v>2470.8283941078093</v>
          </cell>
          <cell r="L30">
            <v>2470.8283941078093</v>
          </cell>
          <cell r="M30">
            <v>0</v>
          </cell>
          <cell r="N30">
            <v>1000.7048730380709</v>
          </cell>
          <cell r="O30">
            <v>1705.3325134219961</v>
          </cell>
          <cell r="P30">
            <v>2097.6977947902078</v>
          </cell>
          <cell r="Q30">
            <v>2107.6914804298608</v>
          </cell>
          <cell r="R30">
            <v>6911.426661680136</v>
          </cell>
          <cell r="S30">
            <v>2122.1334526709898</v>
          </cell>
          <cell r="T30">
            <v>2130.4708210257945</v>
          </cell>
          <cell r="U30">
            <v>2137.3490388488108</v>
          </cell>
          <cell r="V30">
            <v>2140.6850940128784</v>
          </cell>
          <cell r="W30">
            <v>8530.6384065584734</v>
          </cell>
          <cell r="X30">
            <v>8537.7899516327961</v>
          </cell>
          <cell r="Y30">
            <v>8546.5460694123085</v>
          </cell>
          <cell r="Z30">
            <v>8555.1011705828896</v>
          </cell>
          <cell r="AA30">
            <v>8589.6471705828899</v>
          </cell>
          <cell r="AB30">
            <v>12</v>
          </cell>
          <cell r="AC30">
            <v>12</v>
          </cell>
          <cell r="AD30">
            <v>12</v>
          </cell>
          <cell r="AE30">
            <v>12</v>
          </cell>
        </row>
        <row r="31">
          <cell r="A31" t="str">
            <v>IS_EBITA</v>
          </cell>
          <cell r="G31" t="str">
            <v>______</v>
          </cell>
          <cell r="H31" t="str">
            <v>______</v>
          </cell>
          <cell r="I31" t="str">
            <v>______</v>
          </cell>
          <cell r="J31" t="str">
            <v>______</v>
          </cell>
          <cell r="L31" t="str">
            <v>______</v>
          </cell>
          <cell r="M31">
            <v>0</v>
          </cell>
          <cell r="N31" t="str">
            <v>______</v>
          </cell>
          <cell r="O31" t="str">
            <v>______</v>
          </cell>
          <cell r="P31" t="str">
            <v>______</v>
          </cell>
          <cell r="Q31" t="str">
            <v>______</v>
          </cell>
          <cell r="R31" t="str">
            <v>______</v>
          </cell>
          <cell r="S31" t="str">
            <v>______</v>
          </cell>
          <cell r="T31" t="str">
            <v>______</v>
          </cell>
          <cell r="U31" t="str">
            <v>______</v>
          </cell>
          <cell r="V31" t="str">
            <v>______</v>
          </cell>
          <cell r="W31" t="str">
            <v>______</v>
          </cell>
          <cell r="X31" t="str">
            <v>______</v>
          </cell>
          <cell r="Y31" t="str">
            <v>______</v>
          </cell>
          <cell r="Z31" t="str">
            <v>______</v>
          </cell>
          <cell r="AA31" t="str">
            <v>______</v>
          </cell>
          <cell r="AB31" t="str">
            <v>______</v>
          </cell>
          <cell r="AC31" t="str">
            <v>______</v>
          </cell>
          <cell r="AD31" t="str">
            <v>______</v>
          </cell>
          <cell r="AE31" t="str">
            <v>______</v>
          </cell>
        </row>
        <row r="32">
          <cell r="C32" t="str">
            <v>EBITA</v>
          </cell>
          <cell r="G32">
            <v>0</v>
          </cell>
          <cell r="H32">
            <v>0</v>
          </cell>
          <cell r="I32">
            <v>7404</v>
          </cell>
          <cell r="J32">
            <v>16566.350051869471</v>
          </cell>
          <cell r="L32">
            <v>16566.350051869471</v>
          </cell>
          <cell r="M32">
            <v>0</v>
          </cell>
          <cell r="N32">
            <v>-226.03169141524381</v>
          </cell>
          <cell r="O32">
            <v>3785.3793695800086</v>
          </cell>
          <cell r="P32">
            <v>2615.8396013242873</v>
          </cell>
          <cell r="Q32">
            <v>1062.7044085567927</v>
          </cell>
          <cell r="R32">
            <v>7237.8916880458801</v>
          </cell>
          <cell r="S32">
            <v>1886.2488928905091</v>
          </cell>
          <cell r="T32">
            <v>4355.0695583540164</v>
          </cell>
          <cell r="U32">
            <v>6693.1997402345032</v>
          </cell>
          <cell r="V32">
            <v>4698.4298628628421</v>
          </cell>
          <cell r="W32">
            <v>17632.948054341854</v>
          </cell>
          <cell r="X32">
            <v>32331.773425581981</v>
          </cell>
          <cell r="Y32">
            <v>39977.547804629765</v>
          </cell>
          <cell r="Z32">
            <v>46431.625069639034</v>
          </cell>
          <cell r="AA32">
            <v>49268.763202164315</v>
          </cell>
          <cell r="AB32">
            <v>348002.52611676441</v>
          </cell>
          <cell r="AC32">
            <v>348002.52611676441</v>
          </cell>
          <cell r="AD32">
            <v>348002.52611676441</v>
          </cell>
          <cell r="AE32">
            <v>348002.52611676441</v>
          </cell>
        </row>
        <row r="33">
          <cell r="A33" t="str">
            <v>IS_GOODWILL AMORT</v>
          </cell>
        </row>
        <row r="34">
          <cell r="A34" t="str">
            <v>IS_TRANSACTION AMORT</v>
          </cell>
          <cell r="C34" t="str">
            <v>Amort. of Goodwill (Non-Deduct.)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1590.4124999999999</v>
          </cell>
          <cell r="O34">
            <v>1570.5323437499999</v>
          </cell>
          <cell r="P34">
            <v>1550.9006894531249</v>
          </cell>
          <cell r="Q34">
            <v>1531.5144308349609</v>
          </cell>
          <cell r="R34">
            <v>6243.3599640380853</v>
          </cell>
          <cell r="S34">
            <v>1590.4124999999999</v>
          </cell>
          <cell r="T34">
            <v>1570.5323437499999</v>
          </cell>
          <cell r="U34">
            <v>1550.9006894531249</v>
          </cell>
          <cell r="V34">
            <v>1531.5144308349609</v>
          </cell>
          <cell r="W34">
            <v>6243.3599640380853</v>
          </cell>
          <cell r="X34">
            <v>6243.3599640380853</v>
          </cell>
          <cell r="Y34">
            <v>6243.3599640380853</v>
          </cell>
          <cell r="Z34">
            <v>6243.3599640380853</v>
          </cell>
          <cell r="AA34">
            <v>6243.3599640380853</v>
          </cell>
          <cell r="AB34">
            <v>6243.3599640380853</v>
          </cell>
          <cell r="AC34">
            <v>6243.3599640380853</v>
          </cell>
          <cell r="AD34">
            <v>6243.3599640380853</v>
          </cell>
          <cell r="AE34">
            <v>6243.3599640380853</v>
          </cell>
        </row>
        <row r="35">
          <cell r="C35" t="str">
            <v>Amort. of Transaction Exps. (Deduct.)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C36" t="str">
            <v xml:space="preserve">Amort. of  Intangible assets </v>
          </cell>
          <cell r="N36">
            <v>188.45</v>
          </cell>
          <cell r="O36">
            <v>186.09437499999999</v>
          </cell>
          <cell r="P36">
            <v>183.76819531249998</v>
          </cell>
          <cell r="Q36">
            <v>181.47109287109373</v>
          </cell>
          <cell r="R36">
            <v>739.78366318359372</v>
          </cell>
          <cell r="S36">
            <v>188.45</v>
          </cell>
          <cell r="T36">
            <v>186.09437499999999</v>
          </cell>
          <cell r="U36">
            <v>183.76819531249998</v>
          </cell>
          <cell r="V36">
            <v>181.47109287109373</v>
          </cell>
          <cell r="W36">
            <v>739.78366318359372</v>
          </cell>
          <cell r="X36">
            <v>739.78366318359372</v>
          </cell>
          <cell r="Y36">
            <v>739.78366318359372</v>
          </cell>
          <cell r="Z36">
            <v>739.78366318359372</v>
          </cell>
          <cell r="AA36">
            <v>739.78366318359372</v>
          </cell>
          <cell r="AB36">
            <v>739.78366318359372</v>
          </cell>
          <cell r="AC36">
            <v>739.78366318359372</v>
          </cell>
          <cell r="AD36">
            <v>739.78366318359372</v>
          </cell>
          <cell r="AE36">
            <v>739.78366318359372</v>
          </cell>
        </row>
        <row r="37">
          <cell r="A37" t="str">
            <v>IS_EBIT</v>
          </cell>
          <cell r="G37" t="str">
            <v>______</v>
          </cell>
          <cell r="H37" t="str">
            <v>______</v>
          </cell>
          <cell r="I37" t="str">
            <v>______</v>
          </cell>
          <cell r="J37" t="str">
            <v>______</v>
          </cell>
          <cell r="L37" t="str">
            <v>______</v>
          </cell>
          <cell r="M37">
            <v>0</v>
          </cell>
          <cell r="N37" t="str">
            <v>______</v>
          </cell>
          <cell r="O37" t="str">
            <v>______</v>
          </cell>
          <cell r="P37" t="str">
            <v>______</v>
          </cell>
          <cell r="Q37" t="str">
            <v>______</v>
          </cell>
          <cell r="R37" t="str">
            <v>______</v>
          </cell>
          <cell r="S37" t="str">
            <v>______</v>
          </cell>
          <cell r="T37" t="str">
            <v>______</v>
          </cell>
          <cell r="U37" t="str">
            <v>______</v>
          </cell>
          <cell r="V37" t="str">
            <v>______</v>
          </cell>
          <cell r="W37" t="str">
            <v>______</v>
          </cell>
          <cell r="X37" t="str">
            <v>______</v>
          </cell>
          <cell r="Y37" t="str">
            <v>______</v>
          </cell>
          <cell r="Z37" t="str">
            <v>______</v>
          </cell>
          <cell r="AA37" t="str">
            <v>______</v>
          </cell>
          <cell r="AB37" t="str">
            <v>______</v>
          </cell>
          <cell r="AC37" t="str">
            <v>______</v>
          </cell>
          <cell r="AD37" t="str">
            <v>______</v>
          </cell>
          <cell r="AE37" t="str">
            <v>______</v>
          </cell>
        </row>
        <row r="38">
          <cell r="C38" t="str">
            <v>EBIT</v>
          </cell>
          <cell r="G38">
            <v>0</v>
          </cell>
          <cell r="H38">
            <v>0</v>
          </cell>
          <cell r="I38">
            <v>7404</v>
          </cell>
          <cell r="J38">
            <v>16566.350051869471</v>
          </cell>
          <cell r="L38">
            <v>16566.350051869471</v>
          </cell>
          <cell r="M38">
            <v>0</v>
          </cell>
          <cell r="N38">
            <v>-2004.8941914152438</v>
          </cell>
          <cell r="O38">
            <v>2028.7526508300089</v>
          </cell>
          <cell r="P38">
            <v>881.17071655866243</v>
          </cell>
          <cell r="Q38">
            <v>-650.28111514926195</v>
          </cell>
          <cell r="R38">
            <v>254.74806082420127</v>
          </cell>
          <cell r="S38">
            <v>107.38639289050911</v>
          </cell>
          <cell r="T38">
            <v>2598.4428396040166</v>
          </cell>
          <cell r="U38">
            <v>4958.5308554688781</v>
          </cell>
          <cell r="V38">
            <v>2985.4443391567875</v>
          </cell>
          <cell r="W38">
            <v>10649.804427120176</v>
          </cell>
          <cell r="X38">
            <v>25348.629798360304</v>
          </cell>
          <cell r="Y38">
            <v>32994.404177408083</v>
          </cell>
          <cell r="Z38">
            <v>39448.481442417353</v>
          </cell>
          <cell r="AA38">
            <v>42285.619574942633</v>
          </cell>
          <cell r="AB38">
            <v>341019.38248954271</v>
          </cell>
          <cell r="AC38">
            <v>341019.38248954271</v>
          </cell>
          <cell r="AD38">
            <v>341019.38248954271</v>
          </cell>
          <cell r="AE38">
            <v>341019.38248954271</v>
          </cell>
        </row>
        <row r="40">
          <cell r="A40" t="str">
            <v>IS_INTEREST EXPENSE</v>
          </cell>
          <cell r="C40" t="str">
            <v>INTEREST EXPENSE:</v>
          </cell>
        </row>
        <row r="41">
          <cell r="A41" t="str">
            <v>IS_INT WC REVOLVER</v>
          </cell>
          <cell r="C41" t="str">
            <v xml:space="preserve">   Existing Debt</v>
          </cell>
          <cell r="G41">
            <v>0</v>
          </cell>
          <cell r="H41">
            <v>0</v>
          </cell>
          <cell r="I41">
            <v>0</v>
          </cell>
          <cell r="J41">
            <v>4022.4134954761225</v>
          </cell>
          <cell r="L41">
            <v>4022.4134954761225</v>
          </cell>
          <cell r="M41">
            <v>0</v>
          </cell>
          <cell r="N41">
            <v>1404.4185148772801</v>
          </cell>
          <cell r="O41">
            <v>2170.2653969041503</v>
          </cell>
          <cell r="P41">
            <v>2486.4615481382789</v>
          </cell>
          <cell r="Q41">
            <v>2265</v>
          </cell>
          <cell r="R41">
            <v>8326.1454599197095</v>
          </cell>
          <cell r="S41">
            <v>1879.6276718151539</v>
          </cell>
          <cell r="T41">
            <v>1713.6052229234203</v>
          </cell>
          <cell r="U41">
            <v>1448.5094661594687</v>
          </cell>
          <cell r="V41">
            <v>1341.0918927532048</v>
          </cell>
          <cell r="W41">
            <v>6382.8342536512473</v>
          </cell>
          <cell r="X41">
            <v>4788.3328847242465</v>
          </cell>
          <cell r="Y41">
            <v>4290.5369608683677</v>
          </cell>
          <cell r="Z41">
            <v>4089.5983473232113</v>
          </cell>
          <cell r="AA41">
            <v>4089.5983473232113</v>
          </cell>
          <cell r="AB41">
            <v>4089.5983473232113</v>
          </cell>
          <cell r="AC41">
            <v>4089.5983473232113</v>
          </cell>
          <cell r="AD41">
            <v>4089.5983473232113</v>
          </cell>
          <cell r="AE41">
            <v>4089.5983473232113</v>
          </cell>
        </row>
        <row r="42">
          <cell r="A42" t="str">
            <v>IS_INT  WC COMM FEE</v>
          </cell>
          <cell r="C42" t="str">
            <v xml:space="preserve">   Working Capital Revolver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3.4639069464516945</v>
          </cell>
          <cell r="R42">
            <v>3.4639069464516945</v>
          </cell>
          <cell r="S42">
            <v>38.078572644804531</v>
          </cell>
          <cell r="T42">
            <v>170.60643903122082</v>
          </cell>
          <cell r="U42">
            <v>324.66763299435104</v>
          </cell>
          <cell r="V42">
            <v>412.64070223508116</v>
          </cell>
          <cell r="W42">
            <v>945.99334690545743</v>
          </cell>
          <cell r="X42">
            <v>1923.8258537214226</v>
          </cell>
          <cell r="Y42">
            <v>2822.324642143969</v>
          </cell>
          <cell r="Z42">
            <v>2311.7584673296551</v>
          </cell>
          <cell r="AA42">
            <v>1034.8006172254336</v>
          </cell>
          <cell r="AB42">
            <v>1034.8006172254336</v>
          </cell>
          <cell r="AC42">
            <v>1034.8006172254336</v>
          </cell>
          <cell r="AD42">
            <v>1034.8006172254336</v>
          </cell>
          <cell r="AE42">
            <v>1034.8006172254354</v>
          </cell>
        </row>
        <row r="43">
          <cell r="A43" t="str">
            <v>IS_INT SEN SEC DEBT 1</v>
          </cell>
          <cell r="C43" t="str">
            <v xml:space="preserve">   Short Term Debt - Seas. Borr./SBLC/Comm. Fee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IS_INT SEN SEC DEBT 2</v>
          </cell>
          <cell r="C44" t="str">
            <v xml:space="preserve">   Senior Secured Debt 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>IS_INT SEN SEC DEBT 3</v>
          </cell>
          <cell r="C45" t="str">
            <v xml:space="preserve">   Senior Secured Debt 2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>IS_INT SEN SEC DEBT 4</v>
          </cell>
          <cell r="C46" t="str">
            <v xml:space="preserve">   Senior Secured Debt 3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>IS_INT SEN UNSEC DEBT 5</v>
          </cell>
          <cell r="C47" t="str">
            <v xml:space="preserve">   Senior Secured Debt 4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A48" t="str">
            <v>IS_INT SEN UNSEC DEBT 6</v>
          </cell>
          <cell r="C48" t="str">
            <v xml:space="preserve">   Bonds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2825.6666666666665</v>
          </cell>
          <cell r="U48">
            <v>2825.6666666666665</v>
          </cell>
          <cell r="V48">
            <v>0</v>
          </cell>
          <cell r="W48">
            <v>5651.333333333333</v>
          </cell>
          <cell r="X48">
            <v>4521.1333333333332</v>
          </cell>
          <cell r="Y48">
            <v>3390.9333333333334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>IS_INT SEN UNSEC DEBT 7</v>
          </cell>
          <cell r="C49" t="str">
            <v xml:space="preserve">   Senior Unsecured Debt 6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</row>
        <row r="50">
          <cell r="A50" t="str">
            <v>IS_INT CAP LEASES 1</v>
          </cell>
          <cell r="C50" t="str">
            <v xml:space="preserve">   Senior Unsecured Debt 7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A51" t="str">
            <v>IS_INT CAP LEASES 2</v>
          </cell>
          <cell r="C51" t="str">
            <v xml:space="preserve">   Capital Leases 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254.21621560421261</v>
          </cell>
          <cell r="T51">
            <v>217.70916575247372</v>
          </cell>
          <cell r="U51">
            <v>295.22135530217184</v>
          </cell>
          <cell r="V51">
            <v>478.53065828240551</v>
          </cell>
          <cell r="W51">
            <v>1245.6773949412636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>IS_INT SUB DEBT 1</v>
          </cell>
          <cell r="C52" t="str">
            <v xml:space="preserve">   Capital Leases 2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A53" t="str">
            <v>IS_INT SUB DEBT 2</v>
          </cell>
          <cell r="C53" t="str">
            <v xml:space="preserve">   Subordinated Debt 1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A54" t="str">
            <v>IS_INT SUB DEBT 3</v>
          </cell>
          <cell r="C54" t="str">
            <v xml:space="preserve">   Subordinated Debt 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A55" t="str">
            <v>IS_INT SUB DEBT 4</v>
          </cell>
          <cell r="C55" t="str">
            <v xml:space="preserve">   Subordinated Debt 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>IS_INT OTHER SUB DEBT 1 (PIK</v>
          </cell>
          <cell r="C56" t="str">
            <v xml:space="preserve">   Subordinated Debt 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>IS_INT OTHER SUB DEBT 2 (PIK)</v>
          </cell>
          <cell r="C57" t="str">
            <v xml:space="preserve">   Other Sub. Debt 1 (W/PIK)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A58" t="str">
            <v>IS_INT ESOP SUB DEBT</v>
          </cell>
          <cell r="C58" t="str">
            <v xml:space="preserve">   Other Sub. Debt 2 (W/PIK)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IS_INT OTHER INT EXPENSE</v>
          </cell>
          <cell r="C59" t="str">
            <v xml:space="preserve">   ESOP Subordinated Debt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</row>
        <row r="60">
          <cell r="C60" t="str">
            <v xml:space="preserve">   Other Interest Expense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</row>
        <row r="61">
          <cell r="A61" t="str">
            <v>IS_TOT INTEREST EXP</v>
          </cell>
          <cell r="G61" t="str">
            <v>______</v>
          </cell>
          <cell r="H61" t="str">
            <v>______</v>
          </cell>
          <cell r="I61" t="str">
            <v>______</v>
          </cell>
          <cell r="J61" t="str">
            <v>______</v>
          </cell>
          <cell r="L61" t="str">
            <v>______</v>
          </cell>
          <cell r="M61">
            <v>0</v>
          </cell>
          <cell r="N61" t="str">
            <v>______</v>
          </cell>
          <cell r="O61" t="str">
            <v>______</v>
          </cell>
          <cell r="P61" t="str">
            <v>______</v>
          </cell>
          <cell r="Q61" t="str">
            <v>______</v>
          </cell>
          <cell r="R61" t="str">
            <v>______</v>
          </cell>
          <cell r="S61" t="str">
            <v>______</v>
          </cell>
          <cell r="T61" t="str">
            <v>______</v>
          </cell>
          <cell r="U61" t="str">
            <v>______</v>
          </cell>
          <cell r="V61" t="str">
            <v>______</v>
          </cell>
          <cell r="W61" t="str">
            <v>______</v>
          </cell>
          <cell r="X61" t="str">
            <v>______</v>
          </cell>
          <cell r="Y61" t="str">
            <v>______</v>
          </cell>
          <cell r="Z61" t="str">
            <v>______</v>
          </cell>
          <cell r="AA61" t="str">
            <v>______</v>
          </cell>
          <cell r="AB61" t="str">
            <v>______</v>
          </cell>
          <cell r="AC61" t="str">
            <v>______</v>
          </cell>
          <cell r="AD61" t="str">
            <v>______</v>
          </cell>
          <cell r="AE61" t="str">
            <v>______</v>
          </cell>
        </row>
        <row r="62">
          <cell r="A62" t="str">
            <v>IS_CASH INTEREST</v>
          </cell>
          <cell r="C62" t="str">
            <v xml:space="preserve">       Total Interest Expense</v>
          </cell>
          <cell r="G62">
            <v>0</v>
          </cell>
          <cell r="H62">
            <v>0</v>
          </cell>
          <cell r="I62">
            <v>0</v>
          </cell>
          <cell r="J62">
            <v>4022.4134954761225</v>
          </cell>
          <cell r="L62">
            <v>4022.4134954761225</v>
          </cell>
          <cell r="M62">
            <v>0</v>
          </cell>
          <cell r="N62">
            <v>1404.4185148772801</v>
          </cell>
          <cell r="O62">
            <v>2170.2653969041503</v>
          </cell>
          <cell r="P62">
            <v>2486.4615481382789</v>
          </cell>
          <cell r="Q62">
            <v>2268.4639069464515</v>
          </cell>
          <cell r="R62">
            <v>8329.6093668661615</v>
          </cell>
          <cell r="S62">
            <v>2171.922460064171</v>
          </cell>
          <cell r="T62">
            <v>4927.5874943737808</v>
          </cell>
          <cell r="U62">
            <v>4894.0651211226577</v>
          </cell>
          <cell r="V62">
            <v>2232.2632532706912</v>
          </cell>
          <cell r="W62">
            <v>14225.838328831302</v>
          </cell>
          <cell r="X62">
            <v>11233.292071779002</v>
          </cell>
          <cell r="Y62">
            <v>10503.79493634567</v>
          </cell>
          <cell r="Z62">
            <v>6401.3568146528669</v>
          </cell>
          <cell r="AA62">
            <v>5124.3989645486454</v>
          </cell>
          <cell r="AB62">
            <v>5124.3989645486454</v>
          </cell>
          <cell r="AC62">
            <v>5124.3989645486454</v>
          </cell>
          <cell r="AD62">
            <v>5124.3989645486454</v>
          </cell>
          <cell r="AE62">
            <v>5124.3989645486472</v>
          </cell>
        </row>
        <row r="63">
          <cell r="C63" t="str">
            <v xml:space="preserve">       Total Cash Interest Expense</v>
          </cell>
          <cell r="G63">
            <v>0</v>
          </cell>
          <cell r="H63">
            <v>0</v>
          </cell>
          <cell r="I63">
            <v>0</v>
          </cell>
          <cell r="J63">
            <v>4022.4134954761225</v>
          </cell>
          <cell r="L63">
            <v>4022.4134954761225</v>
          </cell>
          <cell r="M63">
            <v>0</v>
          </cell>
          <cell r="N63">
            <v>1404.4185148772801</v>
          </cell>
          <cell r="O63">
            <v>2170.2653969041503</v>
          </cell>
          <cell r="P63">
            <v>2486.4615481382789</v>
          </cell>
          <cell r="Q63">
            <v>2268.4639069464515</v>
          </cell>
          <cell r="R63">
            <v>8329.6093668661615</v>
          </cell>
          <cell r="S63">
            <v>2171.922460064171</v>
          </cell>
          <cell r="T63">
            <v>4927.5874943737808</v>
          </cell>
          <cell r="U63">
            <v>4894.0651211226577</v>
          </cell>
          <cell r="V63">
            <v>2232.2632532706912</v>
          </cell>
          <cell r="W63">
            <v>14225.838328831302</v>
          </cell>
          <cell r="X63">
            <v>11233.292071779002</v>
          </cell>
          <cell r="Y63">
            <v>10503.79493634567</v>
          </cell>
          <cell r="Z63">
            <v>6401.3568146528669</v>
          </cell>
          <cell r="AA63">
            <v>5124.3989645486454</v>
          </cell>
          <cell r="AB63">
            <v>5124.3989645486454</v>
          </cell>
          <cell r="AC63">
            <v>5124.3989645486454</v>
          </cell>
          <cell r="AD63">
            <v>5124.3989645486454</v>
          </cell>
          <cell r="AE63">
            <v>5124.3989645486472</v>
          </cell>
        </row>
        <row r="64">
          <cell r="A64" t="str">
            <v>IS_INTEREST INCOME</v>
          </cell>
        </row>
        <row r="65">
          <cell r="A65" t="str">
            <v>IS_OTHER INCOME</v>
          </cell>
          <cell r="C65" t="str">
            <v>Interest Income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A66" t="str">
            <v>IS_SPECIAL ITEMS</v>
          </cell>
          <cell r="C66" t="str">
            <v>Other Income/(Expense) - 3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N66" t="str">
            <v>c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  <row r="67">
          <cell r="A67" t="str">
            <v>IS_OTHER_5</v>
          </cell>
          <cell r="C67" t="str">
            <v>Other Income/(Expense) - 4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A68" t="str">
            <v>IS_ESOP PRINCIPAL PAYMENT</v>
          </cell>
          <cell r="C68" t="str">
            <v>Other Income/(Expense) - 5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</v>
          </cell>
          <cell r="AB68">
            <v>2</v>
          </cell>
          <cell r="AC68">
            <v>3</v>
          </cell>
          <cell r="AD68">
            <v>4</v>
          </cell>
          <cell r="AE68">
            <v>5</v>
          </cell>
        </row>
        <row r="69">
          <cell r="C69" t="str">
            <v>ESOP Principal Payment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IS_EBT</v>
          </cell>
          <cell r="G70" t="str">
            <v>______</v>
          </cell>
          <cell r="H70" t="str">
            <v>______</v>
          </cell>
          <cell r="I70" t="str">
            <v>______</v>
          </cell>
          <cell r="J70" t="str">
            <v>______</v>
          </cell>
          <cell r="L70" t="str">
            <v>______</v>
          </cell>
          <cell r="M70">
            <v>0</v>
          </cell>
          <cell r="N70" t="str">
            <v>______</v>
          </cell>
          <cell r="O70" t="str">
            <v>______</v>
          </cell>
          <cell r="P70" t="str">
            <v>______</v>
          </cell>
          <cell r="Q70" t="str">
            <v>______</v>
          </cell>
          <cell r="R70" t="str">
            <v>______</v>
          </cell>
          <cell r="S70" t="str">
            <v>______</v>
          </cell>
          <cell r="T70" t="str">
            <v>______</v>
          </cell>
          <cell r="U70" t="str">
            <v>______</v>
          </cell>
          <cell r="V70" t="str">
            <v>______</v>
          </cell>
          <cell r="W70" t="str">
            <v>______</v>
          </cell>
          <cell r="X70" t="str">
            <v>______</v>
          </cell>
          <cell r="Y70" t="str">
            <v>______</v>
          </cell>
          <cell r="Z70" t="str">
            <v>______</v>
          </cell>
          <cell r="AA70" t="str">
            <v>______</v>
          </cell>
          <cell r="AB70" t="str">
            <v>______</v>
          </cell>
          <cell r="AC70" t="str">
            <v>______</v>
          </cell>
          <cell r="AD70" t="str">
            <v>______</v>
          </cell>
          <cell r="AE70" t="str">
            <v>______</v>
          </cell>
        </row>
        <row r="71">
          <cell r="C71" t="str">
            <v>EARNINGS BEFORE TAXES</v>
          </cell>
          <cell r="G71">
            <v>0</v>
          </cell>
          <cell r="H71">
            <v>0</v>
          </cell>
          <cell r="I71">
            <v>7404</v>
          </cell>
          <cell r="J71">
            <v>12543.936556393348</v>
          </cell>
          <cell r="L71">
            <v>12543.936556393348</v>
          </cell>
          <cell r="M71">
            <v>0</v>
          </cell>
          <cell r="N71">
            <v>-3409.3127062925241</v>
          </cell>
          <cell r="O71">
            <v>-141.51274607414143</v>
          </cell>
          <cell r="P71">
            <v>-1605.2908315796165</v>
          </cell>
          <cell r="Q71">
            <v>-2918.7450220957135</v>
          </cell>
          <cell r="R71">
            <v>-8074.8613060419602</v>
          </cell>
          <cell r="S71">
            <v>-2064.5360671736616</v>
          </cell>
          <cell r="T71">
            <v>-2329.1446547697642</v>
          </cell>
          <cell r="U71">
            <v>64.465734346220415</v>
          </cell>
          <cell r="V71">
            <v>753.1810858860963</v>
          </cell>
          <cell r="W71">
            <v>-3576.0339017111255</v>
          </cell>
          <cell r="X71">
            <v>14115.337726581301</v>
          </cell>
          <cell r="Y71">
            <v>22490.609241062411</v>
          </cell>
          <cell r="Z71">
            <v>33047.124627764482</v>
          </cell>
          <cell r="AA71">
            <v>37162.22061039399</v>
          </cell>
          <cell r="AB71">
            <v>335896.98352499405</v>
          </cell>
          <cell r="AC71">
            <v>335897.98352499405</v>
          </cell>
          <cell r="AD71">
            <v>335898.98352499405</v>
          </cell>
          <cell r="AE71">
            <v>335899.98352499405</v>
          </cell>
        </row>
        <row r="73">
          <cell r="A73" t="str">
            <v>IS_INCOME TAX PAYABLE</v>
          </cell>
          <cell r="C73" t="str">
            <v>INCOME TAXES:</v>
          </cell>
        </row>
        <row r="74">
          <cell r="A74" t="str">
            <v>IS_DEFERRED TAXES</v>
          </cell>
          <cell r="C74" t="str">
            <v xml:space="preserve">   Currently Payable</v>
          </cell>
          <cell r="G74">
            <v>0</v>
          </cell>
          <cell r="H74">
            <v>0</v>
          </cell>
          <cell r="I74">
            <v>0</v>
          </cell>
          <cell r="J74">
            <v>1582.7825796644183</v>
          </cell>
          <cell r="L74">
            <v>1582.7825796644183</v>
          </cell>
          <cell r="M74">
            <v>0</v>
          </cell>
          <cell r="N74">
            <v>107</v>
          </cell>
          <cell r="O74">
            <v>204</v>
          </cell>
          <cell r="P74">
            <v>-38.489887678529023</v>
          </cell>
          <cell r="Q74">
            <v>332.3</v>
          </cell>
          <cell r="R74">
            <v>604.81011232147102</v>
          </cell>
          <cell r="S74">
            <v>100</v>
          </cell>
          <cell r="T74">
            <v>0</v>
          </cell>
          <cell r="U74">
            <v>251.87884667565839</v>
          </cell>
          <cell r="V74">
            <v>345.26332534290117</v>
          </cell>
          <cell r="W74">
            <v>697.14217201855956</v>
          </cell>
          <cell r="X74">
            <v>2742.8025759943871</v>
          </cell>
          <cell r="Y74">
            <v>3831.5878728769321</v>
          </cell>
          <cell r="Z74">
            <v>5203.9348731482014</v>
          </cell>
          <cell r="AA74">
            <v>5738.7673508900371</v>
          </cell>
          <cell r="AB74">
            <v>82290.750516531771</v>
          </cell>
          <cell r="AC74">
            <v>82290.750516531771</v>
          </cell>
          <cell r="AD74">
            <v>82290.750516531771</v>
          </cell>
          <cell r="AE74">
            <v>82290.750516531771</v>
          </cell>
        </row>
        <row r="75">
          <cell r="C75" t="str">
            <v xml:space="preserve">   Deferred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IS_PROV FOR TAXES</v>
          </cell>
          <cell r="G76" t="str">
            <v>______</v>
          </cell>
          <cell r="H76" t="str">
            <v>______</v>
          </cell>
          <cell r="I76" t="str">
            <v>______</v>
          </cell>
          <cell r="J76" t="str">
            <v>______</v>
          </cell>
          <cell r="L76" t="str">
            <v>______</v>
          </cell>
          <cell r="M76">
            <v>0</v>
          </cell>
          <cell r="N76" t="str">
            <v>______</v>
          </cell>
          <cell r="O76" t="str">
            <v>______</v>
          </cell>
          <cell r="P76" t="str">
            <v>______</v>
          </cell>
          <cell r="Q76" t="str">
            <v>______</v>
          </cell>
          <cell r="R76" t="str">
            <v>______</v>
          </cell>
          <cell r="S76" t="str">
            <v>______</v>
          </cell>
          <cell r="T76" t="str">
            <v>______</v>
          </cell>
          <cell r="U76" t="str">
            <v>______</v>
          </cell>
          <cell r="V76" t="str">
            <v>______</v>
          </cell>
          <cell r="W76" t="str">
            <v>______</v>
          </cell>
          <cell r="X76" t="str">
            <v>______</v>
          </cell>
          <cell r="Y76" t="str">
            <v>______</v>
          </cell>
          <cell r="Z76" t="str">
            <v>______</v>
          </cell>
          <cell r="AA76" t="str">
            <v>______</v>
          </cell>
          <cell r="AB76" t="str">
            <v>______</v>
          </cell>
          <cell r="AC76" t="str">
            <v>______</v>
          </cell>
          <cell r="AD76" t="str">
            <v>______</v>
          </cell>
          <cell r="AE76" t="str">
            <v>______</v>
          </cell>
        </row>
        <row r="77">
          <cell r="C77" t="str">
            <v xml:space="preserve">      Provision for Taxes</v>
          </cell>
          <cell r="G77">
            <v>0</v>
          </cell>
          <cell r="H77">
            <v>0</v>
          </cell>
          <cell r="I77">
            <v>0</v>
          </cell>
          <cell r="J77">
            <v>1582.7825796644183</v>
          </cell>
          <cell r="L77">
            <v>1582.7825796644183</v>
          </cell>
          <cell r="M77">
            <v>0</v>
          </cell>
          <cell r="N77">
            <v>107</v>
          </cell>
          <cell r="O77">
            <v>204</v>
          </cell>
          <cell r="P77">
            <v>-38.489887678529023</v>
          </cell>
          <cell r="Q77">
            <v>332.3</v>
          </cell>
          <cell r="R77">
            <v>604.81011232147102</v>
          </cell>
          <cell r="S77">
            <v>100</v>
          </cell>
          <cell r="T77">
            <v>0</v>
          </cell>
          <cell r="U77">
            <v>251.87884667565839</v>
          </cell>
          <cell r="V77">
            <v>345.26332534290117</v>
          </cell>
          <cell r="W77">
            <v>697.14217201855956</v>
          </cell>
          <cell r="X77">
            <v>2742.8025759943871</v>
          </cell>
          <cell r="Y77">
            <v>3831.5878728769321</v>
          </cell>
          <cell r="Z77">
            <v>5203.9348731482014</v>
          </cell>
          <cell r="AA77">
            <v>5738.7673508900371</v>
          </cell>
          <cell r="AB77">
            <v>82290.750516531771</v>
          </cell>
          <cell r="AC77">
            <v>82290.750516531771</v>
          </cell>
          <cell r="AD77">
            <v>82290.750516531771</v>
          </cell>
          <cell r="AE77">
            <v>82290.750516531771</v>
          </cell>
        </row>
        <row r="78">
          <cell r="A78" t="str">
            <v>IS_NET INC FROM CONT OPS</v>
          </cell>
          <cell r="G78" t="str">
            <v>______</v>
          </cell>
          <cell r="H78" t="str">
            <v>______</v>
          </cell>
          <cell r="I78" t="str">
            <v>______</v>
          </cell>
          <cell r="J78" t="str">
            <v>______</v>
          </cell>
          <cell r="L78" t="str">
            <v>______</v>
          </cell>
          <cell r="M78">
            <v>0</v>
          </cell>
          <cell r="N78" t="str">
            <v>______</v>
          </cell>
          <cell r="O78" t="str">
            <v>______</v>
          </cell>
          <cell r="P78" t="str">
            <v>______</v>
          </cell>
          <cell r="Q78" t="str">
            <v>______</v>
          </cell>
          <cell r="R78" t="str">
            <v>______</v>
          </cell>
          <cell r="S78" t="str">
            <v>______</v>
          </cell>
          <cell r="T78" t="str">
            <v>______</v>
          </cell>
          <cell r="U78" t="str">
            <v>______</v>
          </cell>
          <cell r="V78" t="str">
            <v>______</v>
          </cell>
          <cell r="W78" t="str">
            <v>______</v>
          </cell>
          <cell r="X78" t="str">
            <v>______</v>
          </cell>
          <cell r="Y78" t="str">
            <v>______</v>
          </cell>
          <cell r="Z78" t="str">
            <v>______</v>
          </cell>
          <cell r="AA78" t="str">
            <v>______</v>
          </cell>
          <cell r="AB78" t="str">
            <v>______</v>
          </cell>
          <cell r="AC78" t="str">
            <v>______</v>
          </cell>
          <cell r="AD78" t="str">
            <v>______</v>
          </cell>
          <cell r="AE78" t="str">
            <v>______</v>
          </cell>
        </row>
        <row r="79">
          <cell r="C79" t="str">
            <v>NET INC. FROM CONT. OPERS.</v>
          </cell>
          <cell r="G79">
            <v>0</v>
          </cell>
          <cell r="H79">
            <v>0</v>
          </cell>
          <cell r="I79">
            <v>7404</v>
          </cell>
          <cell r="J79">
            <v>10961.153976728929</v>
          </cell>
          <cell r="L79">
            <v>10961.153976728929</v>
          </cell>
          <cell r="M79">
            <v>0</v>
          </cell>
          <cell r="N79">
            <v>-3516.3127062925241</v>
          </cell>
          <cell r="O79">
            <v>-345.51274607414143</v>
          </cell>
          <cell r="P79">
            <v>-1566.8009439010875</v>
          </cell>
          <cell r="Q79">
            <v>-3251.0450220957136</v>
          </cell>
          <cell r="R79">
            <v>-8679.6714183634322</v>
          </cell>
          <cell r="S79">
            <v>-2164.5360671736616</v>
          </cell>
          <cell r="T79">
            <v>-2329.1446547697642</v>
          </cell>
          <cell r="U79">
            <v>-187.41311232943798</v>
          </cell>
          <cell r="V79">
            <v>407.91776054319513</v>
          </cell>
          <cell r="W79">
            <v>-4273.1760737296854</v>
          </cell>
          <cell r="X79">
            <v>11372.535150586915</v>
          </cell>
          <cell r="Y79">
            <v>18659.02136818548</v>
          </cell>
          <cell r="Z79">
            <v>27843.18975461628</v>
          </cell>
          <cell r="AA79">
            <v>31423.453259503953</v>
          </cell>
          <cell r="AB79">
            <v>253606.2330084623</v>
          </cell>
          <cell r="AC79">
            <v>253607.2330084623</v>
          </cell>
          <cell r="AD79">
            <v>253608.2330084623</v>
          </cell>
          <cell r="AE79">
            <v>253609.2330084623</v>
          </cell>
        </row>
        <row r="80">
          <cell r="A80" t="str">
            <v>IS_EQUITY EARNINGS</v>
          </cell>
        </row>
        <row r="81">
          <cell r="A81" t="str">
            <v>IS_MINORITY INTEREST</v>
          </cell>
          <cell r="C81" t="str">
            <v>Equity Earnings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IS_GAIN ON ASSET SALES</v>
          </cell>
          <cell r="C82" t="str">
            <v>Minority Interest Inc./(Exp.)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IS_EXTRA ITEMS and DISC OPS</v>
          </cell>
          <cell r="C83" t="str">
            <v>Gain/(Loss) on Sale of Assets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IS_UNUSUAL_2</v>
          </cell>
          <cell r="C84" t="str">
            <v>Other Unusual Item - 1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</row>
        <row r="85">
          <cell r="A85" t="str">
            <v>IS_UNUSUAL_3</v>
          </cell>
          <cell r="C85" t="str">
            <v>Other Unusual Item - 2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</row>
        <row r="86">
          <cell r="C86" t="str">
            <v>Other Unusual Item - 3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</row>
        <row r="87">
          <cell r="A87" t="str">
            <v>IS_NET INCOME</v>
          </cell>
          <cell r="G87" t="str">
            <v>______</v>
          </cell>
          <cell r="H87" t="str">
            <v>______</v>
          </cell>
          <cell r="I87" t="str">
            <v>______</v>
          </cell>
          <cell r="J87" t="str">
            <v>______</v>
          </cell>
          <cell r="L87" t="str">
            <v>______</v>
          </cell>
          <cell r="M87">
            <v>0</v>
          </cell>
          <cell r="N87" t="str">
            <v>______</v>
          </cell>
          <cell r="O87" t="str">
            <v>______</v>
          </cell>
          <cell r="P87" t="str">
            <v>______</v>
          </cell>
          <cell r="Q87" t="str">
            <v>______</v>
          </cell>
          <cell r="R87" t="str">
            <v>______</v>
          </cell>
          <cell r="S87" t="str">
            <v>______</v>
          </cell>
          <cell r="T87" t="str">
            <v>______</v>
          </cell>
          <cell r="U87" t="str">
            <v>______</v>
          </cell>
          <cell r="V87" t="str">
            <v>______</v>
          </cell>
          <cell r="W87" t="str">
            <v>______</v>
          </cell>
          <cell r="X87" t="str">
            <v>______</v>
          </cell>
          <cell r="Y87" t="str">
            <v>______</v>
          </cell>
          <cell r="Z87" t="str">
            <v>______</v>
          </cell>
          <cell r="AA87" t="str">
            <v>______</v>
          </cell>
          <cell r="AB87" t="str">
            <v>______</v>
          </cell>
          <cell r="AC87" t="str">
            <v>______</v>
          </cell>
          <cell r="AD87" t="str">
            <v>______</v>
          </cell>
          <cell r="AE87" t="str">
            <v>______</v>
          </cell>
        </row>
        <row r="88">
          <cell r="C88" t="str">
            <v>NET INCOME</v>
          </cell>
          <cell r="G88">
            <v>0</v>
          </cell>
          <cell r="H88">
            <v>0</v>
          </cell>
          <cell r="I88">
            <v>7404</v>
          </cell>
          <cell r="J88">
            <v>10961.153976728929</v>
          </cell>
          <cell r="L88">
            <v>10961.153976728929</v>
          </cell>
          <cell r="M88">
            <v>0</v>
          </cell>
          <cell r="N88">
            <v>-3516.3127062925241</v>
          </cell>
          <cell r="O88">
            <v>-345.51274607414143</v>
          </cell>
          <cell r="P88">
            <v>-1566.8009439010875</v>
          </cell>
          <cell r="Q88">
            <v>-3251.0450220957136</v>
          </cell>
          <cell r="R88">
            <v>-8679.6714183634322</v>
          </cell>
          <cell r="S88">
            <v>-2164.5360671736616</v>
          </cell>
          <cell r="T88">
            <v>-2329.1446547697642</v>
          </cell>
          <cell r="U88">
            <v>-187.41311232943798</v>
          </cell>
          <cell r="V88">
            <v>407.91776054319513</v>
          </cell>
          <cell r="W88">
            <v>-4273.1760737296854</v>
          </cell>
          <cell r="X88">
            <v>11372.535150586915</v>
          </cell>
          <cell r="Y88">
            <v>18659.02136818548</v>
          </cell>
          <cell r="Z88">
            <v>27843.18975461628</v>
          </cell>
          <cell r="AA88">
            <v>31423.453259503953</v>
          </cell>
          <cell r="AB88">
            <v>253606.2330084623</v>
          </cell>
          <cell r="AC88">
            <v>253607.2330084623</v>
          </cell>
          <cell r="AD88">
            <v>253608.2330084623</v>
          </cell>
          <cell r="AE88">
            <v>253609.2330084623</v>
          </cell>
        </row>
        <row r="91">
          <cell r="C91" t="str">
            <v>CASH FLOW STATEMENT</v>
          </cell>
        </row>
        <row r="94">
          <cell r="G94" t="str">
            <v>ENDING MMMM37621,DD:</v>
          </cell>
          <cell r="J94">
            <v>0</v>
          </cell>
          <cell r="R94">
            <v>0</v>
          </cell>
          <cell r="S94" t="str">
            <v>PROJECTED FOR YEARS ENDING MMMM DD:</v>
          </cell>
        </row>
        <row r="95">
          <cell r="G95">
            <v>1999</v>
          </cell>
          <cell r="H95">
            <v>2000</v>
          </cell>
          <cell r="I95">
            <v>2001</v>
          </cell>
          <cell r="J95">
            <v>2002</v>
          </cell>
          <cell r="L95">
            <v>2002</v>
          </cell>
          <cell r="N95" t="str">
            <v>1Q 2003</v>
          </cell>
          <cell r="O95" t="str">
            <v>2Q 2003</v>
          </cell>
          <cell r="P95" t="str">
            <v>3Q 2003</v>
          </cell>
          <cell r="Q95" t="str">
            <v>4Q 2003 Е</v>
          </cell>
          <cell r="R95">
            <v>2003</v>
          </cell>
          <cell r="S95" t="str">
            <v>1Q 2004</v>
          </cell>
          <cell r="T95" t="str">
            <v>2Q 2004</v>
          </cell>
          <cell r="U95" t="str">
            <v>3Q 2004</v>
          </cell>
          <cell r="V95" t="str">
            <v>4Q 2004</v>
          </cell>
          <cell r="W95">
            <v>2004</v>
          </cell>
          <cell r="X95">
            <v>2005</v>
          </cell>
          <cell r="Y95">
            <v>2006</v>
          </cell>
          <cell r="Z95">
            <v>2007</v>
          </cell>
          <cell r="AA95">
            <v>2008</v>
          </cell>
          <cell r="AB95">
            <v>2009</v>
          </cell>
          <cell r="AC95">
            <v>2010</v>
          </cell>
          <cell r="AD95">
            <v>2011</v>
          </cell>
          <cell r="AE95">
            <v>2012</v>
          </cell>
        </row>
        <row r="97">
          <cell r="C97" t="str">
            <v>NET INCOME</v>
          </cell>
          <cell r="G97">
            <v>0</v>
          </cell>
          <cell r="H97">
            <v>0</v>
          </cell>
          <cell r="I97">
            <v>7404</v>
          </cell>
          <cell r="J97">
            <v>10961.153976728929</v>
          </cell>
          <cell r="L97">
            <v>10961.153976728929</v>
          </cell>
          <cell r="N97">
            <v>-3516.3127062925241</v>
          </cell>
          <cell r="O97">
            <v>-345.51274607414143</v>
          </cell>
          <cell r="P97">
            <v>-1566.8009439010875</v>
          </cell>
          <cell r="Q97">
            <v>-3251.0450220957136</v>
          </cell>
          <cell r="R97">
            <v>-8679.6714183634322</v>
          </cell>
          <cell r="S97">
            <v>-2164.5360671736616</v>
          </cell>
          <cell r="T97">
            <v>-2329.1446547697642</v>
          </cell>
          <cell r="U97">
            <v>-187.41311232943798</v>
          </cell>
          <cell r="V97">
            <v>407.91776054319513</v>
          </cell>
          <cell r="W97">
            <v>-4273.1760737296854</v>
          </cell>
          <cell r="X97">
            <v>11372.535150586915</v>
          </cell>
          <cell r="Y97">
            <v>18659.02136818548</v>
          </cell>
          <cell r="Z97">
            <v>27843.18975461628</v>
          </cell>
          <cell r="AA97">
            <v>31423.453259503953</v>
          </cell>
          <cell r="AB97">
            <v>253606.2330084623</v>
          </cell>
          <cell r="AC97">
            <v>253607.2330084623</v>
          </cell>
          <cell r="AD97">
            <v>253608.2330084623</v>
          </cell>
          <cell r="AE97">
            <v>253609.2330084623</v>
          </cell>
        </row>
        <row r="99">
          <cell r="C99" t="str">
            <v xml:space="preserve">   Depreciation</v>
          </cell>
          <cell r="G99">
            <v>0</v>
          </cell>
          <cell r="H99">
            <v>0</v>
          </cell>
          <cell r="I99">
            <v>629</v>
          </cell>
          <cell r="J99">
            <v>2470.8283941078093</v>
          </cell>
          <cell r="L99">
            <v>2470.8283941078093</v>
          </cell>
          <cell r="N99">
            <v>1000.7048730380709</v>
          </cell>
          <cell r="O99">
            <v>1705.3325134219961</v>
          </cell>
          <cell r="P99">
            <v>2097.6977947902078</v>
          </cell>
          <cell r="Q99">
            <v>2107.6914804298608</v>
          </cell>
          <cell r="R99">
            <v>6911.426661680136</v>
          </cell>
          <cell r="S99">
            <v>2122.1334526709898</v>
          </cell>
          <cell r="T99">
            <v>2130.4708210257945</v>
          </cell>
          <cell r="U99">
            <v>2137.3490388488108</v>
          </cell>
          <cell r="V99">
            <v>2140.6850940128784</v>
          </cell>
          <cell r="W99">
            <v>8530.6384065584734</v>
          </cell>
          <cell r="X99">
            <v>8537.7899516327961</v>
          </cell>
          <cell r="Y99">
            <v>8546.5460694123085</v>
          </cell>
          <cell r="Z99">
            <v>8555.1011705828896</v>
          </cell>
          <cell r="AA99">
            <v>8589.6471705828899</v>
          </cell>
          <cell r="AB99">
            <v>12</v>
          </cell>
          <cell r="AC99">
            <v>12</v>
          </cell>
          <cell r="AD99">
            <v>12</v>
          </cell>
          <cell r="AE99">
            <v>12</v>
          </cell>
        </row>
        <row r="100">
          <cell r="C100" t="str">
            <v xml:space="preserve">   Total Amortization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  <cell r="N100">
            <v>1778.8625</v>
          </cell>
          <cell r="O100">
            <v>1756.6267187499998</v>
          </cell>
          <cell r="P100">
            <v>1734.6688847656249</v>
          </cell>
          <cell r="Q100">
            <v>1712.9855237060547</v>
          </cell>
          <cell r="R100">
            <v>6983.1436272216788</v>
          </cell>
          <cell r="S100">
            <v>1778.8625</v>
          </cell>
          <cell r="T100">
            <v>1756.6267187499998</v>
          </cell>
          <cell r="U100">
            <v>1734.6688847656249</v>
          </cell>
          <cell r="V100">
            <v>1712.9855237060547</v>
          </cell>
          <cell r="W100">
            <v>6983.1436272216788</v>
          </cell>
          <cell r="X100">
            <v>6983.1436272216788</v>
          </cell>
          <cell r="Y100">
            <v>6983.1436272216788</v>
          </cell>
          <cell r="Z100">
            <v>6983.1436272216788</v>
          </cell>
          <cell r="AA100">
            <v>6983.1436272216788</v>
          </cell>
          <cell r="AB100">
            <v>6983.1436272216788</v>
          </cell>
          <cell r="AC100">
            <v>6983.1436272216788</v>
          </cell>
          <cell r="AD100">
            <v>6983.1436272216788</v>
          </cell>
          <cell r="AE100">
            <v>6983.1436272216788</v>
          </cell>
        </row>
        <row r="101">
          <cell r="C101" t="str">
            <v xml:space="preserve">   Deferred Taxes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</row>
        <row r="102">
          <cell r="C102" t="str">
            <v xml:space="preserve">   Equity Earnings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</row>
        <row r="103">
          <cell r="C103" t="str">
            <v xml:space="preserve">   Minority Interest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</row>
        <row r="104">
          <cell r="C104" t="str">
            <v xml:space="preserve">   (Gain)/Loss on Sale of Assets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</row>
        <row r="105">
          <cell r="C105" t="str">
            <v xml:space="preserve">   Other Unusual Item - 1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</row>
        <row r="106">
          <cell r="C106" t="str">
            <v xml:space="preserve">   Other Unusual Item - 2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</row>
        <row r="107">
          <cell r="C107" t="str">
            <v xml:space="preserve">   Other Unusual Item - 3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</row>
        <row r="108">
          <cell r="A108" t="str">
            <v>MISC_NON CASH INTEREST</v>
          </cell>
          <cell r="C108" t="str">
            <v xml:space="preserve">   ESOP Equity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</row>
        <row r="109">
          <cell r="C109" t="str">
            <v xml:space="preserve">   Non-Cash Interest Items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</row>
        <row r="110">
          <cell r="G110" t="str">
            <v>______</v>
          </cell>
          <cell r="H110" t="str">
            <v>______</v>
          </cell>
          <cell r="I110" t="str">
            <v>______</v>
          </cell>
          <cell r="J110" t="str">
            <v>______</v>
          </cell>
          <cell r="L110" t="str">
            <v>______</v>
          </cell>
          <cell r="N110" t="str">
            <v>______</v>
          </cell>
          <cell r="O110" t="str">
            <v>______</v>
          </cell>
          <cell r="P110" t="str">
            <v>______</v>
          </cell>
          <cell r="Q110" t="str">
            <v>______</v>
          </cell>
          <cell r="R110" t="str">
            <v>______</v>
          </cell>
          <cell r="S110" t="str">
            <v>______</v>
          </cell>
          <cell r="T110" t="str">
            <v>______</v>
          </cell>
          <cell r="U110" t="str">
            <v>______</v>
          </cell>
          <cell r="V110" t="str">
            <v>______</v>
          </cell>
          <cell r="W110" t="str">
            <v>______</v>
          </cell>
          <cell r="X110" t="str">
            <v>______</v>
          </cell>
          <cell r="Y110" t="str">
            <v>______</v>
          </cell>
          <cell r="Z110" t="str">
            <v>______</v>
          </cell>
          <cell r="AA110" t="str">
            <v>______</v>
          </cell>
          <cell r="AB110" t="str">
            <v>______</v>
          </cell>
          <cell r="AC110" t="str">
            <v>______</v>
          </cell>
          <cell r="AD110" t="str">
            <v>______</v>
          </cell>
          <cell r="AE110" t="str">
            <v>______</v>
          </cell>
        </row>
        <row r="111">
          <cell r="C111" t="str">
            <v>FUNDS FROM OPERATIONS:</v>
          </cell>
          <cell r="G111">
            <v>0</v>
          </cell>
          <cell r="H111">
            <v>0</v>
          </cell>
          <cell r="I111">
            <v>8033</v>
          </cell>
          <cell r="J111">
            <v>13431.982370836738</v>
          </cell>
          <cell r="L111">
            <v>13431.982370836738</v>
          </cell>
          <cell r="N111">
            <v>-736.74533325445304</v>
          </cell>
          <cell r="O111">
            <v>3116.4464860978542</v>
          </cell>
          <cell r="P111">
            <v>2265.5657356547454</v>
          </cell>
          <cell r="Q111">
            <v>569.63198204020182</v>
          </cell>
          <cell r="R111">
            <v>5214.8988705383827</v>
          </cell>
          <cell r="S111">
            <v>1736.4598854973281</v>
          </cell>
          <cell r="T111">
            <v>1557.9528850060301</v>
          </cell>
          <cell r="U111">
            <v>3684.6048112849976</v>
          </cell>
          <cell r="V111">
            <v>4261.5883782621277</v>
          </cell>
          <cell r="W111">
            <v>11240.605960050467</v>
          </cell>
          <cell r="X111">
            <v>26893.468729441389</v>
          </cell>
          <cell r="Y111">
            <v>34188.711064819472</v>
          </cell>
          <cell r="Z111">
            <v>43381.434552420847</v>
          </cell>
          <cell r="AA111">
            <v>46996.244057308526</v>
          </cell>
          <cell r="AB111">
            <v>260601.37663568396</v>
          </cell>
          <cell r="AC111">
            <v>260602.37663568396</v>
          </cell>
          <cell r="AD111">
            <v>260603.37663568396</v>
          </cell>
          <cell r="AE111">
            <v>260604.37663568396</v>
          </cell>
        </row>
        <row r="113">
          <cell r="C113" t="str">
            <v>WORKING CAPITAL:</v>
          </cell>
        </row>
        <row r="114">
          <cell r="C114" t="str">
            <v xml:space="preserve">   (Inc)/Dec In Trade Accounts receivable</v>
          </cell>
          <cell r="H114">
            <v>0</v>
          </cell>
          <cell r="I114">
            <v>0</v>
          </cell>
          <cell r="J114">
            <v>-8637.4738155619016</v>
          </cell>
          <cell r="L114">
            <v>-8637.4738155619016</v>
          </cell>
          <cell r="N114">
            <v>-6006.4926198265002</v>
          </cell>
          <cell r="O114">
            <v>-11484.066786755697</v>
          </cell>
          <cell r="P114">
            <v>-1692</v>
          </cell>
          <cell r="Q114">
            <v>8043.1089182080905</v>
          </cell>
          <cell r="R114">
            <v>-11139.450488374106</v>
          </cell>
          <cell r="S114">
            <v>411.46719161001238</v>
          </cell>
          <cell r="T114">
            <v>-13638.974091053024</v>
          </cell>
          <cell r="U114">
            <v>4584.437883211689</v>
          </cell>
          <cell r="V114">
            <v>661.48158715984027</v>
          </cell>
          <cell r="W114">
            <v>-7981.5874290714819</v>
          </cell>
          <cell r="X114">
            <v>-1026.7511902241022</v>
          </cell>
          <cell r="Y114">
            <v>0</v>
          </cell>
          <cell r="Z114">
            <v>0</v>
          </cell>
          <cell r="AA114">
            <v>0</v>
          </cell>
          <cell r="AB114">
            <v>3767.8754259123634</v>
          </cell>
          <cell r="AC114">
            <v>0</v>
          </cell>
          <cell r="AD114">
            <v>0</v>
          </cell>
          <cell r="AE114">
            <v>0</v>
          </cell>
        </row>
        <row r="115">
          <cell r="C115" t="str">
            <v xml:space="preserve">   (Inc)/Dec In Receivable due from shareholder</v>
          </cell>
          <cell r="H115">
            <v>0</v>
          </cell>
          <cell r="I115">
            <v>0</v>
          </cell>
          <cell r="J115">
            <v>-5961</v>
          </cell>
        </row>
        <row r="116">
          <cell r="C116" t="str">
            <v xml:space="preserve">   (Inc)/Dec In Inventories</v>
          </cell>
          <cell r="H116">
            <v>0</v>
          </cell>
          <cell r="I116">
            <v>0</v>
          </cell>
          <cell r="J116">
            <v>-15763</v>
          </cell>
          <cell r="L116">
            <v>-15763</v>
          </cell>
          <cell r="N116">
            <v>2160.7540245056043</v>
          </cell>
          <cell r="O116">
            <v>1909.9540014189533</v>
          </cell>
          <cell r="P116">
            <v>-1436.9999999999982</v>
          </cell>
          <cell r="Q116">
            <v>-8917.8529504255057</v>
          </cell>
          <cell r="R116">
            <v>-6284.1449245009462</v>
          </cell>
          <cell r="S116">
            <v>512.9756172260677</v>
          </cell>
          <cell r="T116">
            <v>-10399.70491929182</v>
          </cell>
          <cell r="U116">
            <v>4938.6607634057436</v>
          </cell>
          <cell r="V116">
            <v>-1379.3683970228085</v>
          </cell>
          <cell r="W116">
            <v>-6327.4369356828174</v>
          </cell>
          <cell r="X116">
            <v>-5436.1701128999739</v>
          </cell>
          <cell r="Y116">
            <v>-4895.9282934091534</v>
          </cell>
          <cell r="Z116">
            <v>-4411.1042253929991</v>
          </cell>
          <cell r="AA116">
            <v>-1909.8889105620474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</row>
        <row r="117">
          <cell r="C117" t="str">
            <v xml:space="preserve">   (Inc)/Dec In Mark. Sec/Other Current Assets - 1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</row>
        <row r="118">
          <cell r="C118" t="str">
            <v xml:space="preserve">   (Inc)/Dec In VAT Receivable</v>
          </cell>
          <cell r="H118">
            <v>0</v>
          </cell>
          <cell r="I118">
            <v>0</v>
          </cell>
          <cell r="J118">
            <v>-7250</v>
          </cell>
          <cell r="L118">
            <v>-7250</v>
          </cell>
          <cell r="N118">
            <v>677.39331368965031</v>
          </cell>
          <cell r="O118">
            <v>-2631.4000000000033</v>
          </cell>
          <cell r="P118">
            <v>-445.83744143759213</v>
          </cell>
          <cell r="Q118">
            <v>68.045604648710651</v>
          </cell>
          <cell r="R118">
            <v>-2331.7985230992344</v>
          </cell>
          <cell r="S118">
            <v>201.96669014588588</v>
          </cell>
          <cell r="T118">
            <v>-5035.2452841654194</v>
          </cell>
          <cell r="U118">
            <v>-102.36936584791329</v>
          </cell>
          <cell r="V118">
            <v>1911.7399733386992</v>
          </cell>
          <cell r="W118">
            <v>-3023.9079865287476</v>
          </cell>
          <cell r="X118">
            <v>12605.706509627982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</row>
        <row r="119">
          <cell r="C119" t="str">
            <v xml:space="preserve">   (Inc)/Dec In Other Current Assets</v>
          </cell>
          <cell r="H119">
            <v>0</v>
          </cell>
          <cell r="I119">
            <v>0</v>
          </cell>
          <cell r="J119">
            <v>-17394</v>
          </cell>
          <cell r="L119">
            <v>-17394</v>
          </cell>
          <cell r="N119">
            <v>5306.3195597428003</v>
          </cell>
          <cell r="O119">
            <v>12087.6804402572</v>
          </cell>
          <cell r="P119">
            <v>0</v>
          </cell>
          <cell r="Q119">
            <v>-19193.7</v>
          </cell>
          <cell r="R119">
            <v>-1799.7000000000007</v>
          </cell>
          <cell r="S119">
            <v>1777.8241749878871</v>
          </cell>
          <cell r="T119">
            <v>-2553.563441846014</v>
          </cell>
          <cell r="U119">
            <v>-324.93392018902523</v>
          </cell>
          <cell r="V119">
            <v>-3730.6030017144694</v>
          </cell>
          <cell r="W119">
            <v>-4831.2761887616216</v>
          </cell>
          <cell r="X119">
            <v>24024.976188761622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</row>
        <row r="120">
          <cell r="C120" t="str">
            <v xml:space="preserve">   Inc/(Dec) In Trade Accounts Payable</v>
          </cell>
          <cell r="H120">
            <v>0</v>
          </cell>
          <cell r="I120">
            <v>0</v>
          </cell>
          <cell r="J120">
            <v>31219</v>
          </cell>
          <cell r="L120">
            <v>31219</v>
          </cell>
          <cell r="N120">
            <v>-4337.2054671948972</v>
          </cell>
          <cell r="O120">
            <v>-7238.8815545986035</v>
          </cell>
          <cell r="P120">
            <v>-2543.12867271703</v>
          </cell>
          <cell r="Q120">
            <v>16653.770502050094</v>
          </cell>
          <cell r="R120">
            <v>2534.5548075395636</v>
          </cell>
          <cell r="S120">
            <v>-100.27337427739985</v>
          </cell>
          <cell r="T120">
            <v>24276.308823704421</v>
          </cell>
          <cell r="U120">
            <v>-9518.4150915780847</v>
          </cell>
          <cell r="V120">
            <v>-159.80169322781148</v>
          </cell>
          <cell r="W120">
            <v>14497.818664621125</v>
          </cell>
          <cell r="X120">
            <v>-34281.223912017507</v>
          </cell>
          <cell r="Y120">
            <v>1821.7963790362828</v>
          </cell>
          <cell r="Z120">
            <v>1641.3912181252217</v>
          </cell>
          <cell r="AA120">
            <v>710.67803552340774</v>
          </cell>
          <cell r="AB120">
            <v>-18144.01519282809</v>
          </cell>
          <cell r="AC120">
            <v>0</v>
          </cell>
          <cell r="AD120">
            <v>0</v>
          </cell>
          <cell r="AE120">
            <v>0</v>
          </cell>
        </row>
        <row r="121">
          <cell r="C121" t="str">
            <v xml:space="preserve">   Inc/(Dec) In Income Tax Payable</v>
          </cell>
          <cell r="H121">
            <v>0</v>
          </cell>
          <cell r="I121">
            <v>0</v>
          </cell>
          <cell r="J121">
            <v>77</v>
          </cell>
          <cell r="L121">
            <v>77</v>
          </cell>
          <cell r="N121">
            <v>445</v>
          </cell>
          <cell r="O121">
            <v>-39.5</v>
          </cell>
          <cell r="P121">
            <v>-39.5</v>
          </cell>
          <cell r="Q121">
            <v>-3</v>
          </cell>
          <cell r="R121">
            <v>363</v>
          </cell>
          <cell r="S121">
            <v>201.18870162109079</v>
          </cell>
          <cell r="T121">
            <v>-77.902851137415496</v>
          </cell>
          <cell r="U121">
            <v>19.566827045406853</v>
          </cell>
          <cell r="V121">
            <v>28.146651793709793</v>
          </cell>
          <cell r="W121">
            <v>170.99932932279194</v>
          </cell>
          <cell r="X121">
            <v>-610.99932932279194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</row>
        <row r="122">
          <cell r="C122" t="str">
            <v xml:space="preserve">   Inc/(Dec) In Accrued Expenses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</row>
        <row r="123">
          <cell r="C123" t="str">
            <v xml:space="preserve">   Inc/(Dec) In Short Term Debt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</row>
        <row r="124">
          <cell r="C124" t="str">
            <v xml:space="preserve">   Inc/(Dec) In Other Taxes Payable</v>
          </cell>
          <cell r="H124">
            <v>0</v>
          </cell>
          <cell r="I124">
            <v>0</v>
          </cell>
          <cell r="J124">
            <v>5203</v>
          </cell>
          <cell r="L124">
            <v>5203</v>
          </cell>
          <cell r="N124">
            <v>167</v>
          </cell>
          <cell r="O124">
            <v>2723.5</v>
          </cell>
          <cell r="P124">
            <v>2723.5</v>
          </cell>
          <cell r="Q124">
            <v>383</v>
          </cell>
          <cell r="R124">
            <v>5997</v>
          </cell>
          <cell r="S124">
            <v>-1965.4086996410715</v>
          </cell>
          <cell r="T124">
            <v>2103.7399681748539</v>
          </cell>
          <cell r="U124">
            <v>2893.5364805228346</v>
          </cell>
          <cell r="V124">
            <v>1320.8424518871798</v>
          </cell>
          <cell r="W124">
            <v>4352.7102009437967</v>
          </cell>
          <cell r="X124">
            <v>-4308.504909277126</v>
          </cell>
          <cell r="Y124">
            <v>1628.2046275751873</v>
          </cell>
          <cell r="Z124">
            <v>1466.9700784159577</v>
          </cell>
          <cell r="AA124">
            <v>635.1583961141514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</row>
        <row r="125">
          <cell r="C125" t="str">
            <v xml:space="preserve">   Inc/(Dec) In Other Amounts Payable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  <cell r="N125">
            <v>4390.238995176921</v>
          </cell>
          <cell r="O125">
            <v>-4390.238995176921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</row>
        <row r="126">
          <cell r="H126" t="str">
            <v>______</v>
          </cell>
          <cell r="I126" t="str">
            <v>______</v>
          </cell>
          <cell r="J126" t="str">
            <v>______</v>
          </cell>
          <cell r="L126" t="str">
            <v>______</v>
          </cell>
          <cell r="N126" t="str">
            <v>______</v>
          </cell>
          <cell r="O126" t="str">
            <v>______</v>
          </cell>
          <cell r="P126" t="str">
            <v>______</v>
          </cell>
          <cell r="Q126" t="str">
            <v>______</v>
          </cell>
          <cell r="R126" t="str">
            <v>______</v>
          </cell>
          <cell r="S126" t="str">
            <v>______</v>
          </cell>
          <cell r="T126" t="str">
            <v>______</v>
          </cell>
          <cell r="U126" t="str">
            <v>______</v>
          </cell>
          <cell r="V126" t="str">
            <v>______</v>
          </cell>
          <cell r="W126" t="str">
            <v>______</v>
          </cell>
          <cell r="X126" t="str">
            <v>______</v>
          </cell>
          <cell r="Y126" t="str">
            <v>______</v>
          </cell>
          <cell r="Z126" t="str">
            <v>______</v>
          </cell>
          <cell r="AA126" t="str">
            <v>______</v>
          </cell>
          <cell r="AB126" t="str">
            <v>______</v>
          </cell>
          <cell r="AC126" t="str">
            <v>______</v>
          </cell>
          <cell r="AD126" t="str">
            <v>______</v>
          </cell>
          <cell r="AE126" t="str">
            <v>______</v>
          </cell>
        </row>
        <row r="127">
          <cell r="C127" t="str">
            <v xml:space="preserve">      Total Change in Working Capital</v>
          </cell>
          <cell r="H127">
            <v>0</v>
          </cell>
          <cell r="I127">
            <v>0</v>
          </cell>
          <cell r="J127">
            <v>-18506.473815561898</v>
          </cell>
          <cell r="L127">
            <v>-12545.473815561898</v>
          </cell>
          <cell r="N127">
            <v>2803.0078060935784</v>
          </cell>
          <cell r="O127">
            <v>-9062.9528948550724</v>
          </cell>
          <cell r="P127">
            <v>-3433.9661141546203</v>
          </cell>
          <cell r="Q127">
            <v>-2966.6279255186091</v>
          </cell>
          <cell r="R127">
            <v>-12660.539128434724</v>
          </cell>
          <cell r="S127">
            <v>-2000</v>
          </cell>
          <cell r="T127">
            <v>-6325</v>
          </cell>
          <cell r="U127">
            <v>1500</v>
          </cell>
          <cell r="V127">
            <v>500</v>
          </cell>
          <cell r="W127">
            <v>-6325</v>
          </cell>
          <cell r="X127">
            <v>-9032.9667553518957</v>
          </cell>
          <cell r="Y127">
            <v>-1445.9272867976833</v>
          </cell>
          <cell r="Z127">
            <v>-1302.7429288518197</v>
          </cell>
          <cell r="AA127">
            <v>-564.05247892448824</v>
          </cell>
          <cell r="AB127">
            <v>-14376.139766915727</v>
          </cell>
          <cell r="AC127">
            <v>0</v>
          </cell>
          <cell r="AD127">
            <v>0</v>
          </cell>
          <cell r="AE127">
            <v>0</v>
          </cell>
        </row>
        <row r="128">
          <cell r="H128" t="str">
            <v>______</v>
          </cell>
          <cell r="I128" t="str">
            <v>______</v>
          </cell>
          <cell r="J128" t="str">
            <v>______</v>
          </cell>
          <cell r="L128" t="str">
            <v>______</v>
          </cell>
          <cell r="N128" t="str">
            <v>______</v>
          </cell>
          <cell r="O128" t="str">
            <v>______</v>
          </cell>
          <cell r="P128" t="str">
            <v>______</v>
          </cell>
          <cell r="Q128" t="str">
            <v>______</v>
          </cell>
          <cell r="R128" t="str">
            <v>______</v>
          </cell>
          <cell r="S128" t="str">
            <v>______</v>
          </cell>
          <cell r="T128" t="str">
            <v>______</v>
          </cell>
          <cell r="U128" t="str">
            <v>______</v>
          </cell>
          <cell r="V128" t="str">
            <v>______</v>
          </cell>
          <cell r="W128" t="str">
            <v>______</v>
          </cell>
          <cell r="X128" t="str">
            <v>______</v>
          </cell>
          <cell r="Y128" t="str">
            <v>______</v>
          </cell>
          <cell r="Z128" t="str">
            <v>______</v>
          </cell>
          <cell r="AA128" t="str">
            <v>______</v>
          </cell>
          <cell r="AB128" t="str">
            <v>______</v>
          </cell>
          <cell r="AC128" t="str">
            <v>______</v>
          </cell>
          <cell r="AD128" t="str">
            <v>______</v>
          </cell>
          <cell r="AE128" t="str">
            <v>______</v>
          </cell>
        </row>
        <row r="129">
          <cell r="C129" t="str">
            <v>CASH FLOW FROM OPERATIONS:</v>
          </cell>
          <cell r="H129">
            <v>0</v>
          </cell>
          <cell r="I129">
            <v>8033</v>
          </cell>
          <cell r="J129">
            <v>-5074.4914447251595</v>
          </cell>
          <cell r="L129">
            <v>886.50855527484055</v>
          </cell>
          <cell r="N129">
            <v>2066.2624728391256</v>
          </cell>
          <cell r="O129">
            <v>-5946.5064087572182</v>
          </cell>
          <cell r="P129">
            <v>-1168.4003784998749</v>
          </cell>
          <cell r="Q129">
            <v>-2396.9959434784073</v>
          </cell>
          <cell r="R129">
            <v>-7445.6402578963416</v>
          </cell>
          <cell r="S129">
            <v>-263.54011450267194</v>
          </cell>
          <cell r="T129">
            <v>-4767.0471149939694</v>
          </cell>
          <cell r="U129">
            <v>5184.6048112849976</v>
          </cell>
          <cell r="V129">
            <v>4761.5883782621277</v>
          </cell>
          <cell r="W129">
            <v>4915.6059600504668</v>
          </cell>
          <cell r="X129">
            <v>17860.501974089493</v>
          </cell>
          <cell r="Y129">
            <v>32742.783778021789</v>
          </cell>
          <cell r="Z129">
            <v>42078.69162356903</v>
          </cell>
          <cell r="AA129">
            <v>46432.191578384038</v>
          </cell>
          <cell r="AB129">
            <v>246225.23686876823</v>
          </cell>
          <cell r="AC129">
            <v>260602.37663568396</v>
          </cell>
          <cell r="AD129">
            <v>260603.37663568396</v>
          </cell>
          <cell r="AE129">
            <v>260604.37663568396</v>
          </cell>
        </row>
        <row r="131">
          <cell r="C131" t="str">
            <v xml:space="preserve">   Capital Expenditures</v>
          </cell>
          <cell r="H131">
            <v>0</v>
          </cell>
          <cell r="I131">
            <v>-3074</v>
          </cell>
          <cell r="J131">
            <v>-25382.611379559461</v>
          </cell>
          <cell r="L131">
            <v>-25382.611379559461</v>
          </cell>
          <cell r="N131">
            <v>-2637</v>
          </cell>
          <cell r="O131">
            <v>-16265</v>
          </cell>
          <cell r="P131">
            <v>-9419.9983892170385</v>
          </cell>
          <cell r="Q131">
            <v>-3585.5179596824382</v>
          </cell>
          <cell r="R131">
            <v>-31907.516348899477</v>
          </cell>
          <cell r="S131">
            <v>-406.74797148838752</v>
          </cell>
          <cell r="T131">
            <v>-4014.3786946652044</v>
          </cell>
          <cell r="U131">
            <v>-9342.3569849469313</v>
          </cell>
          <cell r="V131">
            <v>-9443.4973188849399</v>
          </cell>
          <cell r="W131">
            <v>-23206.980969985463</v>
          </cell>
          <cell r="X131">
            <v>-19926.746179162517</v>
          </cell>
          <cell r="Y131">
            <v>-9571.4952242323416</v>
          </cell>
          <cell r="Z131">
            <v>-6555.1011705828896</v>
          </cell>
          <cell r="AA131">
            <v>-34546</v>
          </cell>
          <cell r="AB131">
            <v>-34546</v>
          </cell>
          <cell r="AC131">
            <v>-34546</v>
          </cell>
          <cell r="AD131">
            <v>-34546</v>
          </cell>
          <cell r="AE131">
            <v>-34546</v>
          </cell>
        </row>
        <row r="132">
          <cell r="C132" t="str">
            <v xml:space="preserve">   Inc/(Dec) In Capex Accounts Payable</v>
          </cell>
          <cell r="H132">
            <v>0</v>
          </cell>
          <cell r="I132">
            <v>0</v>
          </cell>
          <cell r="J132">
            <v>12149</v>
          </cell>
          <cell r="L132">
            <v>12149</v>
          </cell>
          <cell r="N132">
            <v>-2951</v>
          </cell>
          <cell r="O132">
            <v>5388</v>
          </cell>
          <cell r="P132">
            <v>2096.9983892170385</v>
          </cell>
          <cell r="Q132">
            <v>-4248.4820403175618</v>
          </cell>
          <cell r="R132">
            <v>285.51634889947672</v>
          </cell>
          <cell r="S132">
            <v>-4593.2520285116125</v>
          </cell>
          <cell r="T132">
            <v>-985.62130533479558</v>
          </cell>
          <cell r="U132">
            <v>2342.3569849469313</v>
          </cell>
          <cell r="V132">
            <v>6482.4973188849399</v>
          </cell>
          <cell r="W132">
            <v>3245.9809699854632</v>
          </cell>
          <cell r="X132">
            <v>7871.0703486388484</v>
          </cell>
          <cell r="Y132">
            <v>-6300</v>
          </cell>
          <cell r="Z132">
            <v>-2000</v>
          </cell>
          <cell r="AA132">
            <v>-5251.5676675237883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</row>
        <row r="133">
          <cell r="C133" t="str">
            <v xml:space="preserve">   Inc/(Dec) In Buy - out obligation</v>
          </cell>
          <cell r="H133">
            <v>0</v>
          </cell>
          <cell r="I133">
            <v>0</v>
          </cell>
          <cell r="J133">
            <v>7067</v>
          </cell>
          <cell r="L133">
            <v>7067</v>
          </cell>
          <cell r="N133">
            <v>-374</v>
          </cell>
          <cell r="O133">
            <v>0</v>
          </cell>
          <cell r="P133">
            <v>0</v>
          </cell>
          <cell r="Q133">
            <v>-5254</v>
          </cell>
          <cell r="R133">
            <v>-5628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-1439</v>
          </cell>
          <cell r="AC133">
            <v>0</v>
          </cell>
          <cell r="AD133">
            <v>0</v>
          </cell>
          <cell r="AE133">
            <v>0</v>
          </cell>
        </row>
        <row r="134">
          <cell r="C134" t="str">
            <v xml:space="preserve">   Asset Sales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</row>
        <row r="135">
          <cell r="H135" t="str">
            <v>______</v>
          </cell>
          <cell r="I135" t="str">
            <v>______</v>
          </cell>
          <cell r="J135" t="str">
            <v>______</v>
          </cell>
          <cell r="L135" t="str">
            <v>______</v>
          </cell>
          <cell r="N135" t="str">
            <v>______</v>
          </cell>
          <cell r="O135" t="str">
            <v>______</v>
          </cell>
          <cell r="P135" t="str">
            <v>______</v>
          </cell>
          <cell r="Q135" t="str">
            <v>______</v>
          </cell>
          <cell r="R135" t="str">
            <v>______</v>
          </cell>
          <cell r="S135" t="str">
            <v>______</v>
          </cell>
          <cell r="T135" t="str">
            <v>______</v>
          </cell>
          <cell r="U135" t="str">
            <v>______</v>
          </cell>
          <cell r="V135" t="str">
            <v>______</v>
          </cell>
          <cell r="W135" t="str">
            <v>______</v>
          </cell>
          <cell r="X135" t="str">
            <v>______</v>
          </cell>
          <cell r="Y135" t="str">
            <v>______</v>
          </cell>
          <cell r="Z135" t="str">
            <v>______</v>
          </cell>
          <cell r="AA135" t="str">
            <v>______</v>
          </cell>
          <cell r="AB135" t="str">
            <v>______</v>
          </cell>
          <cell r="AC135" t="str">
            <v>______</v>
          </cell>
          <cell r="AD135" t="str">
            <v>______</v>
          </cell>
          <cell r="AE135" t="str">
            <v>______</v>
          </cell>
        </row>
        <row r="136">
          <cell r="C136" t="str">
            <v>FREE CASH FLOW (LEVERED):</v>
          </cell>
          <cell r="H136">
            <v>0</v>
          </cell>
          <cell r="I136">
            <v>4959</v>
          </cell>
          <cell r="J136">
            <v>-11241.102824284622</v>
          </cell>
          <cell r="L136">
            <v>-5280.1028242846223</v>
          </cell>
          <cell r="N136">
            <v>-3895.7375271608744</v>
          </cell>
          <cell r="O136">
            <v>-16823.506408757217</v>
          </cell>
          <cell r="P136">
            <v>-8491.4003784998749</v>
          </cell>
          <cell r="Q136">
            <v>-15484.995943478407</v>
          </cell>
          <cell r="R136">
            <v>-44695.640257896346</v>
          </cell>
          <cell r="S136">
            <v>-5263.5401145026717</v>
          </cell>
          <cell r="T136">
            <v>-9767.0471149939694</v>
          </cell>
          <cell r="U136">
            <v>-1815.3951887150024</v>
          </cell>
          <cell r="V136">
            <v>1800.5883782621277</v>
          </cell>
          <cell r="W136">
            <v>-15045.394039949533</v>
          </cell>
          <cell r="X136">
            <v>5804.8261435658242</v>
          </cell>
          <cell r="Y136">
            <v>16871.288553789447</v>
          </cell>
          <cell r="Z136">
            <v>33523.590452986144</v>
          </cell>
          <cell r="AA136">
            <v>6634.6239108602495</v>
          </cell>
          <cell r="AB136">
            <v>210240.23686876823</v>
          </cell>
          <cell r="AC136">
            <v>226056.37663568396</v>
          </cell>
          <cell r="AD136">
            <v>226057.37663568396</v>
          </cell>
          <cell r="AE136">
            <v>226058.37663568396</v>
          </cell>
        </row>
        <row r="138">
          <cell r="A138" t="str">
            <v>MISC_DEBT ISSUED</v>
          </cell>
          <cell r="C138" t="str">
            <v>OTHER SOURCES/(USES):</v>
          </cell>
        </row>
        <row r="139">
          <cell r="C139" t="str">
            <v xml:space="preserve">   Existing Debt</v>
          </cell>
          <cell r="N139">
            <v>3318</v>
          </cell>
          <cell r="O139">
            <v>31854.849011194718</v>
          </cell>
          <cell r="P139">
            <v>31223.347316860752</v>
          </cell>
          <cell r="Q139">
            <v>1740.7</v>
          </cell>
          <cell r="R139">
            <v>68136.89632805546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</row>
        <row r="140">
          <cell r="C140" t="str">
            <v xml:space="preserve">   Working Capital Revolver</v>
          </cell>
        </row>
        <row r="141">
          <cell r="C141" t="str">
            <v xml:space="preserve">   Senior Secured Debt 1</v>
          </cell>
        </row>
        <row r="142">
          <cell r="C142" t="str">
            <v xml:space="preserve">   Senior Secured Debt 2</v>
          </cell>
        </row>
        <row r="143">
          <cell r="C143" t="str">
            <v xml:space="preserve">   Senior Secured Debt 3</v>
          </cell>
        </row>
        <row r="144">
          <cell r="C144" t="str">
            <v xml:space="preserve">   Senior Secured Debt 4</v>
          </cell>
        </row>
        <row r="145">
          <cell r="C145" t="str">
            <v xml:space="preserve">   Bonds</v>
          </cell>
          <cell r="N145">
            <v>0</v>
          </cell>
          <cell r="O145">
            <v>0</v>
          </cell>
          <cell r="P145">
            <v>0</v>
          </cell>
          <cell r="Q145">
            <v>25333.333333333332</v>
          </cell>
          <cell r="R145">
            <v>25333.333333333332</v>
          </cell>
          <cell r="S145">
            <v>5000</v>
          </cell>
          <cell r="T145">
            <v>3000</v>
          </cell>
          <cell r="U145">
            <v>0</v>
          </cell>
          <cell r="V145">
            <v>0</v>
          </cell>
          <cell r="W145">
            <v>8000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</row>
        <row r="146">
          <cell r="C146" t="str">
            <v xml:space="preserve">   Senior Unsecured Debt 6</v>
          </cell>
        </row>
        <row r="147">
          <cell r="C147" t="str">
            <v xml:space="preserve">   Senior Unsecured Debt 7</v>
          </cell>
        </row>
        <row r="148">
          <cell r="C148" t="str">
            <v xml:space="preserve">   Capital Leases </v>
          </cell>
        </row>
        <row r="149">
          <cell r="C149" t="str">
            <v xml:space="preserve">   Capital Leases 2</v>
          </cell>
        </row>
        <row r="150">
          <cell r="C150" t="str">
            <v xml:space="preserve">   Subordinated Debt 1</v>
          </cell>
        </row>
        <row r="151">
          <cell r="C151" t="str">
            <v xml:space="preserve">   Subordinated Debt 2</v>
          </cell>
        </row>
        <row r="152">
          <cell r="C152" t="str">
            <v xml:space="preserve">   Subordinated Debt 3</v>
          </cell>
        </row>
        <row r="153">
          <cell r="C153" t="str">
            <v xml:space="preserve">   Subordinated Debt 4</v>
          </cell>
        </row>
        <row r="154">
          <cell r="C154" t="str">
            <v xml:space="preserve">   Other Sub. Debt 1 (W/PIK)</v>
          </cell>
        </row>
        <row r="155">
          <cell r="C155" t="str">
            <v xml:space="preserve">   Other Sub. Debt 2 (W/PIK)</v>
          </cell>
        </row>
        <row r="156">
          <cell r="C156" t="str">
            <v xml:space="preserve">   ESOP Subordinated Debt</v>
          </cell>
        </row>
        <row r="158">
          <cell r="A158" t="str">
            <v>MISC_EQUITY ISSUED</v>
          </cell>
          <cell r="C158" t="str">
            <v xml:space="preserve">      TOTAL DEBT ISSUED</v>
          </cell>
          <cell r="H158">
            <v>0</v>
          </cell>
          <cell r="I158">
            <v>0</v>
          </cell>
          <cell r="J158">
            <v>0</v>
          </cell>
          <cell r="L158">
            <v>17000</v>
          </cell>
          <cell r="N158">
            <v>3318</v>
          </cell>
          <cell r="O158">
            <v>31854.849011194718</v>
          </cell>
          <cell r="P158">
            <v>31223.347316860752</v>
          </cell>
          <cell r="Q158">
            <v>27074.033333333333</v>
          </cell>
          <cell r="R158">
            <v>93470.229661388788</v>
          </cell>
          <cell r="S158">
            <v>5000</v>
          </cell>
          <cell r="T158">
            <v>3000</v>
          </cell>
          <cell r="U158">
            <v>0</v>
          </cell>
          <cell r="V158">
            <v>0</v>
          </cell>
          <cell r="W158">
            <v>8000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</row>
        <row r="159">
          <cell r="C159" t="str">
            <v xml:space="preserve">   Equity Issued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N159">
            <v>5961</v>
          </cell>
          <cell r="O159">
            <v>0</v>
          </cell>
          <cell r="P159">
            <v>359.85420552618416</v>
          </cell>
          <cell r="Q159">
            <v>0</v>
          </cell>
          <cell r="R159">
            <v>6320.8542055261842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</row>
        <row r="160">
          <cell r="C160" t="str">
            <v xml:space="preserve">   Cash from Balance Sheet</v>
          </cell>
          <cell r="E160" t="str">
            <v>Floor of:</v>
          </cell>
          <cell r="F160">
            <v>900</v>
          </cell>
          <cell r="N160">
            <v>4497</v>
          </cell>
          <cell r="O160">
            <v>6572.2624728391256</v>
          </cell>
          <cell r="P160">
            <v>1959.6050752766241</v>
          </cell>
          <cell r="Q160">
            <v>599.63443417783856</v>
          </cell>
          <cell r="R160">
            <v>13628.501982293588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6635.6239108602349</v>
          </cell>
          <cell r="AC160">
            <v>216876.86077962848</v>
          </cell>
          <cell r="AD160">
            <v>442934.23741531244</v>
          </cell>
          <cell r="AE160">
            <v>668992.61405099637</v>
          </cell>
        </row>
        <row r="161">
          <cell r="C161" t="str">
            <v xml:space="preserve">   (Inc)/Dec In Intangible assets</v>
          </cell>
          <cell r="H161">
            <v>0</v>
          </cell>
          <cell r="I161">
            <v>0</v>
          </cell>
          <cell r="J161">
            <v>-15076</v>
          </cell>
          <cell r="L161">
            <v>-15076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</row>
        <row r="162">
          <cell r="C162" t="str">
            <v xml:space="preserve">   (Inc)/Dec In Deferred tax asset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</row>
        <row r="164">
          <cell r="C164" t="str">
            <v xml:space="preserve">   (Inc)/Dec In Transactions Costs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</row>
        <row r="165">
          <cell r="C165" t="str">
            <v xml:space="preserve">   (Inc)/Dec In Investments in associated undertakings</v>
          </cell>
          <cell r="H165">
            <v>0</v>
          </cell>
          <cell r="I165">
            <v>0</v>
          </cell>
          <cell r="J165">
            <v>-431.99062882533048</v>
          </cell>
          <cell r="L165">
            <v>-431.99062882533048</v>
          </cell>
          <cell r="N165">
            <v>0</v>
          </cell>
          <cell r="O165">
            <v>-2026</v>
          </cell>
          <cell r="P165">
            <v>-376.04009546351199</v>
          </cell>
          <cell r="Q165">
            <v>-1297.040095463512</v>
          </cell>
          <cell r="R165">
            <v>-3699.080190927024</v>
          </cell>
          <cell r="S165">
            <v>-500</v>
          </cell>
          <cell r="T165">
            <v>-500</v>
          </cell>
          <cell r="U165">
            <v>-380</v>
          </cell>
          <cell r="V165">
            <v>-310</v>
          </cell>
          <cell r="W165">
            <v>-1690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</row>
        <row r="166">
          <cell r="C166" t="str">
            <v xml:space="preserve">   (Inc)/Dec In Other Assets - 4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</row>
        <row r="167">
          <cell r="C167" t="str">
            <v xml:space="preserve">   Inc/(Dec) In Provision for special dividend</v>
          </cell>
          <cell r="H167">
            <v>0</v>
          </cell>
          <cell r="I167">
            <v>0</v>
          </cell>
          <cell r="J167">
            <v>10816</v>
          </cell>
          <cell r="L167">
            <v>10816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</row>
        <row r="168">
          <cell r="C168" t="str">
            <v xml:space="preserve">   Inc/(Dec) In Deal related accrued liabilities</v>
          </cell>
          <cell r="H168">
            <v>0</v>
          </cell>
          <cell r="I168">
            <v>0</v>
          </cell>
          <cell r="J168">
            <v>2050</v>
          </cell>
          <cell r="L168">
            <v>2050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</row>
        <row r="169">
          <cell r="C169" t="str">
            <v xml:space="preserve">   Inc/(Dec) In Other Liabilities - 3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</row>
        <row r="170">
          <cell r="C170" t="str">
            <v xml:space="preserve">   Inc/(Dec) In Other Liabilities - 4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</row>
        <row r="171">
          <cell r="C171" t="str">
            <v xml:space="preserve">   Inc/(Dec) In Deferred Taxes</v>
          </cell>
          <cell r="H171">
            <v>0</v>
          </cell>
          <cell r="I171">
            <v>0</v>
          </cell>
          <cell r="J171">
            <v>3186</v>
          </cell>
          <cell r="L171">
            <v>3186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</row>
        <row r="172">
          <cell r="C172" t="str">
            <v xml:space="preserve">   Inc/(Dec) In Minority Interest</v>
          </cell>
          <cell r="H172">
            <v>0</v>
          </cell>
          <cell r="I172">
            <v>0</v>
          </cell>
          <cell r="J172">
            <v>867</v>
          </cell>
          <cell r="L172">
            <v>867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</row>
        <row r="173">
          <cell r="C173" t="str">
            <v xml:space="preserve">   Inc/(Dec) In Other Equity Account - 1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</row>
        <row r="174">
          <cell r="C174" t="str">
            <v xml:space="preserve">   Inc/(Dec) In Other Equity Account - 2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</row>
        <row r="176">
          <cell r="C176" t="str">
            <v>CASH AVAILABLE FOR DEBT SERVICE</v>
          </cell>
          <cell r="H176">
            <v>0</v>
          </cell>
          <cell r="I176">
            <v>4959</v>
          </cell>
          <cell r="J176">
            <v>-9830.093453109952</v>
          </cell>
          <cell r="L176">
            <v>13130.906546890048</v>
          </cell>
          <cell r="N176">
            <v>9880.2624728391256</v>
          </cell>
          <cell r="O176">
            <v>19577.605075276624</v>
          </cell>
          <cell r="P176">
            <v>24675.366123700176</v>
          </cell>
          <cell r="Q176">
            <v>10891.631728569253</v>
          </cell>
          <cell r="R176">
            <v>65024.865400385184</v>
          </cell>
          <cell r="S176">
            <v>-763.54011450267171</v>
          </cell>
          <cell r="T176">
            <v>-7267.0471149939694</v>
          </cell>
          <cell r="U176">
            <v>-2195.3951887150024</v>
          </cell>
          <cell r="V176">
            <v>1490.5883782621277</v>
          </cell>
          <cell r="W176">
            <v>-8735.3940399495332</v>
          </cell>
          <cell r="X176">
            <v>5804.8261435658242</v>
          </cell>
          <cell r="Y176">
            <v>16871.288553789447</v>
          </cell>
          <cell r="Z176">
            <v>33523.590452986144</v>
          </cell>
          <cell r="AA176">
            <v>6635.6239108602495</v>
          </cell>
          <cell r="AB176">
            <v>216876.86077962848</v>
          </cell>
          <cell r="AC176">
            <v>442934.23741531244</v>
          </cell>
          <cell r="AD176">
            <v>668992.61405099637</v>
          </cell>
          <cell r="AE176">
            <v>895051.99068668031</v>
          </cell>
        </row>
        <row r="177">
          <cell r="C177" t="str">
            <v>CUM. CASH AVAIL. FOR DEBT SERVICE</v>
          </cell>
          <cell r="N177">
            <v>9880.2624728391256</v>
          </cell>
          <cell r="O177">
            <v>19577.605075276624</v>
          </cell>
          <cell r="P177">
            <v>24675.366123700176</v>
          </cell>
          <cell r="Q177">
            <v>10891.631728569253</v>
          </cell>
          <cell r="R177">
            <v>10891.631728569253</v>
          </cell>
          <cell r="S177">
            <v>-763.54011450267171</v>
          </cell>
          <cell r="T177">
            <v>-7267.0471149939694</v>
          </cell>
          <cell r="U177">
            <v>-2195.3951887150024</v>
          </cell>
          <cell r="V177">
            <v>1490.5883782621277</v>
          </cell>
          <cell r="W177">
            <v>1490.5883782621277</v>
          </cell>
          <cell r="X177">
            <v>7295.4145218279518</v>
          </cell>
          <cell r="Y177">
            <v>24166.703075617399</v>
          </cell>
          <cell r="Z177">
            <v>57690.293528603543</v>
          </cell>
          <cell r="AA177">
            <v>64325.917439463796</v>
          </cell>
          <cell r="AB177">
            <v>274567.15430823207</v>
          </cell>
          <cell r="AC177">
            <v>500624.53094391606</v>
          </cell>
          <cell r="AD177">
            <v>726682.9075796</v>
          </cell>
          <cell r="AE177">
            <v>952742.28421528393</v>
          </cell>
        </row>
        <row r="179">
          <cell r="C179" t="str">
            <v>DEBT REPAYMENTS:</v>
          </cell>
        </row>
        <row r="180">
          <cell r="C180" t="str">
            <v xml:space="preserve">   Existing Debt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  <cell r="N180">
            <v>3308</v>
          </cell>
          <cell r="O180">
            <v>17618</v>
          </cell>
          <cell r="P180">
            <v>24075.731689522338</v>
          </cell>
          <cell r="Q180">
            <v>11217.646500000001</v>
          </cell>
          <cell r="R180">
            <v>56219.378189522336</v>
          </cell>
          <cell r="S180">
            <v>950</v>
          </cell>
          <cell r="T180">
            <v>1290.3225806451612</v>
          </cell>
          <cell r="U180">
            <v>1867.3832903225807</v>
          </cell>
          <cell r="V180">
            <v>3464.1574838709703</v>
          </cell>
          <cell r="W180">
            <v>7571.8633548387124</v>
          </cell>
          <cell r="X180">
            <v>3683.538</v>
          </cell>
          <cell r="Y180">
            <v>2493.3359999999998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</row>
        <row r="181">
          <cell r="C181" t="str">
            <v xml:space="preserve">   Working Capital Revolver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</row>
        <row r="182">
          <cell r="C182" t="str">
            <v xml:space="preserve">  Long Term Lease Payments 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</row>
        <row r="183">
          <cell r="C183" t="str">
            <v xml:space="preserve">   Senior Secured Debt 1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</row>
        <row r="184">
          <cell r="C184" t="str">
            <v xml:space="preserve">   Senior Secured Debt 2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</row>
        <row r="185">
          <cell r="C185" t="str">
            <v xml:space="preserve">   Senior Secured Debt 3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</row>
        <row r="186">
          <cell r="C186" t="str">
            <v xml:space="preserve">   Senior Secured Debt 4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</row>
        <row r="187">
          <cell r="C187" t="str">
            <v xml:space="preserve">   Bonds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3799.9999999999995</v>
          </cell>
          <cell r="Y187">
            <v>29533.333333333328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</row>
        <row r="188">
          <cell r="C188" t="str">
            <v xml:space="preserve">   Senior Unsecured Debt 6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</row>
        <row r="189">
          <cell r="C189" t="str">
            <v xml:space="preserve">   Senior Unsecured Debt 7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</row>
        <row r="190">
          <cell r="C190" t="str">
            <v xml:space="preserve">   Capital Leases 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1218.2960033233176</v>
          </cell>
          <cell r="T190">
            <v>984.00514055053156</v>
          </cell>
          <cell r="U190">
            <v>895.72376365560081</v>
          </cell>
          <cell r="V190">
            <v>1347.7469331784553</v>
          </cell>
          <cell r="W190">
            <v>4445.7718407079046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</row>
        <row r="191">
          <cell r="C191" t="str">
            <v xml:space="preserve">   Capital Leases 2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</row>
        <row r="192">
          <cell r="C192" t="str">
            <v xml:space="preserve">   Subordinated Debt 1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</row>
        <row r="193">
          <cell r="C193" t="str">
            <v xml:space="preserve">   Subordinated Debt 2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</row>
        <row r="194">
          <cell r="C194" t="str">
            <v xml:space="preserve">   Subordinated Debt 3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</row>
        <row r="195">
          <cell r="C195" t="str">
            <v xml:space="preserve">   Subordinated Debt 4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</row>
        <row r="196">
          <cell r="C196" t="str">
            <v xml:space="preserve">   Other Sub. Debt 1 (W/PIK)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</row>
        <row r="197">
          <cell r="C197" t="str">
            <v xml:space="preserve">   Other Sub. Debt 2 (W/PIK)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</row>
        <row r="198">
          <cell r="C198" t="str">
            <v xml:space="preserve">   ESOP Subordinated Debt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</row>
        <row r="199">
          <cell r="H199" t="str">
            <v>______</v>
          </cell>
          <cell r="I199" t="str">
            <v>______</v>
          </cell>
          <cell r="J199" t="str">
            <v>______</v>
          </cell>
          <cell r="L199" t="str">
            <v>______</v>
          </cell>
          <cell r="N199" t="str">
            <v>______</v>
          </cell>
          <cell r="O199" t="str">
            <v>______</v>
          </cell>
          <cell r="P199" t="str">
            <v>______</v>
          </cell>
          <cell r="Q199" t="str">
            <v>______</v>
          </cell>
          <cell r="R199" t="str">
            <v>______</v>
          </cell>
          <cell r="S199" t="str">
            <v>______</v>
          </cell>
          <cell r="T199" t="str">
            <v>______</v>
          </cell>
          <cell r="U199" t="str">
            <v>______</v>
          </cell>
          <cell r="V199" t="str">
            <v>______</v>
          </cell>
          <cell r="W199" t="str">
            <v>______</v>
          </cell>
          <cell r="X199" t="str">
            <v>______</v>
          </cell>
          <cell r="Y199" t="str">
            <v>______</v>
          </cell>
          <cell r="Z199" t="str">
            <v>______</v>
          </cell>
          <cell r="AA199" t="str">
            <v>______</v>
          </cell>
          <cell r="AB199" t="str">
            <v>______</v>
          </cell>
          <cell r="AC199" t="str">
            <v>______</v>
          </cell>
          <cell r="AD199" t="str">
            <v>______</v>
          </cell>
          <cell r="AE199" t="str">
            <v>______</v>
          </cell>
        </row>
        <row r="200">
          <cell r="C200" t="str">
            <v xml:space="preserve">      TOTAL DEBT REPAYMENTS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  <cell r="N200">
            <v>3308</v>
          </cell>
          <cell r="O200">
            <v>17618</v>
          </cell>
          <cell r="P200">
            <v>24075.731689522338</v>
          </cell>
          <cell r="Q200">
            <v>11217.646500000001</v>
          </cell>
          <cell r="R200">
            <v>56219.378189522336</v>
          </cell>
          <cell r="S200">
            <v>2168.2960033233176</v>
          </cell>
          <cell r="T200">
            <v>2274.3277211956929</v>
          </cell>
          <cell r="U200">
            <v>2763.1070539781813</v>
          </cell>
          <cell r="V200">
            <v>4811.9044170494253</v>
          </cell>
          <cell r="W200">
            <v>12017.635195546616</v>
          </cell>
          <cell r="X200">
            <v>7483.5379999999996</v>
          </cell>
          <cell r="Y200">
            <v>32026.669333333328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</row>
        <row r="201">
          <cell r="A201" t="str">
            <v>MISC_DIVIDENDS PAYED</v>
          </cell>
        </row>
        <row r="202">
          <cell r="A202" t="str">
            <v>MISC_EQUITY PURCHASED</v>
          </cell>
          <cell r="C202" t="str">
            <v xml:space="preserve">      Dividend Payments</v>
          </cell>
          <cell r="H202">
            <v>0</v>
          </cell>
          <cell r="I202">
            <v>0</v>
          </cell>
          <cell r="J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1429.6908055102351</v>
          </cell>
          <cell r="Y202">
            <v>2877.3645213951431</v>
          </cell>
          <cell r="Z202">
            <v>3477.5233917103396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</row>
        <row r="203">
          <cell r="C203" t="str">
            <v xml:space="preserve">      Stock Buyback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</row>
        <row r="204">
          <cell r="H204" t="str">
            <v>______</v>
          </cell>
          <cell r="I204" t="str">
            <v>______</v>
          </cell>
          <cell r="J204" t="str">
            <v>______</v>
          </cell>
          <cell r="L204" t="str">
            <v>______</v>
          </cell>
          <cell r="N204" t="str">
            <v>______</v>
          </cell>
          <cell r="O204" t="str">
            <v>______</v>
          </cell>
          <cell r="P204" t="str">
            <v>______</v>
          </cell>
          <cell r="Q204" t="str">
            <v>______</v>
          </cell>
          <cell r="R204" t="str">
            <v>______</v>
          </cell>
          <cell r="S204" t="str">
            <v>______</v>
          </cell>
          <cell r="T204" t="str">
            <v>______</v>
          </cell>
          <cell r="U204" t="str">
            <v>______</v>
          </cell>
          <cell r="V204" t="str">
            <v>______</v>
          </cell>
          <cell r="W204" t="str">
            <v>______</v>
          </cell>
          <cell r="X204" t="str">
            <v>______</v>
          </cell>
          <cell r="Y204" t="str">
            <v>______</v>
          </cell>
          <cell r="Z204" t="str">
            <v>______</v>
          </cell>
          <cell r="AA204" t="str">
            <v>______</v>
          </cell>
          <cell r="AB204" t="str">
            <v>______</v>
          </cell>
          <cell r="AC204" t="str">
            <v>______</v>
          </cell>
          <cell r="AD204" t="str">
            <v>______</v>
          </cell>
          <cell r="AE204" t="str">
            <v>______</v>
          </cell>
        </row>
        <row r="205">
          <cell r="C205" t="str">
            <v>CASH AVAILABLE FOR DEBT PREPAYMENTS</v>
          </cell>
          <cell r="N205">
            <v>6572.2624728391256</v>
          </cell>
          <cell r="O205">
            <v>1959.6050752766241</v>
          </cell>
          <cell r="P205">
            <v>599.63443417783856</v>
          </cell>
          <cell r="Q205">
            <v>-326.01477143074771</v>
          </cell>
          <cell r="R205">
            <v>8805.4872108628479</v>
          </cell>
          <cell r="S205">
            <v>-2931.8361178259893</v>
          </cell>
          <cell r="T205">
            <v>-9541.3748361896614</v>
          </cell>
          <cell r="U205">
            <v>-4958.5022426931837</v>
          </cell>
          <cell r="V205">
            <v>-3321.3160387872977</v>
          </cell>
          <cell r="W205">
            <v>-20753.029235496149</v>
          </cell>
          <cell r="X205">
            <v>-3108.4026619444103</v>
          </cell>
          <cell r="Y205">
            <v>-18032.745300939023</v>
          </cell>
          <cell r="Z205">
            <v>30046.067061275804</v>
          </cell>
          <cell r="AA205">
            <v>6635.6239108602495</v>
          </cell>
          <cell r="AB205">
            <v>216876.86077962848</v>
          </cell>
          <cell r="AC205">
            <v>442934.23741531244</v>
          </cell>
          <cell r="AD205">
            <v>668992.61405099637</v>
          </cell>
          <cell r="AE205">
            <v>895051.99068668031</v>
          </cell>
        </row>
        <row r="207">
          <cell r="C207" t="str">
            <v>Historical Adjustment</v>
          </cell>
        </row>
        <row r="209">
          <cell r="C209" t="str">
            <v>APPLICATION OF EXCESS CASH</v>
          </cell>
        </row>
        <row r="210">
          <cell r="C210" t="str">
            <v xml:space="preserve">   Existing Debt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</row>
        <row r="211">
          <cell r="C211" t="str">
            <v xml:space="preserve">   Working Capital Revolver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30046.067061275804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</row>
        <row r="212">
          <cell r="C212" t="str">
            <v xml:space="preserve">   Senior Secured Debt 1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</row>
        <row r="213">
          <cell r="C213" t="str">
            <v xml:space="preserve">   Senior Secured Debt 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</row>
        <row r="214">
          <cell r="C214" t="str">
            <v xml:space="preserve">   Senior Secured Debt 3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</row>
        <row r="215">
          <cell r="C215" t="str">
            <v xml:space="preserve">   Senior Secured Debt 4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</row>
        <row r="216">
          <cell r="C216" t="str">
            <v xml:space="preserve">   Bonds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</row>
        <row r="217">
          <cell r="C217" t="str">
            <v xml:space="preserve">   Senior Unsecured Debt 6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</row>
        <row r="218">
          <cell r="C218" t="str">
            <v xml:space="preserve">   Senior Unsecured Debt 7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</row>
        <row r="219">
          <cell r="C219" t="str">
            <v xml:space="preserve">   Capital Leases 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</row>
        <row r="220">
          <cell r="C220" t="str">
            <v xml:space="preserve">   Capital Leases 2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</row>
        <row r="221">
          <cell r="C221" t="str">
            <v xml:space="preserve">   Subordinated Debt 1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</row>
        <row r="222">
          <cell r="C222" t="str">
            <v xml:space="preserve">   Subordinated Debt 2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</row>
        <row r="223">
          <cell r="C223" t="str">
            <v xml:space="preserve">   Subordinated Debt 3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</row>
        <row r="224">
          <cell r="C224" t="str">
            <v xml:space="preserve">   Subordinated Debt 4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</row>
        <row r="225">
          <cell r="C225" t="str">
            <v xml:space="preserve">   Other Sub. Debt 1 (W/PIK)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</row>
        <row r="226">
          <cell r="C226" t="str">
            <v xml:space="preserve">   Other Sub. Debt 2 (W/PIK)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</row>
        <row r="227">
          <cell r="C227" t="str">
            <v xml:space="preserve">   ESOP Subordinated Debt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</row>
        <row r="228">
          <cell r="N228" t="str">
            <v>______</v>
          </cell>
          <cell r="O228" t="str">
            <v>______</v>
          </cell>
          <cell r="P228" t="str">
            <v>______</v>
          </cell>
          <cell r="Q228" t="str">
            <v>______</v>
          </cell>
          <cell r="R228" t="str">
            <v>______</v>
          </cell>
          <cell r="S228" t="str">
            <v>______</v>
          </cell>
          <cell r="T228" t="str">
            <v>______</v>
          </cell>
          <cell r="U228" t="str">
            <v>______</v>
          </cell>
          <cell r="V228" t="str">
            <v>______</v>
          </cell>
          <cell r="W228" t="str">
            <v>______</v>
          </cell>
          <cell r="X228" t="str">
            <v>______</v>
          </cell>
          <cell r="Y228" t="str">
            <v>______</v>
          </cell>
          <cell r="Z228" t="str">
            <v>______</v>
          </cell>
          <cell r="AA228" t="str">
            <v>______</v>
          </cell>
          <cell r="AB228" t="str">
            <v>______</v>
          </cell>
          <cell r="AC228" t="str">
            <v>______</v>
          </cell>
          <cell r="AD228" t="str">
            <v>______</v>
          </cell>
          <cell r="AE228" t="str">
            <v>______</v>
          </cell>
        </row>
        <row r="229">
          <cell r="C229" t="str">
            <v>CASH BEFORE REVOLVER</v>
          </cell>
          <cell r="N229">
            <v>6572.2624728391256</v>
          </cell>
          <cell r="O229">
            <v>1959.6050752766241</v>
          </cell>
          <cell r="P229">
            <v>599.63443417783856</v>
          </cell>
          <cell r="Q229">
            <v>-326.01477143074771</v>
          </cell>
          <cell r="R229">
            <v>8805.4872108628479</v>
          </cell>
          <cell r="S229">
            <v>-2931.8361178259893</v>
          </cell>
          <cell r="T229">
            <v>-9541.3748361896614</v>
          </cell>
          <cell r="U229">
            <v>-4958.5022426931837</v>
          </cell>
          <cell r="V229">
            <v>-3321.3160387872977</v>
          </cell>
          <cell r="W229">
            <v>-20753.029235496149</v>
          </cell>
          <cell r="X229">
            <v>-3108.4026619444103</v>
          </cell>
          <cell r="Y229">
            <v>-18032.745300939023</v>
          </cell>
          <cell r="Z229">
            <v>0</v>
          </cell>
          <cell r="AA229">
            <v>6635.6239108602495</v>
          </cell>
          <cell r="AB229">
            <v>216876.86077962848</v>
          </cell>
          <cell r="AC229">
            <v>442934.23741531244</v>
          </cell>
          <cell r="AD229">
            <v>668992.61405099637</v>
          </cell>
          <cell r="AE229">
            <v>895051.99068668031</v>
          </cell>
        </row>
        <row r="230">
          <cell r="C230" t="str">
            <v>DRAWDOWN ON WORKING CAP. REVOLVER</v>
          </cell>
          <cell r="N230">
            <v>0</v>
          </cell>
          <cell r="O230">
            <v>0</v>
          </cell>
          <cell r="P230">
            <v>0</v>
          </cell>
          <cell r="Q230">
            <v>326.01477143074771</v>
          </cell>
          <cell r="R230">
            <v>326.01477143074771</v>
          </cell>
          <cell r="S230">
            <v>2931.8361178259893</v>
          </cell>
          <cell r="T230">
            <v>9541.3748361896614</v>
          </cell>
          <cell r="U230">
            <v>4958.5022426931837</v>
          </cell>
          <cell r="V230">
            <v>3321.3160387872977</v>
          </cell>
          <cell r="W230">
            <v>20753.029235496135</v>
          </cell>
          <cell r="X230">
            <v>3108.4026619444103</v>
          </cell>
          <cell r="Y230">
            <v>18032.745300939023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</row>
        <row r="232">
          <cell r="C232" t="str">
            <v>CHANGE IN EXCESS CASH</v>
          </cell>
          <cell r="H232">
            <v>0</v>
          </cell>
          <cell r="I232">
            <v>4959</v>
          </cell>
          <cell r="J232">
            <v>-9830.093453109952</v>
          </cell>
          <cell r="L232">
            <v>13130.906546890048</v>
          </cell>
          <cell r="N232">
            <v>6572.2624728391256</v>
          </cell>
          <cell r="O232">
            <v>1959.6050752766241</v>
          </cell>
          <cell r="P232">
            <v>599.63443417783856</v>
          </cell>
          <cell r="Q232">
            <v>0</v>
          </cell>
          <cell r="R232">
            <v>9131.5019822935956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-1.4551915228366852E-11</v>
          </cell>
          <cell r="X232">
            <v>0</v>
          </cell>
          <cell r="Y232">
            <v>0</v>
          </cell>
          <cell r="Z232">
            <v>0</v>
          </cell>
          <cell r="AA232">
            <v>6635.6239108602495</v>
          </cell>
          <cell r="AB232">
            <v>216876.86077962848</v>
          </cell>
          <cell r="AC232">
            <v>442934.23741531244</v>
          </cell>
          <cell r="AD232">
            <v>668992.61405099637</v>
          </cell>
          <cell r="AE232">
            <v>895051.99068668031</v>
          </cell>
        </row>
        <row r="233">
          <cell r="C233" t="str">
            <v>CUMULATIVE EXCESS CASH</v>
          </cell>
          <cell r="N233">
            <v>6572.2624728391256</v>
          </cell>
          <cell r="O233">
            <v>8531.8675481157497</v>
          </cell>
          <cell r="P233">
            <v>9131.5019822935883</v>
          </cell>
          <cell r="Q233">
            <v>9131.5019822935883</v>
          </cell>
          <cell r="R233">
            <v>9131.5019822935883</v>
          </cell>
          <cell r="S233">
            <v>9131.5019822935883</v>
          </cell>
          <cell r="T233">
            <v>9131.5019822935883</v>
          </cell>
          <cell r="U233">
            <v>9131.5019822935883</v>
          </cell>
          <cell r="V233">
            <v>9131.5019822935883</v>
          </cell>
          <cell r="W233">
            <v>9131.5019822935737</v>
          </cell>
          <cell r="X233">
            <v>9131.5019822935737</v>
          </cell>
          <cell r="Y233">
            <v>9131.5019822935737</v>
          </cell>
          <cell r="Z233">
            <v>9131.5019822935737</v>
          </cell>
          <cell r="AA233">
            <v>15767.125893153823</v>
          </cell>
          <cell r="AB233">
            <v>232643.98667278231</v>
          </cell>
          <cell r="AC233">
            <v>675578.22408809478</v>
          </cell>
          <cell r="AD233">
            <v>1344570.8381390912</v>
          </cell>
          <cell r="AE233">
            <v>2239622.8288257713</v>
          </cell>
        </row>
        <row r="234">
          <cell r="C234" t="str">
            <v>Check to Historical Cash Balance</v>
          </cell>
          <cell r="H234">
            <v>0</v>
          </cell>
          <cell r="I234">
            <v>0</v>
          </cell>
          <cell r="J234">
            <v>5397</v>
          </cell>
        </row>
        <row r="236">
          <cell r="C236" t="str">
            <v xml:space="preserve">Cash (Begining of period)  </v>
          </cell>
          <cell r="N236">
            <v>5397</v>
          </cell>
          <cell r="O236">
            <v>7472.2624728391256</v>
          </cell>
          <cell r="P236">
            <v>2859.6050752766241</v>
          </cell>
          <cell r="Q236">
            <v>1499.6344341778386</v>
          </cell>
          <cell r="R236">
            <v>5397</v>
          </cell>
          <cell r="S236">
            <v>900</v>
          </cell>
          <cell r="T236">
            <v>900</v>
          </cell>
          <cell r="U236">
            <v>900</v>
          </cell>
          <cell r="V236">
            <v>900</v>
          </cell>
          <cell r="W236">
            <v>900</v>
          </cell>
          <cell r="X236">
            <v>899.99999999998545</v>
          </cell>
          <cell r="Y236">
            <v>899.99999999998545</v>
          </cell>
          <cell r="Z236">
            <v>899.99999999998545</v>
          </cell>
        </row>
        <row r="238">
          <cell r="C238" t="str">
            <v>Change in Cash</v>
          </cell>
          <cell r="N238">
            <v>2075.2624728391256</v>
          </cell>
          <cell r="O238">
            <v>-4612.6573975625015</v>
          </cell>
          <cell r="P238">
            <v>-1359.9706410987856</v>
          </cell>
          <cell r="Q238">
            <v>-599.63443417783856</v>
          </cell>
          <cell r="R238">
            <v>-4497</v>
          </cell>
          <cell r="S238">
            <v>0</v>
          </cell>
          <cell r="T238">
            <v>0</v>
          </cell>
          <cell r="U238">
            <v>0</v>
          </cell>
          <cell r="V238">
            <v>-1.4551915228366852E-11</v>
          </cell>
          <cell r="W238">
            <v>-1.4551915228366852E-11</v>
          </cell>
          <cell r="X238">
            <v>0</v>
          </cell>
          <cell r="Y238">
            <v>0</v>
          </cell>
          <cell r="Z238">
            <v>0</v>
          </cell>
        </row>
        <row r="240">
          <cell r="C240" t="str">
            <v xml:space="preserve">Cash (End of period)  </v>
          </cell>
          <cell r="N240">
            <v>7472.2624728391256</v>
          </cell>
          <cell r="O240">
            <v>2859.6050752766241</v>
          </cell>
          <cell r="P240">
            <v>1499.6344341778386</v>
          </cell>
          <cell r="Q240">
            <v>900</v>
          </cell>
          <cell r="R240">
            <v>900</v>
          </cell>
          <cell r="S240">
            <v>900</v>
          </cell>
          <cell r="T240">
            <v>900</v>
          </cell>
          <cell r="U240">
            <v>900</v>
          </cell>
          <cell r="V240">
            <v>899.99999999998545</v>
          </cell>
          <cell r="W240">
            <v>899.99999999998545</v>
          </cell>
          <cell r="X240">
            <v>899.99999999998545</v>
          </cell>
          <cell r="Y240">
            <v>899.99999999998545</v>
          </cell>
          <cell r="Z240">
            <v>899.99999999998545</v>
          </cell>
        </row>
        <row r="243">
          <cell r="C243" t="str">
            <v>BALANCE SHEET</v>
          </cell>
        </row>
        <row r="245">
          <cell r="D245" t="b">
            <v>1</v>
          </cell>
        </row>
        <row r="246">
          <cell r="C246" t="str">
            <v>Using Cash for Debt</v>
          </cell>
          <cell r="G246" t="str">
            <v>ENDING MMMM37621,DD:</v>
          </cell>
          <cell r="S246" t="str">
            <v>PROJECTED FOR YEARS ENDING MMMM DD:</v>
          </cell>
        </row>
        <row r="247">
          <cell r="G247">
            <v>1999</v>
          </cell>
          <cell r="H247">
            <v>2000</v>
          </cell>
          <cell r="I247">
            <v>2001</v>
          </cell>
          <cell r="J247">
            <v>2002</v>
          </cell>
          <cell r="L247">
            <v>2002</v>
          </cell>
          <cell r="N247" t="str">
            <v>1Q 2003</v>
          </cell>
          <cell r="O247" t="str">
            <v>2Q 2003</v>
          </cell>
          <cell r="P247" t="str">
            <v>3Q 2003</v>
          </cell>
          <cell r="Q247" t="str">
            <v>4Q 2003 Е</v>
          </cell>
          <cell r="R247">
            <v>2003</v>
          </cell>
          <cell r="S247" t="str">
            <v>1Q 2004</v>
          </cell>
          <cell r="T247" t="str">
            <v>2Q 2004</v>
          </cell>
          <cell r="U247" t="str">
            <v>3Q 2004</v>
          </cell>
          <cell r="V247" t="str">
            <v>4Q 2004</v>
          </cell>
          <cell r="W247">
            <v>2004</v>
          </cell>
          <cell r="X247">
            <v>2005</v>
          </cell>
          <cell r="Y247">
            <v>2006</v>
          </cell>
          <cell r="Z247">
            <v>2007</v>
          </cell>
          <cell r="AA247">
            <v>2008</v>
          </cell>
          <cell r="AB247">
            <v>2009</v>
          </cell>
          <cell r="AC247">
            <v>2010</v>
          </cell>
          <cell r="AD247">
            <v>2011</v>
          </cell>
          <cell r="AE247">
            <v>2012</v>
          </cell>
        </row>
        <row r="249">
          <cell r="A249" t="str">
            <v>BSA_CASH</v>
          </cell>
          <cell r="C249" t="str">
            <v>ASSETS:</v>
          </cell>
        </row>
        <row r="250">
          <cell r="A250" t="str">
            <v>BSA_AR</v>
          </cell>
          <cell r="C250" t="str">
            <v xml:space="preserve">   Cash and Cash Equivalents</v>
          </cell>
          <cell r="G250">
            <v>0</v>
          </cell>
          <cell r="H250">
            <v>0</v>
          </cell>
          <cell r="I250">
            <v>0</v>
          </cell>
          <cell r="J250">
            <v>5397</v>
          </cell>
          <cell r="L250">
            <v>5397</v>
          </cell>
          <cell r="N250">
            <v>7472.2624728391256</v>
          </cell>
          <cell r="O250">
            <v>2859.6050752766241</v>
          </cell>
          <cell r="P250">
            <v>1499.6344341778386</v>
          </cell>
          <cell r="Q250">
            <v>900</v>
          </cell>
          <cell r="R250">
            <v>900</v>
          </cell>
          <cell r="S250">
            <v>900</v>
          </cell>
          <cell r="T250">
            <v>900</v>
          </cell>
          <cell r="U250">
            <v>900</v>
          </cell>
          <cell r="V250">
            <v>899.99999999998545</v>
          </cell>
          <cell r="W250">
            <v>899.99999999998545</v>
          </cell>
          <cell r="X250">
            <v>899.99999999998545</v>
          </cell>
          <cell r="Y250">
            <v>899.99999999998545</v>
          </cell>
          <cell r="Z250">
            <v>899.99999999998545</v>
          </cell>
          <cell r="AA250">
            <v>7535.6239108602349</v>
          </cell>
          <cell r="AB250">
            <v>217776.86077962848</v>
          </cell>
          <cell r="AC250">
            <v>443834.23741531244</v>
          </cell>
          <cell r="AD250">
            <v>669892.61405099637</v>
          </cell>
          <cell r="AE250">
            <v>895951.99068668031</v>
          </cell>
        </row>
        <row r="251">
          <cell r="A251" t="str">
            <v>BSA_INV</v>
          </cell>
          <cell r="C251" t="str">
            <v xml:space="preserve">   Trade Accounts receivable</v>
          </cell>
          <cell r="G251">
            <v>0</v>
          </cell>
          <cell r="H251">
            <v>0</v>
          </cell>
          <cell r="I251">
            <v>0</v>
          </cell>
          <cell r="J251">
            <v>8637.4738155619016</v>
          </cell>
          <cell r="L251">
            <v>8637.4738155619016</v>
          </cell>
          <cell r="N251">
            <v>14643.966435388402</v>
          </cell>
          <cell r="O251">
            <v>26128.033222144099</v>
          </cell>
          <cell r="P251">
            <v>27820.033222144099</v>
          </cell>
          <cell r="Q251">
            <v>19776.924303936008</v>
          </cell>
          <cell r="R251">
            <v>19776.924303936008</v>
          </cell>
          <cell r="S251">
            <v>19365.457112325996</v>
          </cell>
          <cell r="T251">
            <v>33004.431203379019</v>
          </cell>
          <cell r="U251">
            <v>28419.99332016733</v>
          </cell>
          <cell r="V251">
            <v>27758.51173300749</v>
          </cell>
          <cell r="W251">
            <v>27758.51173300749</v>
          </cell>
          <cell r="X251">
            <v>28785.262923231592</v>
          </cell>
          <cell r="Y251">
            <v>28785.262923231592</v>
          </cell>
          <cell r="Z251">
            <v>28785.262923231592</v>
          </cell>
          <cell r="AA251">
            <v>28785.262923231592</v>
          </cell>
          <cell r="AB251">
            <v>25017.387497319229</v>
          </cell>
          <cell r="AC251">
            <v>25017.387497319229</v>
          </cell>
          <cell r="AD251">
            <v>25017.387497319229</v>
          </cell>
          <cell r="AE251">
            <v>25017.387497319229</v>
          </cell>
        </row>
        <row r="252">
          <cell r="A252" t="str">
            <v>BSA_OTHER CA</v>
          </cell>
          <cell r="C252" t="str">
            <v xml:space="preserve">   Receivable due from shareholder</v>
          </cell>
          <cell r="G252">
            <v>0</v>
          </cell>
          <cell r="H252">
            <v>0</v>
          </cell>
          <cell r="I252">
            <v>0</v>
          </cell>
          <cell r="J252">
            <v>5961</v>
          </cell>
          <cell r="L252">
            <v>5961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-247</v>
          </cell>
          <cell r="AC252">
            <v>-247</v>
          </cell>
          <cell r="AD252">
            <v>-247</v>
          </cell>
          <cell r="AE252">
            <v>-247</v>
          </cell>
        </row>
        <row r="253">
          <cell r="A253" t="str">
            <v>BSA_OTHER CA 2</v>
          </cell>
          <cell r="C253" t="str">
            <v xml:space="preserve">   Inventories</v>
          </cell>
          <cell r="G253">
            <v>0</v>
          </cell>
          <cell r="H253">
            <v>0</v>
          </cell>
          <cell r="I253">
            <v>0</v>
          </cell>
          <cell r="J253">
            <v>15763</v>
          </cell>
          <cell r="L253">
            <v>15763</v>
          </cell>
          <cell r="N253">
            <v>13602.245975494396</v>
          </cell>
          <cell r="O253">
            <v>11692.291974075442</v>
          </cell>
          <cell r="P253">
            <v>13129.291974075441</v>
          </cell>
          <cell r="Q253">
            <v>22047.144924500946</v>
          </cell>
          <cell r="R253">
            <v>22047.144924500946</v>
          </cell>
          <cell r="S253">
            <v>21534.169307274879</v>
          </cell>
          <cell r="T253">
            <v>31933.874226566699</v>
          </cell>
          <cell r="U253">
            <v>26995.213463160955</v>
          </cell>
          <cell r="V253">
            <v>28374.581860183764</v>
          </cell>
          <cell r="W253">
            <v>28374.581860183764</v>
          </cell>
          <cell r="X253">
            <v>33810.751973083738</v>
          </cell>
          <cell r="Y253">
            <v>38706.680266492891</v>
          </cell>
          <cell r="Z253">
            <v>43117.78449188589</v>
          </cell>
          <cell r="AA253">
            <v>45027.673402447937</v>
          </cell>
          <cell r="AB253">
            <v>45027.673402447937</v>
          </cell>
          <cell r="AC253">
            <v>45027.673402447937</v>
          </cell>
          <cell r="AD253">
            <v>45027.673402447937</v>
          </cell>
          <cell r="AE253">
            <v>45027.673402447937</v>
          </cell>
        </row>
        <row r="254">
          <cell r="A254" t="str">
            <v>BSA_OTHER CA 3</v>
          </cell>
          <cell r="C254" t="str">
            <v xml:space="preserve">   Mark. Sec/Other Current Assets - 1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</row>
        <row r="255">
          <cell r="A255" t="str">
            <v>BSA_OTHER CA 4</v>
          </cell>
          <cell r="C255" t="str">
            <v xml:space="preserve">   VAT Receivable</v>
          </cell>
          <cell r="G255">
            <v>0</v>
          </cell>
          <cell r="H255">
            <v>0</v>
          </cell>
          <cell r="I255">
            <v>0</v>
          </cell>
          <cell r="J255">
            <v>7250</v>
          </cell>
          <cell r="L255">
            <v>7250</v>
          </cell>
          <cell r="N255">
            <v>6572.6066863103497</v>
          </cell>
          <cell r="O255">
            <v>9204.006686310353</v>
          </cell>
          <cell r="P255">
            <v>9649.8441277479451</v>
          </cell>
          <cell r="Q255">
            <v>9581.7985230992344</v>
          </cell>
          <cell r="R255">
            <v>9581.7985230992344</v>
          </cell>
          <cell r="S255">
            <v>9379.8318329533486</v>
          </cell>
          <cell r="T255">
            <v>14415.077117118768</v>
          </cell>
          <cell r="U255">
            <v>14517.446482966681</v>
          </cell>
          <cell r="V255">
            <v>12605.706509627982</v>
          </cell>
          <cell r="W255">
            <v>12605.706509627982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</row>
        <row r="256">
          <cell r="C256" t="str">
            <v xml:space="preserve">   Other Current Assets</v>
          </cell>
          <cell r="G256">
            <v>0</v>
          </cell>
          <cell r="H256">
            <v>0</v>
          </cell>
          <cell r="I256">
            <v>0</v>
          </cell>
          <cell r="J256">
            <v>17394</v>
          </cell>
          <cell r="L256">
            <v>17394</v>
          </cell>
          <cell r="N256">
            <v>12087.6804402572</v>
          </cell>
          <cell r="O256">
            <v>0</v>
          </cell>
          <cell r="P256">
            <v>0</v>
          </cell>
          <cell r="Q256">
            <v>19193.7</v>
          </cell>
          <cell r="R256">
            <v>19193.7</v>
          </cell>
          <cell r="S256">
            <v>17415.875825012114</v>
          </cell>
          <cell r="T256">
            <v>19969.439266858128</v>
          </cell>
          <cell r="U256">
            <v>20294.373187047153</v>
          </cell>
          <cell r="V256">
            <v>24024.976188761622</v>
          </cell>
          <cell r="W256">
            <v>24024.976188761622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</row>
        <row r="257">
          <cell r="A257" t="str">
            <v>BSA_TOT CUR ASSETS</v>
          </cell>
          <cell r="G257" t="str">
            <v>______</v>
          </cell>
          <cell r="H257" t="str">
            <v>______</v>
          </cell>
          <cell r="I257" t="str">
            <v>______</v>
          </cell>
          <cell r="J257" t="str">
            <v>______</v>
          </cell>
          <cell r="L257" t="str">
            <v>______</v>
          </cell>
          <cell r="N257" t="str">
            <v>______</v>
          </cell>
          <cell r="O257" t="str">
            <v>______</v>
          </cell>
          <cell r="P257" t="str">
            <v>______</v>
          </cell>
          <cell r="Q257" t="str">
            <v>______</v>
          </cell>
          <cell r="R257" t="str">
            <v>______</v>
          </cell>
          <cell r="S257" t="str">
            <v>______</v>
          </cell>
          <cell r="T257" t="str">
            <v>______</v>
          </cell>
          <cell r="U257" t="str">
            <v>______</v>
          </cell>
          <cell r="V257" t="str">
            <v>______</v>
          </cell>
          <cell r="W257" t="str">
            <v>______</v>
          </cell>
          <cell r="X257" t="str">
            <v>______</v>
          </cell>
          <cell r="Y257" t="str">
            <v>______</v>
          </cell>
          <cell r="Z257" t="str">
            <v>______</v>
          </cell>
          <cell r="AA257" t="str">
            <v>______</v>
          </cell>
          <cell r="AB257" t="str">
            <v>______</v>
          </cell>
          <cell r="AC257" t="str">
            <v>______</v>
          </cell>
          <cell r="AD257" t="str">
            <v>______</v>
          </cell>
          <cell r="AE257" t="str">
            <v>______</v>
          </cell>
        </row>
        <row r="258">
          <cell r="C258" t="str">
            <v xml:space="preserve">      Total Current Assets</v>
          </cell>
          <cell r="G258">
            <v>0</v>
          </cell>
          <cell r="H258">
            <v>0</v>
          </cell>
          <cell r="I258">
            <v>0</v>
          </cell>
          <cell r="J258">
            <v>60402.473815561898</v>
          </cell>
          <cell r="L258">
            <v>60402.473815561898</v>
          </cell>
          <cell r="N258">
            <v>54378.762010289473</v>
          </cell>
          <cell r="O258">
            <v>49883.936957806523</v>
          </cell>
          <cell r="P258">
            <v>52098.803758145325</v>
          </cell>
          <cell r="Q258">
            <v>71499.567751536189</v>
          </cell>
          <cell r="R258">
            <v>71499.567751536189</v>
          </cell>
          <cell r="S258">
            <v>68595.334077566338</v>
          </cell>
          <cell r="T258">
            <v>100222.82181392261</v>
          </cell>
          <cell r="U258">
            <v>91127.026453342114</v>
          </cell>
          <cell r="V258">
            <v>93663.776291580842</v>
          </cell>
          <cell r="W258">
            <v>93663.776291580842</v>
          </cell>
          <cell r="X258">
            <v>63496.014896315319</v>
          </cell>
          <cell r="Y258">
            <v>68391.943189724465</v>
          </cell>
          <cell r="Z258">
            <v>72803.047415117471</v>
          </cell>
          <cell r="AA258">
            <v>81348.560236539764</v>
          </cell>
          <cell r="AB258">
            <v>287574.92167939566</v>
          </cell>
          <cell r="AC258">
            <v>513632.29831507965</v>
          </cell>
          <cell r="AD258">
            <v>739690.67495076358</v>
          </cell>
          <cell r="AE258">
            <v>965750.05158644752</v>
          </cell>
        </row>
        <row r="259">
          <cell r="A259" t="str">
            <v>BSA_NET PPE</v>
          </cell>
        </row>
        <row r="260">
          <cell r="C260" t="str">
            <v xml:space="preserve">   Net PP&amp;E</v>
          </cell>
          <cell r="G260">
            <v>0</v>
          </cell>
          <cell r="H260">
            <v>0</v>
          </cell>
          <cell r="I260">
            <v>0</v>
          </cell>
          <cell r="J260">
            <v>72344</v>
          </cell>
          <cell r="L260">
            <v>72344</v>
          </cell>
          <cell r="N260">
            <v>73980.295126961923</v>
          </cell>
          <cell r="O260">
            <v>88539.96261353993</v>
          </cell>
          <cell r="P260">
            <v>95862.263207966767</v>
          </cell>
          <cell r="Q260">
            <v>97340.089687219341</v>
          </cell>
          <cell r="R260">
            <v>97340.089687219341</v>
          </cell>
          <cell r="S260">
            <v>98903.809380077975</v>
          </cell>
          <cell r="T260">
            <v>100787.71725371739</v>
          </cell>
          <cell r="U260">
            <v>107992.72519981551</v>
          </cell>
          <cell r="V260">
            <v>115295.53742468757</v>
          </cell>
          <cell r="W260">
            <v>115295.53742468757</v>
          </cell>
          <cell r="X260">
            <v>126684.49365221729</v>
          </cell>
          <cell r="Y260">
            <v>127709.44280703734</v>
          </cell>
          <cell r="Z260">
            <v>125709.44280703734</v>
          </cell>
          <cell r="AA260">
            <v>151665.79563645442</v>
          </cell>
          <cell r="AB260">
            <v>186199.79563645442</v>
          </cell>
          <cell r="AC260">
            <v>220733.79563645442</v>
          </cell>
          <cell r="AD260">
            <v>255267.79563645442</v>
          </cell>
          <cell r="AE260">
            <v>289801.79563645442</v>
          </cell>
        </row>
        <row r="261">
          <cell r="A261" t="str">
            <v>BSA_OTHER 1</v>
          </cell>
          <cell r="C261" t="str">
            <v>including Capital Leases</v>
          </cell>
          <cell r="S261">
            <v>4279.1051740412386</v>
          </cell>
          <cell r="T261">
            <v>7279.1051740412386</v>
          </cell>
          <cell r="U261">
            <v>12279.105174041239</v>
          </cell>
          <cell r="V261">
            <v>12279.105174041239</v>
          </cell>
          <cell r="W261">
            <v>12279.105174041239</v>
          </cell>
        </row>
        <row r="263">
          <cell r="A263" t="str">
            <v>BSA_OTHER 2</v>
          </cell>
          <cell r="C263" t="str">
            <v xml:space="preserve"> Intangible assets </v>
          </cell>
          <cell r="G263">
            <v>0</v>
          </cell>
          <cell r="H263">
            <v>0</v>
          </cell>
          <cell r="I263">
            <v>0</v>
          </cell>
          <cell r="J263">
            <v>15076</v>
          </cell>
          <cell r="L263">
            <v>15076</v>
          </cell>
          <cell r="N263">
            <v>14887.55</v>
          </cell>
          <cell r="O263">
            <v>14701.455624999999</v>
          </cell>
          <cell r="P263">
            <v>14517.687429687499</v>
          </cell>
          <cell r="Q263">
            <v>14336.216336816406</v>
          </cell>
          <cell r="R263">
            <v>14336.216336816406</v>
          </cell>
          <cell r="S263">
            <v>14147.766336816405</v>
          </cell>
          <cell r="T263">
            <v>13961.671961816404</v>
          </cell>
          <cell r="U263">
            <v>13777.903766503905</v>
          </cell>
          <cell r="V263">
            <v>13596.432673632811</v>
          </cell>
          <cell r="W263">
            <v>13596.432673632811</v>
          </cell>
          <cell r="X263">
            <v>12856.649010449217</v>
          </cell>
          <cell r="Y263">
            <v>12116.865347265622</v>
          </cell>
          <cell r="Z263">
            <v>11377.081684082028</v>
          </cell>
          <cell r="AA263">
            <v>10637.298020898434</v>
          </cell>
          <cell r="AB263">
            <v>9897.5143577148392</v>
          </cell>
          <cell r="AC263">
            <v>9157.7306945312448</v>
          </cell>
          <cell r="AD263">
            <v>8417.9470313476504</v>
          </cell>
          <cell r="AE263">
            <v>7678.1633681640569</v>
          </cell>
        </row>
        <row r="264">
          <cell r="A264" t="str">
            <v>BSA_OTHER 3</v>
          </cell>
          <cell r="C264" t="str">
            <v xml:space="preserve"> Deferred tax asset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</row>
        <row r="265">
          <cell r="A265" t="str">
            <v>BSA_OTHER 4</v>
          </cell>
          <cell r="C265" t="str">
            <v xml:space="preserve">   Goodwill</v>
          </cell>
          <cell r="G265">
            <v>0</v>
          </cell>
          <cell r="H265">
            <v>0</v>
          </cell>
          <cell r="I265">
            <v>0</v>
          </cell>
          <cell r="J265">
            <v>127233</v>
          </cell>
          <cell r="L265">
            <v>127233</v>
          </cell>
          <cell r="N265">
            <v>125642.58749999999</v>
          </cell>
          <cell r="O265">
            <v>124072.05515624999</v>
          </cell>
          <cell r="P265">
            <v>122521.15446679687</v>
          </cell>
          <cell r="Q265">
            <v>120989.64003596191</v>
          </cell>
          <cell r="R265">
            <v>120989.64003596191</v>
          </cell>
          <cell r="S265">
            <v>119399.22753596191</v>
          </cell>
          <cell r="T265">
            <v>117828.6951922119</v>
          </cell>
          <cell r="U265">
            <v>116277.79450275878</v>
          </cell>
          <cell r="V265">
            <v>114746.28007192383</v>
          </cell>
          <cell r="W265">
            <v>114746.28007192383</v>
          </cell>
          <cell r="X265">
            <v>108502.92010788574</v>
          </cell>
          <cell r="Y265">
            <v>102259.56014384766</v>
          </cell>
          <cell r="Z265">
            <v>96016.200179809573</v>
          </cell>
          <cell r="AA265">
            <v>89772.840215771488</v>
          </cell>
          <cell r="AB265">
            <v>83529.480251733403</v>
          </cell>
          <cell r="AC265">
            <v>77286.120287695318</v>
          </cell>
          <cell r="AD265">
            <v>71042.760323657232</v>
          </cell>
          <cell r="AE265">
            <v>64799.400359619147</v>
          </cell>
        </row>
        <row r="266">
          <cell r="A266" t="str">
            <v>BSA_INTANGIBLES</v>
          </cell>
          <cell r="C266" t="str">
            <v xml:space="preserve">   Transactions Costs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</row>
        <row r="267">
          <cell r="A267" t="str">
            <v>BSA_TRANSACTION COSTS</v>
          </cell>
          <cell r="C267" t="str">
            <v xml:space="preserve">Investments in associated undertakings </v>
          </cell>
          <cell r="G267">
            <v>0</v>
          </cell>
          <cell r="H267">
            <v>0</v>
          </cell>
          <cell r="I267">
            <v>0</v>
          </cell>
          <cell r="J267">
            <v>431.99062882533048</v>
          </cell>
          <cell r="L267">
            <v>431.99062882533048</v>
          </cell>
          <cell r="N267">
            <v>431.99062882533048</v>
          </cell>
          <cell r="O267">
            <v>2457.9906288253305</v>
          </cell>
          <cell r="P267">
            <v>2834.0307242888425</v>
          </cell>
          <cell r="Q267">
            <v>4131.0708197523545</v>
          </cell>
          <cell r="R267">
            <v>4131.0708197523545</v>
          </cell>
          <cell r="S267">
            <v>4631.0708197523545</v>
          </cell>
          <cell r="T267">
            <v>5131.0708197523545</v>
          </cell>
          <cell r="U267">
            <v>5511.0708197523545</v>
          </cell>
          <cell r="V267">
            <v>5821.0708197523545</v>
          </cell>
          <cell r="W267">
            <v>5821.0708197523545</v>
          </cell>
          <cell r="X267">
            <v>5821.0708197523545</v>
          </cell>
          <cell r="Y267">
            <v>5821.0708197523545</v>
          </cell>
          <cell r="Z267">
            <v>5821.0708197523545</v>
          </cell>
          <cell r="AA267">
            <v>5821.0708197523545</v>
          </cell>
          <cell r="AB267">
            <v>5821.0708197523545</v>
          </cell>
          <cell r="AC267">
            <v>5821.0708197523545</v>
          </cell>
          <cell r="AD267">
            <v>5821.0708197523545</v>
          </cell>
          <cell r="AE267">
            <v>5821.0708197523545</v>
          </cell>
        </row>
        <row r="268">
          <cell r="A268" t="str">
            <v>BSA_SUBSIDIARY INVESTMENT</v>
          </cell>
          <cell r="C268" t="str">
            <v xml:space="preserve">Other non-current assets </v>
          </cell>
          <cell r="G268">
            <v>0</v>
          </cell>
          <cell r="H268">
            <v>0</v>
          </cell>
          <cell r="I268">
            <v>0</v>
          </cell>
          <cell r="J268">
            <v>545</v>
          </cell>
          <cell r="L268">
            <v>545</v>
          </cell>
          <cell r="N268">
            <v>545</v>
          </cell>
          <cell r="O268">
            <v>545</v>
          </cell>
          <cell r="P268">
            <v>545</v>
          </cell>
          <cell r="Q268">
            <v>545</v>
          </cell>
          <cell r="R268">
            <v>545</v>
          </cell>
          <cell r="S268">
            <v>545</v>
          </cell>
          <cell r="T268">
            <v>545</v>
          </cell>
          <cell r="U268">
            <v>545</v>
          </cell>
          <cell r="V268">
            <v>545</v>
          </cell>
          <cell r="W268">
            <v>545</v>
          </cell>
          <cell r="X268">
            <v>545</v>
          </cell>
          <cell r="Y268">
            <v>545</v>
          </cell>
          <cell r="Z268">
            <v>545</v>
          </cell>
          <cell r="AA268">
            <v>545</v>
          </cell>
          <cell r="AB268">
            <v>545</v>
          </cell>
          <cell r="AC268">
            <v>545</v>
          </cell>
          <cell r="AD268">
            <v>545</v>
          </cell>
          <cell r="AE268">
            <v>545</v>
          </cell>
        </row>
        <row r="269">
          <cell r="C269" t="str">
            <v>Other Assets - 4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</row>
        <row r="270">
          <cell r="A270" t="str">
            <v>BSA_TOT ASSETS</v>
          </cell>
        </row>
        <row r="271">
          <cell r="C271" t="str">
            <v>TOTAL ASSETS</v>
          </cell>
          <cell r="G271">
            <v>0</v>
          </cell>
          <cell r="H271">
            <v>0</v>
          </cell>
          <cell r="I271">
            <v>0</v>
          </cell>
          <cell r="J271">
            <v>276032.46444438724</v>
          </cell>
          <cell r="L271">
            <v>276032.46444438724</v>
          </cell>
          <cell r="N271">
            <v>269866.1852660767</v>
          </cell>
          <cell r="O271">
            <v>280200.40098142176</v>
          </cell>
          <cell r="P271">
            <v>288378.93958688533</v>
          </cell>
          <cell r="Q271">
            <v>308841.58463128621</v>
          </cell>
          <cell r="R271">
            <v>308841.58463128621</v>
          </cell>
          <cell r="S271">
            <v>306222.20815017499</v>
          </cell>
          <cell r="T271">
            <v>338476.97704142064</v>
          </cell>
          <cell r="U271">
            <v>335231.52074217267</v>
          </cell>
          <cell r="V271">
            <v>343668.09728157741</v>
          </cell>
          <cell r="W271">
            <v>343668.09728157741</v>
          </cell>
          <cell r="X271">
            <v>317906.14848661993</v>
          </cell>
          <cell r="Y271">
            <v>316843.88230762741</v>
          </cell>
          <cell r="Z271">
            <v>312271.84290579875</v>
          </cell>
          <cell r="AA271">
            <v>339790.56492941646</v>
          </cell>
          <cell r="AB271">
            <v>573567.78274505073</v>
          </cell>
          <cell r="AC271">
            <v>827176.01575351297</v>
          </cell>
          <cell r="AD271">
            <v>1080785.2487619752</v>
          </cell>
          <cell r="AE271">
            <v>1334395.4817704374</v>
          </cell>
        </row>
        <row r="273">
          <cell r="A273" t="str">
            <v>BSL_AP</v>
          </cell>
          <cell r="C273" t="str">
            <v>LIABILITIES:</v>
          </cell>
        </row>
        <row r="274">
          <cell r="A274" t="str">
            <v>BSL_TAXES PAYABLE</v>
          </cell>
          <cell r="C274" t="str">
            <v xml:space="preserve">   Trade Accounts Payable</v>
          </cell>
          <cell r="G274">
            <v>0</v>
          </cell>
          <cell r="H274">
            <v>0</v>
          </cell>
          <cell r="I274">
            <v>0</v>
          </cell>
          <cell r="J274">
            <v>31219</v>
          </cell>
          <cell r="L274">
            <v>31219</v>
          </cell>
          <cell r="N274">
            <v>26881.794532805103</v>
          </cell>
          <cell r="O274">
            <v>19642.912978206499</v>
          </cell>
          <cell r="P274">
            <v>17099.784305489469</v>
          </cell>
          <cell r="Q274">
            <v>33753.554807539564</v>
          </cell>
          <cell r="R274">
            <v>33753.554807539564</v>
          </cell>
          <cell r="S274">
            <v>33653.281433262164</v>
          </cell>
          <cell r="T274">
            <v>57929.590256966585</v>
          </cell>
          <cell r="U274">
            <v>48411.1751653885</v>
          </cell>
          <cell r="V274">
            <v>48251.373472160689</v>
          </cell>
          <cell r="W274">
            <v>48251.373472160689</v>
          </cell>
          <cell r="X274">
            <v>13970.149560143178</v>
          </cell>
          <cell r="Y274">
            <v>15791.945939179461</v>
          </cell>
          <cell r="Z274">
            <v>17433.337157304682</v>
          </cell>
          <cell r="AA274">
            <v>18144.01519282809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</row>
        <row r="275">
          <cell r="A275" t="str">
            <v>BSL_ACC EXP</v>
          </cell>
          <cell r="C275" t="str">
            <v xml:space="preserve">   Income Tax Payable</v>
          </cell>
          <cell r="G275">
            <v>0</v>
          </cell>
          <cell r="H275">
            <v>0</v>
          </cell>
          <cell r="I275">
            <v>0</v>
          </cell>
          <cell r="J275">
            <v>77</v>
          </cell>
          <cell r="L275">
            <v>77</v>
          </cell>
          <cell r="N275">
            <v>522</v>
          </cell>
          <cell r="O275">
            <v>482.5</v>
          </cell>
          <cell r="P275">
            <v>443</v>
          </cell>
          <cell r="Q275">
            <v>440</v>
          </cell>
          <cell r="R275">
            <v>440</v>
          </cell>
          <cell r="S275">
            <v>641.18870162109079</v>
          </cell>
          <cell r="T275">
            <v>563.28585048367529</v>
          </cell>
          <cell r="U275">
            <v>582.85267752908214</v>
          </cell>
          <cell r="V275">
            <v>610.99932932279194</v>
          </cell>
          <cell r="W275">
            <v>610.99932932279194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</row>
        <row r="276">
          <cell r="A276" t="str">
            <v>BSL_SHORT TERM DEBT</v>
          </cell>
          <cell r="C276" t="str">
            <v xml:space="preserve">   Accrued Expenses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</row>
        <row r="277">
          <cell r="A277" t="str">
            <v>BSL_NOTES PAYABLE</v>
          </cell>
          <cell r="C277" t="str">
            <v xml:space="preserve">   Short Term Debt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</row>
        <row r="278">
          <cell r="A278" t="str">
            <v>BSL_OTHER_CURRENT_LIABILITIES_2</v>
          </cell>
          <cell r="C278" t="str">
            <v xml:space="preserve">   Other Taxes Payable</v>
          </cell>
          <cell r="G278">
            <v>0</v>
          </cell>
          <cell r="H278">
            <v>0</v>
          </cell>
          <cell r="I278">
            <v>0</v>
          </cell>
          <cell r="J278">
            <v>5203</v>
          </cell>
          <cell r="L278">
            <v>5203</v>
          </cell>
          <cell r="N278">
            <v>5370</v>
          </cell>
          <cell r="O278">
            <v>8093.5</v>
          </cell>
          <cell r="P278">
            <v>10817</v>
          </cell>
          <cell r="Q278">
            <v>11200</v>
          </cell>
          <cell r="R278">
            <v>11200</v>
          </cell>
          <cell r="S278">
            <v>9234.5913003589285</v>
          </cell>
          <cell r="T278">
            <v>11338.331268533782</v>
          </cell>
          <cell r="U278">
            <v>14231.867749056617</v>
          </cell>
          <cell r="V278">
            <v>15552.710200943797</v>
          </cell>
          <cell r="W278">
            <v>15552.710200943797</v>
          </cell>
          <cell r="X278">
            <v>11244.205291666671</v>
          </cell>
          <cell r="Y278">
            <v>12872.409919241858</v>
          </cell>
          <cell r="Z278">
            <v>14339.379997657816</v>
          </cell>
          <cell r="AA278">
            <v>14974.538393771967</v>
          </cell>
          <cell r="AB278">
            <v>14974.538393771967</v>
          </cell>
          <cell r="AC278">
            <v>14974.538393771967</v>
          </cell>
          <cell r="AD278">
            <v>14974.538393771967</v>
          </cell>
          <cell r="AE278">
            <v>14974.538393771967</v>
          </cell>
        </row>
        <row r="279">
          <cell r="A279" t="str">
            <v>BSL_OTHER CL excluding ACC EXP</v>
          </cell>
          <cell r="C279" t="str">
            <v xml:space="preserve">   Capex Accounts Payable</v>
          </cell>
          <cell r="G279">
            <v>0</v>
          </cell>
          <cell r="H279">
            <v>0</v>
          </cell>
          <cell r="I279">
            <v>0</v>
          </cell>
          <cell r="J279">
            <v>12149</v>
          </cell>
          <cell r="L279">
            <v>12149</v>
          </cell>
          <cell r="N279">
            <v>9198</v>
          </cell>
          <cell r="O279">
            <v>14586</v>
          </cell>
          <cell r="P279">
            <v>16682.998389217038</v>
          </cell>
          <cell r="Q279">
            <v>12434.516348899477</v>
          </cell>
          <cell r="R279">
            <v>12434.516348899477</v>
          </cell>
          <cell r="S279">
            <v>7841.2643203878642</v>
          </cell>
          <cell r="T279">
            <v>6855.6430150530687</v>
          </cell>
          <cell r="U279">
            <v>9198</v>
          </cell>
          <cell r="V279">
            <v>15680.49731888494</v>
          </cell>
          <cell r="W279">
            <v>15680.49731888494</v>
          </cell>
          <cell r="X279">
            <v>23551.567667523788</v>
          </cell>
          <cell r="Y279">
            <v>17251.567667523788</v>
          </cell>
          <cell r="Z279">
            <v>15251.567667523788</v>
          </cell>
          <cell r="AA279">
            <v>10000</v>
          </cell>
          <cell r="AB279">
            <v>10000</v>
          </cell>
          <cell r="AC279">
            <v>10000</v>
          </cell>
          <cell r="AD279">
            <v>10000</v>
          </cell>
          <cell r="AE279">
            <v>10000</v>
          </cell>
        </row>
        <row r="280">
          <cell r="A280" t="str">
            <v>BSL_OTHER CL</v>
          </cell>
          <cell r="C280" t="str">
            <v xml:space="preserve">   Buy - out obligation</v>
          </cell>
          <cell r="G280">
            <v>0</v>
          </cell>
          <cell r="H280">
            <v>0</v>
          </cell>
          <cell r="I280">
            <v>0</v>
          </cell>
          <cell r="J280">
            <v>7067</v>
          </cell>
          <cell r="L280">
            <v>7067</v>
          </cell>
          <cell r="N280">
            <v>6693</v>
          </cell>
          <cell r="O280">
            <v>6693</v>
          </cell>
          <cell r="P280">
            <v>6693</v>
          </cell>
          <cell r="Q280">
            <v>1439</v>
          </cell>
          <cell r="R280">
            <v>1439</v>
          </cell>
          <cell r="S280">
            <v>1439</v>
          </cell>
          <cell r="T280">
            <v>1439</v>
          </cell>
          <cell r="U280">
            <v>1439</v>
          </cell>
          <cell r="V280">
            <v>1439</v>
          </cell>
          <cell r="W280">
            <v>1439</v>
          </cell>
          <cell r="X280">
            <v>1439</v>
          </cell>
          <cell r="Y280">
            <v>1439</v>
          </cell>
          <cell r="Z280">
            <v>1439</v>
          </cell>
          <cell r="AA280">
            <v>1439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</row>
        <row r="281">
          <cell r="C281" t="str">
            <v xml:space="preserve">   Other Amounts Payable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  <cell r="N281">
            <v>4390.238995176921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</row>
        <row r="282">
          <cell r="A282" t="str">
            <v>BSL_TOT CUR LIABS</v>
          </cell>
          <cell r="G282" t="str">
            <v>______</v>
          </cell>
          <cell r="H282" t="str">
            <v>______</v>
          </cell>
          <cell r="I282" t="str">
            <v>______</v>
          </cell>
          <cell r="J282" t="str">
            <v>______</v>
          </cell>
          <cell r="L282" t="str">
            <v>______</v>
          </cell>
          <cell r="N282" t="str">
            <v>______</v>
          </cell>
          <cell r="O282" t="str">
            <v>______</v>
          </cell>
          <cell r="P282" t="str">
            <v>______</v>
          </cell>
          <cell r="Q282" t="str">
            <v>______</v>
          </cell>
          <cell r="R282" t="str">
            <v>______</v>
          </cell>
          <cell r="S282" t="str">
            <v>______</v>
          </cell>
          <cell r="T282" t="str">
            <v>______</v>
          </cell>
          <cell r="U282" t="str">
            <v>______</v>
          </cell>
          <cell r="V282" t="str">
            <v>______</v>
          </cell>
          <cell r="W282" t="str">
            <v>______</v>
          </cell>
          <cell r="X282" t="str">
            <v>______</v>
          </cell>
          <cell r="Y282" t="str">
            <v>______</v>
          </cell>
          <cell r="Z282" t="str">
            <v>______</v>
          </cell>
          <cell r="AA282" t="str">
            <v>______</v>
          </cell>
          <cell r="AB282" t="str">
            <v>______</v>
          </cell>
          <cell r="AC282" t="str">
            <v>______</v>
          </cell>
          <cell r="AD282" t="str">
            <v>______</v>
          </cell>
          <cell r="AE282" t="str">
            <v>______</v>
          </cell>
        </row>
        <row r="283">
          <cell r="C283" t="str">
            <v xml:space="preserve">      Total Current Liabilities</v>
          </cell>
          <cell r="G283">
            <v>0</v>
          </cell>
          <cell r="H283">
            <v>0</v>
          </cell>
          <cell r="I283">
            <v>0</v>
          </cell>
          <cell r="J283">
            <v>55715</v>
          </cell>
          <cell r="L283">
            <v>55715</v>
          </cell>
          <cell r="N283">
            <v>53055.033527982021</v>
          </cell>
          <cell r="O283">
            <v>49497.912978206499</v>
          </cell>
          <cell r="P283">
            <v>51735.782694706504</v>
          </cell>
          <cell r="Q283">
            <v>59267.071156439037</v>
          </cell>
          <cell r="R283">
            <v>59267.071156439037</v>
          </cell>
          <cell r="S283">
            <v>52809.325755630045</v>
          </cell>
          <cell r="T283">
            <v>78125.850391037107</v>
          </cell>
          <cell r="U283">
            <v>73862.8955919742</v>
          </cell>
          <cell r="V283">
            <v>81534.580321312213</v>
          </cell>
          <cell r="W283">
            <v>81534.580321312213</v>
          </cell>
          <cell r="X283">
            <v>50204.922519333631</v>
          </cell>
          <cell r="Y283">
            <v>47354.923525945109</v>
          </cell>
          <cell r="Z283">
            <v>48463.284822486283</v>
          </cell>
          <cell r="AA283">
            <v>44557.553586600057</v>
          </cell>
          <cell r="AB283">
            <v>24974.538393771967</v>
          </cell>
          <cell r="AC283">
            <v>24974.538393771967</v>
          </cell>
          <cell r="AD283">
            <v>24974.538393771967</v>
          </cell>
          <cell r="AE283">
            <v>24974.538393771967</v>
          </cell>
        </row>
        <row r="284">
          <cell r="A284" t="str">
            <v>BSL_OTHER LIABILITIES</v>
          </cell>
        </row>
        <row r="285">
          <cell r="A285" t="str">
            <v>BSL_OTHER LIABILITIES 2</v>
          </cell>
          <cell r="C285" t="str">
            <v xml:space="preserve">   Provision for special dividend</v>
          </cell>
          <cell r="G285">
            <v>0</v>
          </cell>
          <cell r="H285">
            <v>0</v>
          </cell>
          <cell r="I285">
            <v>0</v>
          </cell>
          <cell r="J285">
            <v>10816</v>
          </cell>
          <cell r="L285">
            <v>10816</v>
          </cell>
          <cell r="N285">
            <v>10816</v>
          </cell>
          <cell r="O285">
            <v>10816</v>
          </cell>
          <cell r="P285">
            <v>10816</v>
          </cell>
          <cell r="Q285">
            <v>10816</v>
          </cell>
          <cell r="R285">
            <v>10816</v>
          </cell>
          <cell r="S285">
            <v>10816</v>
          </cell>
          <cell r="T285">
            <v>10816</v>
          </cell>
          <cell r="U285">
            <v>10816</v>
          </cell>
          <cell r="V285">
            <v>10816</v>
          </cell>
          <cell r="W285">
            <v>10816</v>
          </cell>
          <cell r="X285">
            <v>10816</v>
          </cell>
          <cell r="Y285">
            <v>10816</v>
          </cell>
          <cell r="Z285">
            <v>10816</v>
          </cell>
          <cell r="AA285">
            <v>10816</v>
          </cell>
          <cell r="AB285">
            <v>10816</v>
          </cell>
          <cell r="AC285">
            <v>10816</v>
          </cell>
          <cell r="AD285">
            <v>10816</v>
          </cell>
          <cell r="AE285">
            <v>10816</v>
          </cell>
        </row>
        <row r="286">
          <cell r="A286" t="str">
            <v>BSL_OTHER LIABILITIES 3</v>
          </cell>
          <cell r="C286" t="str">
            <v xml:space="preserve">   Deal related accrued liabilities</v>
          </cell>
          <cell r="G286">
            <v>0</v>
          </cell>
          <cell r="H286">
            <v>0</v>
          </cell>
          <cell r="I286">
            <v>0</v>
          </cell>
          <cell r="J286">
            <v>2050</v>
          </cell>
          <cell r="L286">
            <v>2050</v>
          </cell>
          <cell r="N286">
            <v>2050</v>
          </cell>
          <cell r="O286">
            <v>2050</v>
          </cell>
          <cell r="P286">
            <v>2050</v>
          </cell>
          <cell r="Q286">
            <v>2050</v>
          </cell>
          <cell r="R286">
            <v>2050</v>
          </cell>
          <cell r="S286">
            <v>2050</v>
          </cell>
          <cell r="T286">
            <v>2050</v>
          </cell>
          <cell r="U286">
            <v>2050</v>
          </cell>
          <cell r="V286">
            <v>2050</v>
          </cell>
          <cell r="W286">
            <v>2050</v>
          </cell>
          <cell r="X286">
            <v>2050</v>
          </cell>
          <cell r="Y286">
            <v>2050</v>
          </cell>
          <cell r="Z286">
            <v>2050</v>
          </cell>
          <cell r="AA286">
            <v>2051</v>
          </cell>
          <cell r="AB286">
            <v>2052</v>
          </cell>
          <cell r="AC286">
            <v>2053</v>
          </cell>
          <cell r="AD286">
            <v>2054</v>
          </cell>
          <cell r="AE286">
            <v>2055</v>
          </cell>
        </row>
        <row r="287">
          <cell r="A287" t="str">
            <v>BSL_OTHER LIABILITIES 4</v>
          </cell>
          <cell r="C287" t="str">
            <v xml:space="preserve">   Other Liabilities - 3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</row>
        <row r="288">
          <cell r="A288" t="str">
            <v>BSL_DEF TAXES and CREDITS</v>
          </cell>
          <cell r="C288" t="str">
            <v xml:space="preserve">   Other Liabilities - 4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</row>
        <row r="289">
          <cell r="C289" t="str">
            <v xml:space="preserve">   Deferred Taxes</v>
          </cell>
          <cell r="G289">
            <v>0</v>
          </cell>
          <cell r="H289">
            <v>0</v>
          </cell>
          <cell r="I289">
            <v>0</v>
          </cell>
          <cell r="J289">
            <v>3186</v>
          </cell>
          <cell r="L289">
            <v>3186</v>
          </cell>
          <cell r="N289">
            <v>3186</v>
          </cell>
          <cell r="O289">
            <v>3186</v>
          </cell>
          <cell r="P289">
            <v>3186</v>
          </cell>
          <cell r="Q289">
            <v>3186</v>
          </cell>
          <cell r="R289">
            <v>3186</v>
          </cell>
          <cell r="S289">
            <v>3186</v>
          </cell>
          <cell r="T289">
            <v>3186</v>
          </cell>
          <cell r="U289">
            <v>3186</v>
          </cell>
          <cell r="V289">
            <v>3186</v>
          </cell>
          <cell r="W289">
            <v>3186</v>
          </cell>
          <cell r="X289">
            <v>3186</v>
          </cell>
          <cell r="Y289">
            <v>3186</v>
          </cell>
          <cell r="Z289">
            <v>3186</v>
          </cell>
          <cell r="AA289">
            <v>3186</v>
          </cell>
          <cell r="AB289">
            <v>3186</v>
          </cell>
          <cell r="AC289">
            <v>3186</v>
          </cell>
          <cell r="AD289">
            <v>3186</v>
          </cell>
          <cell r="AE289">
            <v>3186</v>
          </cell>
        </row>
        <row r="291">
          <cell r="A291" t="str">
            <v>BSL_TOTAL LT DEBT</v>
          </cell>
          <cell r="C291" t="str">
            <v>LONG TERM DEBT</v>
          </cell>
        </row>
        <row r="292">
          <cell r="A292" t="str">
            <v>BSL_REVOLVER</v>
          </cell>
          <cell r="C292" t="str">
            <v xml:space="preserve">   Existing Debt</v>
          </cell>
          <cell r="G292">
            <v>0</v>
          </cell>
          <cell r="H292">
            <v>0</v>
          </cell>
          <cell r="I292">
            <v>0</v>
          </cell>
          <cell r="J292">
            <v>36204</v>
          </cell>
          <cell r="L292">
            <v>36204</v>
          </cell>
          <cell r="N292">
            <v>36214</v>
          </cell>
          <cell r="O292">
            <v>50450.849011194718</v>
          </cell>
          <cell r="P292">
            <v>57598.464638533129</v>
          </cell>
          <cell r="Q292">
            <v>48121.518138533123</v>
          </cell>
          <cell r="R292">
            <v>48121.518138533123</v>
          </cell>
          <cell r="S292">
            <v>46171.518138533123</v>
          </cell>
          <cell r="T292">
            <v>41881.195557887964</v>
          </cell>
          <cell r="U292">
            <v>35013.812267565387</v>
          </cell>
          <cell r="V292">
            <v>31549.654783694416</v>
          </cell>
          <cell r="W292">
            <v>31549.654783694416</v>
          </cell>
          <cell r="X292">
            <v>27866.116783694415</v>
          </cell>
          <cell r="Y292">
            <v>25372.780783694416</v>
          </cell>
          <cell r="Z292">
            <v>25372.780783694416</v>
          </cell>
          <cell r="AA292">
            <v>25372.780783694416</v>
          </cell>
          <cell r="AB292">
            <v>25372.780783694416</v>
          </cell>
          <cell r="AC292">
            <v>25372.780783694416</v>
          </cell>
          <cell r="AD292">
            <v>25372.780783694416</v>
          </cell>
          <cell r="AE292">
            <v>25372.780783694416</v>
          </cell>
        </row>
        <row r="293">
          <cell r="A293" t="str">
            <v>BSL_DEBT CONVERT - SENIOR</v>
          </cell>
          <cell r="C293" t="str">
            <v xml:space="preserve">   Working Capital Revolver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326.01477143074771</v>
          </cell>
          <cell r="R293">
            <v>326.01477143074771</v>
          </cell>
          <cell r="S293">
            <v>3257.850889256737</v>
          </cell>
          <cell r="T293">
            <v>12799.225725446398</v>
          </cell>
          <cell r="U293">
            <v>17757.727968139581</v>
          </cell>
          <cell r="V293">
            <v>21079.044006926881</v>
          </cell>
          <cell r="W293">
            <v>21079.044006926881</v>
          </cell>
          <cell r="X293">
            <v>24187.446668871293</v>
          </cell>
          <cell r="Y293">
            <v>42220.191969810316</v>
          </cell>
          <cell r="Z293">
            <v>12174.124908534512</v>
          </cell>
          <cell r="AA293">
            <v>12174.124908534512</v>
          </cell>
          <cell r="AB293">
            <v>12174.124908534512</v>
          </cell>
          <cell r="AC293">
            <v>12174.124908534512</v>
          </cell>
          <cell r="AD293">
            <v>12174.124908534512</v>
          </cell>
          <cell r="AE293">
            <v>12174.124908534533</v>
          </cell>
        </row>
        <row r="294">
          <cell r="A294" t="str">
            <v>BSL_DEBT NOTES</v>
          </cell>
          <cell r="C294" t="str">
            <v xml:space="preserve">   Senior Secured Debt 1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</row>
        <row r="295">
          <cell r="A295" t="str">
            <v>BSL_DEBT DEBENTURES</v>
          </cell>
          <cell r="C295" t="str">
            <v xml:space="preserve">   Senior Secured Debt 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</row>
        <row r="296">
          <cell r="A296" t="str">
            <v>BSL_DEBT OTHER LT</v>
          </cell>
          <cell r="C296" t="str">
            <v xml:space="preserve">   Senior Secured Debt 3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</row>
        <row r="297">
          <cell r="A297" t="str">
            <v>BSL_DEBT UNSECURED 5</v>
          </cell>
          <cell r="C297" t="str">
            <v xml:space="preserve">   Senior Secured Debt 4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</row>
        <row r="298">
          <cell r="A298" t="str">
            <v>BSL_DEBT UNSECURED 6</v>
          </cell>
          <cell r="C298" t="str">
            <v xml:space="preserve">   Bonds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25333.333333333332</v>
          </cell>
          <cell r="R298">
            <v>25333.333333333332</v>
          </cell>
          <cell r="S298">
            <v>30333.333333333332</v>
          </cell>
          <cell r="T298">
            <v>33333.333333333328</v>
          </cell>
          <cell r="U298">
            <v>33333.333333333328</v>
          </cell>
          <cell r="V298">
            <v>33333.333333333328</v>
          </cell>
          <cell r="W298">
            <v>33333.333333333328</v>
          </cell>
          <cell r="X298">
            <v>29533.333333333328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</row>
        <row r="299">
          <cell r="A299" t="str">
            <v>BSL_DEBT UNSECURED 7</v>
          </cell>
          <cell r="C299" t="str">
            <v xml:space="preserve">   Senior Unsecured Debt 6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</row>
        <row r="300">
          <cell r="A300" t="str">
            <v>BSL_DEBT CAPITALIZED LEASES</v>
          </cell>
          <cell r="C300" t="str">
            <v xml:space="preserve">   Senior Unsecured Debt 7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</row>
        <row r="301">
          <cell r="A301" t="str">
            <v>BSL_DEBT CAPITALIZED LEASES 2</v>
          </cell>
          <cell r="C301" t="str">
            <v xml:space="preserve">   Capital Leases </v>
          </cell>
          <cell r="G301">
            <v>0</v>
          </cell>
          <cell r="H301">
            <v>0</v>
          </cell>
          <cell r="I301">
            <v>0</v>
          </cell>
          <cell r="J301">
            <v>99</v>
          </cell>
          <cell r="L301">
            <v>99</v>
          </cell>
          <cell r="N301">
            <v>99</v>
          </cell>
          <cell r="O301">
            <v>99</v>
          </cell>
          <cell r="P301">
            <v>99</v>
          </cell>
          <cell r="Q301">
            <v>99</v>
          </cell>
          <cell r="R301">
            <v>99</v>
          </cell>
          <cell r="S301">
            <v>3159.809170717921</v>
          </cell>
          <cell r="T301">
            <v>5175.8040301673891</v>
          </cell>
          <cell r="U301">
            <v>9280.0802665117899</v>
          </cell>
          <cell r="V301">
            <v>7932.3333333333348</v>
          </cell>
          <cell r="W301">
            <v>7932.3333333333348</v>
          </cell>
          <cell r="X301">
            <v>7932.3333333333339</v>
          </cell>
          <cell r="Y301">
            <v>7932.3333333333339</v>
          </cell>
          <cell r="Z301">
            <v>7932.3333333333339</v>
          </cell>
          <cell r="AA301">
            <v>7932.3333333333339</v>
          </cell>
          <cell r="AB301">
            <v>7932.3333333333339</v>
          </cell>
          <cell r="AC301">
            <v>7932.3333333333339</v>
          </cell>
          <cell r="AD301">
            <v>7932.3333333333339</v>
          </cell>
          <cell r="AE301">
            <v>7932.3333333333339</v>
          </cell>
        </row>
        <row r="302">
          <cell r="A302" t="str">
            <v>BSL_DEBT CONVERT - SUBORDINATE</v>
          </cell>
          <cell r="C302" t="str">
            <v xml:space="preserve">   Capital Leases 2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</row>
        <row r="303">
          <cell r="A303" t="str">
            <v>BSL_DEBT SUBORDINATE</v>
          </cell>
          <cell r="C303" t="str">
            <v xml:space="preserve">   Subordinated Debt 1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</row>
        <row r="304">
          <cell r="A304" t="str">
            <v>BSL_DEBT SUBORDINATE 3</v>
          </cell>
          <cell r="C304" t="str">
            <v xml:space="preserve">   Subordinated Debt 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</row>
        <row r="305">
          <cell r="A305" t="str">
            <v>BSL_DEBT SUBORDINATE 4</v>
          </cell>
          <cell r="C305" t="str">
            <v xml:space="preserve">   Subordinated Debt 3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</row>
        <row r="306">
          <cell r="A306" t="str">
            <v>BSL_DEBT SUBORDINATE PIK 1</v>
          </cell>
          <cell r="C306" t="str">
            <v xml:space="preserve">   Subordinated Debt 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</row>
        <row r="307">
          <cell r="A307" t="str">
            <v>BSL_DEBT SUBORDINATE PIK 2</v>
          </cell>
          <cell r="C307" t="str">
            <v xml:space="preserve">   Other Sub. Debt 1 (W/PIK)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</row>
        <row r="308">
          <cell r="A308" t="str">
            <v>BSL_DEBT SUBORDINATE ESOP</v>
          </cell>
          <cell r="C308" t="str">
            <v xml:space="preserve">   Other Sub. Debt 2 (W/PIK)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</row>
        <row r="309">
          <cell r="C309" t="str">
            <v xml:space="preserve">   ESOP Subordinated Debt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</row>
        <row r="310">
          <cell r="A310" t="str">
            <v>BSL_TOT LT DEBT</v>
          </cell>
          <cell r="G310" t="str">
            <v>______</v>
          </cell>
          <cell r="H310" t="str">
            <v>______</v>
          </cell>
          <cell r="I310" t="str">
            <v>______</v>
          </cell>
          <cell r="J310" t="str">
            <v>______</v>
          </cell>
          <cell r="L310" t="str">
            <v>______</v>
          </cell>
          <cell r="N310" t="str">
            <v>______</v>
          </cell>
          <cell r="O310" t="str">
            <v>______</v>
          </cell>
          <cell r="P310" t="str">
            <v>______</v>
          </cell>
          <cell r="Q310" t="str">
            <v>______</v>
          </cell>
          <cell r="R310" t="str">
            <v>______</v>
          </cell>
          <cell r="S310" t="str">
            <v>______</v>
          </cell>
          <cell r="T310" t="str">
            <v>______</v>
          </cell>
          <cell r="U310" t="str">
            <v>______</v>
          </cell>
          <cell r="V310" t="str">
            <v>______</v>
          </cell>
          <cell r="W310" t="str">
            <v>______</v>
          </cell>
          <cell r="X310" t="str">
            <v>______</v>
          </cell>
          <cell r="Y310" t="str">
            <v>______</v>
          </cell>
          <cell r="Z310" t="str">
            <v>______</v>
          </cell>
          <cell r="AA310" t="str">
            <v>______</v>
          </cell>
          <cell r="AB310" t="str">
            <v>______</v>
          </cell>
          <cell r="AC310" t="str">
            <v>______</v>
          </cell>
          <cell r="AD310" t="str">
            <v>______</v>
          </cell>
          <cell r="AE310" t="str">
            <v>______</v>
          </cell>
        </row>
        <row r="311">
          <cell r="C311" t="str">
            <v xml:space="preserve">      TOTAL LONG TERM DEBT</v>
          </cell>
          <cell r="G311">
            <v>0</v>
          </cell>
          <cell r="H311">
            <v>0</v>
          </cell>
          <cell r="I311">
            <v>0</v>
          </cell>
          <cell r="J311">
            <v>36303</v>
          </cell>
          <cell r="L311">
            <v>36303</v>
          </cell>
          <cell r="N311">
            <v>36313</v>
          </cell>
          <cell r="O311">
            <v>50549.849011194718</v>
          </cell>
          <cell r="P311">
            <v>57697.464638533129</v>
          </cell>
          <cell r="Q311">
            <v>73879.866243297205</v>
          </cell>
          <cell r="R311">
            <v>73879.866243297205</v>
          </cell>
          <cell r="S311">
            <v>82922.511531841112</v>
          </cell>
          <cell r="T311">
            <v>93189.558646835081</v>
          </cell>
          <cell r="U311">
            <v>95384.953835550084</v>
          </cell>
          <cell r="V311">
            <v>93894.365457287946</v>
          </cell>
          <cell r="W311">
            <v>93894.365457287946</v>
          </cell>
          <cell r="X311">
            <v>89519.230119232365</v>
          </cell>
          <cell r="Y311">
            <v>75525.306086838056</v>
          </cell>
          <cell r="Z311">
            <v>45479.239025562267</v>
          </cell>
          <cell r="AA311">
            <v>45479.239025562267</v>
          </cell>
          <cell r="AB311">
            <v>45479.239025562267</v>
          </cell>
          <cell r="AC311">
            <v>45479.239025562267</v>
          </cell>
          <cell r="AD311">
            <v>45479.239025562267</v>
          </cell>
          <cell r="AE311">
            <v>45479.239025562281</v>
          </cell>
        </row>
        <row r="312">
          <cell r="A312" t="str">
            <v>BSL_MINORITY INTEREST</v>
          </cell>
        </row>
        <row r="313">
          <cell r="C313" t="str">
            <v xml:space="preserve">   Minority Interest</v>
          </cell>
          <cell r="G313">
            <v>0</v>
          </cell>
          <cell r="H313">
            <v>0</v>
          </cell>
          <cell r="I313">
            <v>0</v>
          </cell>
          <cell r="J313">
            <v>867</v>
          </cell>
          <cell r="L313">
            <v>867</v>
          </cell>
          <cell r="N313">
            <v>867</v>
          </cell>
          <cell r="O313">
            <v>867</v>
          </cell>
          <cell r="P313">
            <v>867</v>
          </cell>
          <cell r="Q313">
            <v>867</v>
          </cell>
          <cell r="R313">
            <v>867</v>
          </cell>
          <cell r="S313">
            <v>867</v>
          </cell>
          <cell r="T313">
            <v>867</v>
          </cell>
          <cell r="U313">
            <v>867</v>
          </cell>
          <cell r="V313">
            <v>867</v>
          </cell>
          <cell r="W313">
            <v>867</v>
          </cell>
          <cell r="X313">
            <v>867</v>
          </cell>
          <cell r="Y313">
            <v>867</v>
          </cell>
          <cell r="Z313">
            <v>867</v>
          </cell>
          <cell r="AA313">
            <v>867</v>
          </cell>
          <cell r="AB313">
            <v>867</v>
          </cell>
          <cell r="AC313">
            <v>867</v>
          </cell>
          <cell r="AD313">
            <v>867</v>
          </cell>
          <cell r="AE313">
            <v>867</v>
          </cell>
        </row>
        <row r="314">
          <cell r="A314" t="str">
            <v>BSL_TOT LIABS</v>
          </cell>
        </row>
        <row r="315">
          <cell r="C315" t="str">
            <v>TOTAL LIABILITIES</v>
          </cell>
          <cell r="G315">
            <v>0</v>
          </cell>
          <cell r="H315">
            <v>0</v>
          </cell>
          <cell r="I315">
            <v>0</v>
          </cell>
          <cell r="J315">
            <v>108937</v>
          </cell>
          <cell r="L315">
            <v>108937</v>
          </cell>
          <cell r="N315">
            <v>106287.03352798201</v>
          </cell>
          <cell r="O315">
            <v>116966.76198940122</v>
          </cell>
          <cell r="P315">
            <v>126352.24733323963</v>
          </cell>
          <cell r="Q315">
            <v>150065.93739973626</v>
          </cell>
          <cell r="R315">
            <v>150065.93739973626</v>
          </cell>
          <cell r="S315">
            <v>152650.83728747116</v>
          </cell>
          <cell r="T315">
            <v>188234.40903787219</v>
          </cell>
          <cell r="U315">
            <v>186166.84942752428</v>
          </cell>
          <cell r="V315">
            <v>192347.94577860017</v>
          </cell>
          <cell r="W315">
            <v>192347.94577860017</v>
          </cell>
          <cell r="X315">
            <v>156643.15263856598</v>
          </cell>
          <cell r="Y315">
            <v>139799.22961278318</v>
          </cell>
          <cell r="Z315">
            <v>110861.52384804856</v>
          </cell>
          <cell r="AA315">
            <v>106956.79261216233</v>
          </cell>
          <cell r="AB315">
            <v>87374.777419334234</v>
          </cell>
          <cell r="AC315">
            <v>87375.777419334234</v>
          </cell>
          <cell r="AD315">
            <v>87376.777419334234</v>
          </cell>
          <cell r="AE315">
            <v>87377.777419334248</v>
          </cell>
        </row>
        <row r="317">
          <cell r="A317" t="str">
            <v>BSE_PS1</v>
          </cell>
          <cell r="C317" t="str">
            <v>STOCKHOLDER'S EQUITY</v>
          </cell>
        </row>
        <row r="318">
          <cell r="A318" t="str">
            <v>BSE_PS2</v>
          </cell>
          <cell r="C318" t="str">
            <v xml:space="preserve">   Preferred Stock - 1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</row>
        <row r="319">
          <cell r="A319" t="str">
            <v>BSE_COMMON STOCK</v>
          </cell>
          <cell r="C319" t="str">
            <v xml:space="preserve">   Preferred Stock - 2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</row>
        <row r="320">
          <cell r="A320" t="str">
            <v>BSE_RETAINED EARNINGS</v>
          </cell>
          <cell r="C320" t="str">
            <v xml:space="preserve">   Common Stock</v>
          </cell>
          <cell r="G320">
            <v>0</v>
          </cell>
          <cell r="H320">
            <v>0</v>
          </cell>
          <cell r="I320">
            <v>0</v>
          </cell>
          <cell r="J320">
            <v>169345</v>
          </cell>
          <cell r="L320">
            <v>169345</v>
          </cell>
          <cell r="N320">
            <v>169345</v>
          </cell>
          <cell r="O320">
            <v>169345</v>
          </cell>
          <cell r="P320">
            <v>169704.85420552618</v>
          </cell>
          <cell r="Q320">
            <v>169704.85420552618</v>
          </cell>
          <cell r="R320">
            <v>169704.85420552618</v>
          </cell>
          <cell r="S320">
            <v>169704.85420552618</v>
          </cell>
          <cell r="T320">
            <v>169704.85420552618</v>
          </cell>
          <cell r="U320">
            <v>169704.85420552618</v>
          </cell>
          <cell r="V320">
            <v>169704.85420552618</v>
          </cell>
          <cell r="W320">
            <v>169704.85420552618</v>
          </cell>
          <cell r="X320">
            <v>169704.85420552618</v>
          </cell>
          <cell r="Y320">
            <v>169704.85420552618</v>
          </cell>
          <cell r="Z320">
            <v>169704.85420552618</v>
          </cell>
          <cell r="AA320">
            <v>169704.85420552618</v>
          </cell>
          <cell r="AB320">
            <v>169704.85420552618</v>
          </cell>
          <cell r="AC320">
            <v>169704.85420552618</v>
          </cell>
          <cell r="AD320">
            <v>169704.85420552618</v>
          </cell>
          <cell r="AE320">
            <v>169704.85420552618</v>
          </cell>
        </row>
        <row r="321">
          <cell r="A321" t="str">
            <v>BSE_ESOP CONTRA</v>
          </cell>
          <cell r="C321" t="str">
            <v xml:space="preserve">   Retained Earnings</v>
          </cell>
          <cell r="G321">
            <v>0</v>
          </cell>
          <cell r="H321">
            <v>0</v>
          </cell>
          <cell r="I321">
            <v>0</v>
          </cell>
          <cell r="J321">
            <v>-2249.5355556126856</v>
          </cell>
          <cell r="L321">
            <v>-2249.5355556126856</v>
          </cell>
          <cell r="N321">
            <v>-5765.8482619052102</v>
          </cell>
          <cell r="O321">
            <v>-6111.3610079793516</v>
          </cell>
          <cell r="P321">
            <v>-7678.1619518804391</v>
          </cell>
          <cell r="Q321">
            <v>-10929.206973976154</v>
          </cell>
          <cell r="R321">
            <v>-10929.206973976154</v>
          </cell>
          <cell r="S321">
            <v>-13093.743041149815</v>
          </cell>
          <cell r="T321">
            <v>-15422.88769591958</v>
          </cell>
          <cell r="U321">
            <v>-15610.300808249018</v>
          </cell>
          <cell r="V321">
            <v>-15202.383047705822</v>
          </cell>
          <cell r="W321">
            <v>-15202.38304770584</v>
          </cell>
          <cell r="X321">
            <v>-5259.5387026291601</v>
          </cell>
          <cell r="Y321">
            <v>10522.118144161177</v>
          </cell>
          <cell r="Z321">
            <v>34887.784507067117</v>
          </cell>
          <cell r="AA321">
            <v>66311.237766571066</v>
          </cell>
          <cell r="AB321">
            <v>319917.47077503335</v>
          </cell>
          <cell r="AC321">
            <v>573524.70378349558</v>
          </cell>
          <cell r="AD321">
            <v>827132.93679195782</v>
          </cell>
          <cell r="AE321">
            <v>1080742.1698004201</v>
          </cell>
        </row>
        <row r="322">
          <cell r="A322" t="str">
            <v>BSE_CAPITAL SURPLUS</v>
          </cell>
          <cell r="C322" t="str">
            <v xml:space="preserve">   ESOP Contra Account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L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</row>
        <row r="323">
          <cell r="A323" t="str">
            <v>BSE_TREASURY STOCK</v>
          </cell>
          <cell r="C323" t="str">
            <v xml:space="preserve">   Other Equity Account - 1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L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</row>
        <row r="324">
          <cell r="C324" t="str">
            <v xml:space="preserve">   Other Equity Account - 2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</row>
        <row r="325">
          <cell r="A325" t="str">
            <v>BSE_TOT STOCK EQUITY</v>
          </cell>
        </row>
        <row r="326">
          <cell r="C326" t="str">
            <v>TOTAL STOCK. EQUITY</v>
          </cell>
          <cell r="G326">
            <v>0</v>
          </cell>
          <cell r="H326">
            <v>0</v>
          </cell>
          <cell r="I326">
            <v>0</v>
          </cell>
          <cell r="J326">
            <v>167095.46444438733</v>
          </cell>
          <cell r="L326">
            <v>167095.46444438733</v>
          </cell>
          <cell r="N326">
            <v>163579.15173809478</v>
          </cell>
          <cell r="O326">
            <v>163233.63899202066</v>
          </cell>
          <cell r="P326">
            <v>162026.69225364574</v>
          </cell>
          <cell r="Q326">
            <v>158775.64723155001</v>
          </cell>
          <cell r="R326">
            <v>158775.64723155001</v>
          </cell>
          <cell r="S326">
            <v>156611.11116437637</v>
          </cell>
          <cell r="T326">
            <v>154281.9665096066</v>
          </cell>
          <cell r="U326">
            <v>154094.55339727717</v>
          </cell>
          <cell r="V326">
            <v>154502.47115782037</v>
          </cell>
          <cell r="W326">
            <v>154502.47115782034</v>
          </cell>
          <cell r="X326">
            <v>164445.31550289702</v>
          </cell>
          <cell r="Y326">
            <v>180226.97234968736</v>
          </cell>
          <cell r="Z326">
            <v>204592.6387125933</v>
          </cell>
          <cell r="AA326">
            <v>236016.09197209723</v>
          </cell>
          <cell r="AB326">
            <v>489622.32498055953</v>
          </cell>
          <cell r="AC326">
            <v>743229.55798902176</v>
          </cell>
          <cell r="AD326">
            <v>996837.790997484</v>
          </cell>
          <cell r="AE326">
            <v>1250447.0240059462</v>
          </cell>
        </row>
        <row r="327">
          <cell r="A327" t="str">
            <v>BSE_TOT LIABS &amp; NET WORTH</v>
          </cell>
        </row>
        <row r="328">
          <cell r="C328" t="str">
            <v>TOTAL LIAB. &amp; NET WORTH</v>
          </cell>
          <cell r="G328">
            <v>0</v>
          </cell>
          <cell r="H328">
            <v>0</v>
          </cell>
          <cell r="I328">
            <v>0</v>
          </cell>
          <cell r="J328">
            <v>276032.46444438735</v>
          </cell>
          <cell r="L328">
            <v>276032.46444438735</v>
          </cell>
          <cell r="N328">
            <v>269866.18526607682</v>
          </cell>
          <cell r="O328">
            <v>280200.40098142187</v>
          </cell>
          <cell r="P328">
            <v>288378.93958688539</v>
          </cell>
          <cell r="Q328">
            <v>308841.58463128627</v>
          </cell>
          <cell r="R328">
            <v>308841.58463128627</v>
          </cell>
          <cell r="S328">
            <v>309261.94845184754</v>
          </cell>
          <cell r="T328">
            <v>342516.37554747879</v>
          </cell>
          <cell r="U328">
            <v>340261.40282480145</v>
          </cell>
          <cell r="V328">
            <v>346850.41693642054</v>
          </cell>
          <cell r="W328">
            <v>346850.41693642049</v>
          </cell>
          <cell r="X328">
            <v>321088.468141463</v>
          </cell>
          <cell r="Y328">
            <v>320026.20196247054</v>
          </cell>
          <cell r="Z328">
            <v>315454.16256064188</v>
          </cell>
          <cell r="AA328">
            <v>342972.88458425959</v>
          </cell>
          <cell r="AB328">
            <v>576997.1023998938</v>
          </cell>
          <cell r="AC328">
            <v>830605.33540835604</v>
          </cell>
          <cell r="AD328">
            <v>1084214.5684168183</v>
          </cell>
          <cell r="AE328">
            <v>1337824.8014252805</v>
          </cell>
        </row>
        <row r="330">
          <cell r="C330" t="str">
            <v>PARITY CHECK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L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-3039.7403016725439</v>
          </cell>
          <cell r="T330">
            <v>-4039.3985060581472</v>
          </cell>
          <cell r="U330">
            <v>-5029.8820826287847</v>
          </cell>
          <cell r="V330">
            <v>-3182.3196548431297</v>
          </cell>
          <cell r="W330">
            <v>-3182.3196548430715</v>
          </cell>
          <cell r="X330">
            <v>-3182.3196548430715</v>
          </cell>
          <cell r="Y330">
            <v>-3182.3196548431297</v>
          </cell>
          <cell r="Z330">
            <v>-3182.3196548431297</v>
          </cell>
          <cell r="AA330">
            <v>-3182.3196548431297</v>
          </cell>
          <cell r="AB330">
            <v>-3429.3196548430715</v>
          </cell>
          <cell r="AC330">
            <v>-3429.3196548430715</v>
          </cell>
          <cell r="AD330">
            <v>-3429.3196548430715</v>
          </cell>
          <cell r="AE330">
            <v>-3429.3196548430715</v>
          </cell>
        </row>
        <row r="332">
          <cell r="C332" t="str">
            <v>FINANCIAL ASSUMPTIONS - INCOME STATEMENT</v>
          </cell>
        </row>
        <row r="336">
          <cell r="C336" t="str">
            <v>DIVISIONAL INCOME STATEMENT TOGGLE:</v>
          </cell>
          <cell r="H336" t="b">
            <v>1</v>
          </cell>
        </row>
        <row r="337">
          <cell r="C337" t="str">
            <v>USING DIVISIONAL INCOME STATEMENTS</v>
          </cell>
          <cell r="M337" t="str">
            <v>CASE RUNNING</v>
          </cell>
          <cell r="Y337" t="str">
            <v>CONSERVATIVE CASE</v>
          </cell>
        </row>
        <row r="342">
          <cell r="G342" t="str">
            <v>ENDING MMMM37621,DD:</v>
          </cell>
          <cell r="J342">
            <v>0</v>
          </cell>
          <cell r="W342" t="str">
            <v>PROJECTED FOR YEARS ENDING MMMM DD:</v>
          </cell>
        </row>
        <row r="343">
          <cell r="G343">
            <v>1999</v>
          </cell>
          <cell r="H343">
            <v>2000</v>
          </cell>
          <cell r="I343">
            <v>2001</v>
          </cell>
          <cell r="J343">
            <v>2002</v>
          </cell>
          <cell r="L343">
            <v>2002</v>
          </cell>
          <cell r="N343" t="str">
            <v>1Q 2003</v>
          </cell>
          <cell r="O343" t="str">
            <v>2Q 2003</v>
          </cell>
          <cell r="P343" t="str">
            <v>3Q 2003</v>
          </cell>
          <cell r="Q343" t="str">
            <v>4Q 2003 Е</v>
          </cell>
          <cell r="R343">
            <v>2003</v>
          </cell>
          <cell r="S343" t="str">
            <v>1Q 2004</v>
          </cell>
          <cell r="T343" t="str">
            <v>2Q 2004</v>
          </cell>
          <cell r="U343" t="str">
            <v>3Q 2004</v>
          </cell>
          <cell r="V343" t="str">
            <v>4Q 2004</v>
          </cell>
          <cell r="W343">
            <v>2004</v>
          </cell>
          <cell r="X343">
            <v>2005</v>
          </cell>
          <cell r="Y343">
            <v>2006</v>
          </cell>
          <cell r="Z343">
            <v>2007</v>
          </cell>
          <cell r="AA343">
            <v>2008</v>
          </cell>
          <cell r="AB343">
            <v>2009</v>
          </cell>
          <cell r="AC343">
            <v>2010</v>
          </cell>
          <cell r="AD343">
            <v>2011</v>
          </cell>
          <cell r="AE343">
            <v>2012</v>
          </cell>
        </row>
        <row r="345">
          <cell r="C345" t="str">
            <v>REVENUE GROWTH</v>
          </cell>
        </row>
        <row r="346">
          <cell r="C346" t="str">
            <v>CURRENT CASE</v>
          </cell>
          <cell r="H346">
            <v>0</v>
          </cell>
          <cell r="I346">
            <v>0</v>
          </cell>
          <cell r="J346">
            <v>1.1600250406591122</v>
          </cell>
          <cell r="L346">
            <v>1.1600250406591122</v>
          </cell>
          <cell r="N346" t="e">
            <v>#VALUE!</v>
          </cell>
          <cell r="O346" t="e">
            <v>#VALUE!</v>
          </cell>
          <cell r="P346" t="e">
            <v>#VALUE!</v>
          </cell>
          <cell r="Q346" t="e">
            <v>#VALUE!</v>
          </cell>
          <cell r="R346" t="e">
            <v>#VALUE!</v>
          </cell>
          <cell r="S346" t="e">
            <v>#VALUE!</v>
          </cell>
          <cell r="T346" t="e">
            <v>#VALUE!</v>
          </cell>
          <cell r="U346" t="e">
            <v>#VALUE!</v>
          </cell>
          <cell r="V346" t="e">
            <v>#VALUE!</v>
          </cell>
          <cell r="W346" t="e">
            <v>#VALUE!</v>
          </cell>
          <cell r="X346" t="e">
            <v>#VALUE!</v>
          </cell>
          <cell r="Y346" t="e">
            <v>#VALUE!</v>
          </cell>
          <cell r="Z346" t="e">
            <v>#VALUE!</v>
          </cell>
          <cell r="AA346" t="e">
            <v>#VALUE!</v>
          </cell>
          <cell r="AB346" t="e">
            <v>#VALUE!</v>
          </cell>
          <cell r="AC346" t="e">
            <v>#VALUE!</v>
          </cell>
          <cell r="AD346" t="e">
            <v>#VALUE!</v>
          </cell>
          <cell r="AE346" t="e">
            <v>#VALUE!</v>
          </cell>
        </row>
        <row r="347">
          <cell r="C347" t="str">
            <v xml:space="preserve">      Management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</row>
        <row r="348">
          <cell r="C348" t="str">
            <v xml:space="preserve">      Conservative Case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</row>
        <row r="349">
          <cell r="C349" t="str">
            <v xml:space="preserve">      Sensitivity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</row>
        <row r="350">
          <cell r="C350" t="str">
            <v xml:space="preserve">      Other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</row>
        <row r="352">
          <cell r="C352" t="str">
            <v>COGS - Variable (% Revenues)</v>
          </cell>
        </row>
        <row r="353">
          <cell r="C353" t="str">
            <v>CURRENT CASE</v>
          </cell>
          <cell r="G353">
            <v>0</v>
          </cell>
          <cell r="H353">
            <v>0</v>
          </cell>
          <cell r="I353">
            <v>0.65932076522707883</v>
          </cell>
          <cell r="J353">
            <v>0.64950821051587204</v>
          </cell>
          <cell r="L353">
            <v>0.64950821051587204</v>
          </cell>
          <cell r="N353" t="e">
            <v>#VALUE!</v>
          </cell>
          <cell r="O353" t="e">
            <v>#VALUE!</v>
          </cell>
          <cell r="P353" t="e">
            <v>#VALUE!</v>
          </cell>
          <cell r="Q353" t="e">
            <v>#VALUE!</v>
          </cell>
          <cell r="R353" t="e">
            <v>#VALUE!</v>
          </cell>
          <cell r="S353" t="e">
            <v>#VALUE!</v>
          </cell>
          <cell r="T353" t="e">
            <v>#VALUE!</v>
          </cell>
          <cell r="U353" t="e">
            <v>#VALUE!</v>
          </cell>
          <cell r="V353" t="e">
            <v>#VALUE!</v>
          </cell>
          <cell r="W353" t="e">
            <v>#VALUE!</v>
          </cell>
          <cell r="X353" t="e">
            <v>#VALUE!</v>
          </cell>
          <cell r="Y353" t="e">
            <v>#VALUE!</v>
          </cell>
          <cell r="Z353" t="e">
            <v>#VALUE!</v>
          </cell>
          <cell r="AA353" t="e">
            <v>#VALUE!</v>
          </cell>
          <cell r="AB353" t="e">
            <v>#VALUE!</v>
          </cell>
          <cell r="AC353" t="e">
            <v>#VALUE!</v>
          </cell>
          <cell r="AD353" t="e">
            <v>#VALUE!</v>
          </cell>
          <cell r="AE353" t="e">
            <v>#VALUE!</v>
          </cell>
        </row>
        <row r="354">
          <cell r="C354" t="str">
            <v xml:space="preserve">      Management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</row>
        <row r="355">
          <cell r="C355" t="str">
            <v xml:space="preserve">      Conservative Case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</row>
        <row r="356">
          <cell r="C356" t="str">
            <v xml:space="preserve">      Sensitivity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</row>
        <row r="357">
          <cell r="C357" t="str">
            <v xml:space="preserve">      Other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</row>
        <row r="359">
          <cell r="C359" t="str">
            <v>COGS - Fixed (Growth Rate)</v>
          </cell>
          <cell r="H359">
            <v>0</v>
          </cell>
          <cell r="I359">
            <v>0</v>
          </cell>
          <cell r="J359">
            <v>0</v>
          </cell>
          <cell r="L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</row>
        <row r="361">
          <cell r="C361" t="str">
            <v>Gross Margin</v>
          </cell>
          <cell r="G361">
            <v>0</v>
          </cell>
          <cell r="H361">
            <v>0</v>
          </cell>
          <cell r="I361">
            <v>0.34067923477292111</v>
          </cell>
          <cell r="J361">
            <v>0.31408506538719183</v>
          </cell>
          <cell r="L361">
            <v>0.31408506538719183</v>
          </cell>
          <cell r="N361">
            <v>0.34711495019005789</v>
          </cell>
          <cell r="O361">
            <v>0.34230777310624044</v>
          </cell>
          <cell r="P361">
            <v>0.35721669741906376</v>
          </cell>
          <cell r="Q361">
            <v>0.38801093338240461</v>
          </cell>
          <cell r="R361">
            <v>0.35827147433796452</v>
          </cell>
          <cell r="S361">
            <v>0.43756277299714397</v>
          </cell>
          <cell r="T361">
            <v>0.42863955955440253</v>
          </cell>
          <cell r="U361">
            <v>0.44924719565841159</v>
          </cell>
          <cell r="V361">
            <v>0.44510412596676202</v>
          </cell>
          <cell r="W361">
            <v>0.44060247929103175</v>
          </cell>
          <cell r="X361">
            <v>0.4521694295170906</v>
          </cell>
          <cell r="Y361">
            <v>0.45955349519320199</v>
          </cell>
          <cell r="Z361">
            <v>0.46447986001277336</v>
          </cell>
          <cell r="AA361">
            <v>0.46613351410670451</v>
          </cell>
          <cell r="AB361">
            <v>0.99999159968644258</v>
          </cell>
          <cell r="AC361">
            <v>0.99999159968644258</v>
          </cell>
          <cell r="AD361">
            <v>0.99999159968644258</v>
          </cell>
          <cell r="AE361">
            <v>0.99999159968644258</v>
          </cell>
        </row>
        <row r="363">
          <cell r="C363" t="str">
            <v>SG&amp;A - Variable (% Revenues)</v>
          </cell>
        </row>
        <row r="364">
          <cell r="C364" t="str">
            <v>CURRENT CASE</v>
          </cell>
          <cell r="G364">
            <v>0</v>
          </cell>
          <cell r="H364">
            <v>0</v>
          </cell>
          <cell r="I364">
            <v>0.20084599718000939</v>
          </cell>
          <cell r="J364">
            <v>3.0155389877185228E-2</v>
          </cell>
          <cell r="L364">
            <v>3.0155389877185228E-2</v>
          </cell>
          <cell r="N364" t="e">
            <v>#VALUE!</v>
          </cell>
          <cell r="O364" t="e">
            <v>#VALUE!</v>
          </cell>
          <cell r="P364" t="e">
            <v>#VALUE!</v>
          </cell>
          <cell r="Q364" t="e">
            <v>#VALUE!</v>
          </cell>
          <cell r="R364" t="e">
            <v>#VALUE!</v>
          </cell>
          <cell r="S364" t="e">
            <v>#VALUE!</v>
          </cell>
          <cell r="T364" t="e">
            <v>#VALUE!</v>
          </cell>
          <cell r="U364" t="e">
            <v>#VALUE!</v>
          </cell>
          <cell r="V364" t="e">
            <v>#VALUE!</v>
          </cell>
          <cell r="W364" t="e">
            <v>#VALUE!</v>
          </cell>
          <cell r="X364" t="e">
            <v>#VALUE!</v>
          </cell>
          <cell r="Y364" t="e">
            <v>#VALUE!</v>
          </cell>
          <cell r="Z364" t="e">
            <v>#VALUE!</v>
          </cell>
          <cell r="AA364" t="e">
            <v>#VALUE!</v>
          </cell>
          <cell r="AB364" t="e">
            <v>#VALUE!</v>
          </cell>
          <cell r="AC364" t="e">
            <v>#VALUE!</v>
          </cell>
          <cell r="AD364" t="e">
            <v>#VALUE!</v>
          </cell>
          <cell r="AE364" t="e">
            <v>#VALUE!</v>
          </cell>
        </row>
        <row r="365">
          <cell r="C365" t="str">
            <v xml:space="preserve">      Management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</row>
        <row r="366">
          <cell r="C366" t="str">
            <v xml:space="preserve">      Conservative Case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</row>
        <row r="367">
          <cell r="C367" t="str">
            <v xml:space="preserve">      Sensitivity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</row>
        <row r="368">
          <cell r="C368" t="str">
            <v xml:space="preserve">      Other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</row>
        <row r="370">
          <cell r="C370" t="str">
            <v>SG&amp;A - Fixed (Growth Rate)</v>
          </cell>
          <cell r="H370">
            <v>0</v>
          </cell>
          <cell r="I370">
            <v>0</v>
          </cell>
          <cell r="J370">
            <v>0</v>
          </cell>
          <cell r="L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2">
          <cell r="C372" t="str">
            <v>G&amp;A - Fixed (% Revs)</v>
          </cell>
          <cell r="G372">
            <v>0</v>
          </cell>
          <cell r="H372">
            <v>0</v>
          </cell>
          <cell r="I372">
            <v>0</v>
          </cell>
          <cell r="J372">
            <v>7.9038601521677646E-2</v>
          </cell>
          <cell r="L372">
            <v>7.9038601521677646E-2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6">
          <cell r="C376" t="str">
            <v>EBITDA Margin</v>
          </cell>
          <cell r="G376">
            <v>0</v>
          </cell>
          <cell r="H376">
            <v>0</v>
          </cell>
          <cell r="I376">
            <v>0.13983323759291172</v>
          </cell>
          <cell r="J376">
            <v>0.16516352920990474</v>
          </cell>
          <cell r="L376">
            <v>0.16516352920990474</v>
          </cell>
          <cell r="N376">
            <v>6.4927152213277731E-2</v>
          </cell>
          <cell r="O376">
            <v>9.0771270650140262E-2</v>
          </cell>
          <cell r="P376">
            <v>0.11824636190070578</v>
          </cell>
          <cell r="Q376">
            <v>7.6128503619769486E-2</v>
          </cell>
          <cell r="R376">
            <v>9.0759880073608273E-2</v>
          </cell>
          <cell r="S376">
            <v>0.10416380312312154</v>
          </cell>
          <cell r="T376">
            <v>0.10626277677318209</v>
          </cell>
          <cell r="U376">
            <v>0.13009685798260748</v>
          </cell>
          <cell r="V376">
            <v>0.11826211561209346</v>
          </cell>
          <cell r="W376">
            <v>0.11616827770383661</v>
          </cell>
          <cell r="X376">
            <v>0.15240489569195678</v>
          </cell>
          <cell r="Y376">
            <v>0.15806119428727533</v>
          </cell>
          <cell r="Z376">
            <v>0.16078857123384599</v>
          </cell>
          <cell r="AA376">
            <v>0.16200959635532977</v>
          </cell>
          <cell r="AB376">
            <v>0.97442664542664015</v>
          </cell>
          <cell r="AC376">
            <v>0.97442664542664015</v>
          </cell>
          <cell r="AD376">
            <v>0.97442664542664015</v>
          </cell>
          <cell r="AE376">
            <v>0.97442664542664015</v>
          </cell>
        </row>
        <row r="377">
          <cell r="C377" t="str">
            <v>EBITA Margin</v>
          </cell>
          <cell r="G377">
            <v>0</v>
          </cell>
          <cell r="H377">
            <v>0</v>
          </cell>
          <cell r="I377">
            <v>0.12888401483106168</v>
          </cell>
          <cell r="J377">
            <v>0.13350597234950426</v>
          </cell>
          <cell r="L377">
            <v>0.13350597234950426</v>
          </cell>
          <cell r="N377">
            <v>-7.214934293541397E-3</v>
          </cell>
          <cell r="O377">
            <v>7.240622874806496E-2</v>
          </cell>
          <cell r="P377">
            <v>5.0704358672390107E-2</v>
          </cell>
          <cell r="Q377">
            <v>2.5517979219755845E-2</v>
          </cell>
          <cell r="R377">
            <v>4.0928252003129398E-2</v>
          </cell>
          <cell r="S377">
            <v>4.9016995231958085E-2</v>
          </cell>
          <cell r="T377">
            <v>7.1355932927721244E-2</v>
          </cell>
          <cell r="U377">
            <v>9.8608170096638789E-2</v>
          </cell>
          <cell r="V377">
            <v>8.1245345215111134E-2</v>
          </cell>
          <cell r="W377">
            <v>7.8291606136463215E-2</v>
          </cell>
          <cell r="X377">
            <v>0.12056699776755991</v>
          </cell>
          <cell r="Y377">
            <v>0.13022188455654424</v>
          </cell>
          <cell r="Z377">
            <v>0.13577230661809905</v>
          </cell>
          <cell r="AA377">
            <v>0.1379576864951115</v>
          </cell>
          <cell r="AB377">
            <v>0.97444344605375499</v>
          </cell>
          <cell r="AC377">
            <v>0.97444344605375499</v>
          </cell>
          <cell r="AD377">
            <v>0.97444344605375499</v>
          </cell>
          <cell r="AE377">
            <v>0.97444344605375499</v>
          </cell>
        </row>
        <row r="378">
          <cell r="C378" t="str">
            <v>EBIT Margin</v>
          </cell>
          <cell r="G378">
            <v>0</v>
          </cell>
          <cell r="H378">
            <v>0</v>
          </cell>
          <cell r="I378">
            <v>0.12888401483106168</v>
          </cell>
          <cell r="J378">
            <v>0.13350597234950426</v>
          </cell>
          <cell r="L378">
            <v>0.13350597234950426</v>
          </cell>
          <cell r="N378">
            <v>-6.3996246570529561E-2</v>
          </cell>
          <cell r="O378">
            <v>3.8805708534713879E-2</v>
          </cell>
          <cell r="P378">
            <v>1.70802506550395E-2</v>
          </cell>
          <cell r="Q378">
            <v>-1.561474653701102E-2</v>
          </cell>
          <cell r="R378">
            <v>1.440528993814829E-3</v>
          </cell>
          <cell r="S378">
            <v>2.7905958371299668E-3</v>
          </cell>
          <cell r="T378">
            <v>4.2574363163416028E-2</v>
          </cell>
          <cell r="U378">
            <v>7.3052003974466193E-2</v>
          </cell>
          <cell r="V378">
            <v>5.1624364529196172E-2</v>
          </cell>
          <cell r="W378">
            <v>4.7285926951571008E-2</v>
          </cell>
          <cell r="X378">
            <v>9.4526463243474149E-2</v>
          </cell>
          <cell r="Y378">
            <v>0.10747516362934124</v>
          </cell>
          <cell r="Z378">
            <v>0.11535265694416751</v>
          </cell>
          <cell r="AA378">
            <v>0.11840415446668288</v>
          </cell>
          <cell r="AB378">
            <v>0.95488991402532641</v>
          </cell>
          <cell r="AC378">
            <v>0.95488991402532641</v>
          </cell>
          <cell r="AD378">
            <v>0.95488991402532641</v>
          </cell>
          <cell r="AE378">
            <v>0.95488991402532641</v>
          </cell>
        </row>
        <row r="379">
          <cell r="M379">
            <v>0</v>
          </cell>
        </row>
        <row r="380">
          <cell r="C380" t="str">
            <v>Depreciation</v>
          </cell>
          <cell r="G380">
            <v>0</v>
          </cell>
          <cell r="H380">
            <v>0</v>
          </cell>
          <cell r="I380">
            <v>629</v>
          </cell>
          <cell r="J380">
            <v>2470.8283941078093</v>
          </cell>
          <cell r="L380">
            <v>2470.8283941078093</v>
          </cell>
          <cell r="M380">
            <v>0</v>
          </cell>
          <cell r="N380">
            <v>1000.7048730380709</v>
          </cell>
          <cell r="O380">
            <v>1705.3325134219961</v>
          </cell>
          <cell r="P380">
            <v>2097.6977947902078</v>
          </cell>
          <cell r="Q380">
            <v>2107.6914804298608</v>
          </cell>
          <cell r="R380">
            <v>6911.426661680136</v>
          </cell>
          <cell r="S380">
            <v>2122.1334526709898</v>
          </cell>
          <cell r="T380">
            <v>2130.4708210257945</v>
          </cell>
          <cell r="U380">
            <v>2137.3490388488108</v>
          </cell>
          <cell r="V380">
            <v>2140.6850940128784</v>
          </cell>
          <cell r="W380">
            <v>8530.6384065584734</v>
          </cell>
          <cell r="X380">
            <v>8537.7899516327961</v>
          </cell>
          <cell r="Y380">
            <v>8546.5460694123085</v>
          </cell>
          <cell r="Z380">
            <v>8555.1011705828896</v>
          </cell>
          <cell r="AA380">
            <v>8589.6471705828899</v>
          </cell>
          <cell r="AB380">
            <v>12</v>
          </cell>
          <cell r="AC380">
            <v>12</v>
          </cell>
          <cell r="AD380">
            <v>12</v>
          </cell>
          <cell r="AE380">
            <v>12</v>
          </cell>
        </row>
        <row r="381">
          <cell r="C381" t="str">
            <v>Depreciation (% Revs)</v>
          </cell>
          <cell r="G381">
            <v>0</v>
          </cell>
          <cell r="H381">
            <v>0</v>
          </cell>
          <cell r="I381">
            <v>1.0949222761850053E-2</v>
          </cell>
          <cell r="J381">
            <v>1.991207153243162E-2</v>
          </cell>
          <cell r="L381">
            <v>1.991207153243162E-2</v>
          </cell>
          <cell r="M381">
            <v>0</v>
          </cell>
          <cell r="N381">
            <v>3.1942511516813973E-2</v>
          </cell>
          <cell r="O381">
            <v>3.2619371535288273E-2</v>
          </cell>
          <cell r="P381">
            <v>4.0660911058720016E-2</v>
          </cell>
          <cell r="Q381">
            <v>5.0610524400013637E-2</v>
          </cell>
          <cell r="R381">
            <v>3.9082183638860617E-2</v>
          </cell>
          <cell r="S381">
            <v>5.5146807891163455E-2</v>
          </cell>
          <cell r="T381">
            <v>3.4906843845460854E-2</v>
          </cell>
          <cell r="U381">
            <v>3.1488687885968689E-2</v>
          </cell>
          <cell r="V381">
            <v>3.7016770396982319E-2</v>
          </cell>
          <cell r="W381">
            <v>3.7876671567373392E-2</v>
          </cell>
          <cell r="X381">
            <v>3.1837897924396882E-2</v>
          </cell>
          <cell r="Y381">
            <v>2.7839309730731083E-2</v>
          </cell>
          <cell r="Z381">
            <v>2.5016264615746912E-2</v>
          </cell>
          <cell r="AA381">
            <v>2.4051909860218285E-2</v>
          </cell>
          <cell r="AB381">
            <v>3.3601254229751277E-5</v>
          </cell>
          <cell r="AC381">
            <v>3.3601254229751277E-5</v>
          </cell>
          <cell r="AD381">
            <v>3.3601254229751277E-5</v>
          </cell>
          <cell r="AE381">
            <v>3.3601254229751277E-5</v>
          </cell>
        </row>
        <row r="383">
          <cell r="C383" t="str">
            <v>Other Income/(Expense) - 3 (% Revs)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L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C384" t="str">
            <v>Other Income/(Expense) - 4 (% Revs)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</row>
        <row r="386">
          <cell r="C386" t="str">
            <v>TAX TOGGLE:</v>
          </cell>
          <cell r="F386" t="b">
            <v>1</v>
          </cell>
        </row>
        <row r="387">
          <cell r="C387" t="str">
            <v>Using Simple Tax Calculation</v>
          </cell>
        </row>
        <row r="389">
          <cell r="C389" t="str">
            <v>SIMPLE TAX CALCULATION:</v>
          </cell>
        </row>
        <row r="390">
          <cell r="C390" t="str">
            <v>Current Taxes</v>
          </cell>
          <cell r="G390">
            <v>0</v>
          </cell>
          <cell r="H390">
            <v>0</v>
          </cell>
          <cell r="I390">
            <v>0</v>
          </cell>
          <cell r="J390">
            <v>0.12617909637447197</v>
          </cell>
          <cell r="L390">
            <v>0.12617909637447197</v>
          </cell>
          <cell r="N390">
            <v>0.24</v>
          </cell>
          <cell r="O390">
            <v>0.24</v>
          </cell>
          <cell r="P390">
            <v>0.24</v>
          </cell>
          <cell r="Q390">
            <v>0.24</v>
          </cell>
          <cell r="R390">
            <v>0.24</v>
          </cell>
          <cell r="S390">
            <v>0.24</v>
          </cell>
          <cell r="T390">
            <v>0.24</v>
          </cell>
          <cell r="U390">
            <v>0.24</v>
          </cell>
          <cell r="V390">
            <v>0.24</v>
          </cell>
          <cell r="W390">
            <v>0.24</v>
          </cell>
          <cell r="X390">
            <v>0.24</v>
          </cell>
          <cell r="Y390">
            <v>0.24</v>
          </cell>
          <cell r="Z390">
            <v>0.24</v>
          </cell>
          <cell r="AA390">
            <v>0.24</v>
          </cell>
          <cell r="AB390">
            <v>0.24</v>
          </cell>
          <cell r="AC390">
            <v>0.24</v>
          </cell>
          <cell r="AD390">
            <v>0.24</v>
          </cell>
          <cell r="AE390">
            <v>0.24</v>
          </cell>
        </row>
        <row r="391">
          <cell r="C391" t="str">
            <v>Deferred Taxes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L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G392" t="str">
            <v>______</v>
          </cell>
          <cell r="H392" t="str">
            <v>______</v>
          </cell>
          <cell r="I392" t="str">
            <v>______</v>
          </cell>
          <cell r="J392" t="str">
            <v>______</v>
          </cell>
          <cell r="L392" t="str">
            <v>______</v>
          </cell>
          <cell r="N392" t="str">
            <v>______</v>
          </cell>
          <cell r="O392" t="str">
            <v>______</v>
          </cell>
          <cell r="P392" t="str">
            <v>______</v>
          </cell>
          <cell r="Q392" t="str">
            <v>______</v>
          </cell>
          <cell r="R392" t="str">
            <v>______</v>
          </cell>
          <cell r="S392" t="str">
            <v>______</v>
          </cell>
          <cell r="T392" t="str">
            <v>______</v>
          </cell>
          <cell r="U392" t="str">
            <v>______</v>
          </cell>
          <cell r="V392" t="str">
            <v>______</v>
          </cell>
          <cell r="W392" t="str">
            <v>______</v>
          </cell>
          <cell r="X392" t="str">
            <v>______</v>
          </cell>
          <cell r="Y392" t="str">
            <v>______</v>
          </cell>
          <cell r="Z392" t="str">
            <v>______</v>
          </cell>
          <cell r="AA392" t="str">
            <v>______</v>
          </cell>
          <cell r="AB392" t="str">
            <v>______</v>
          </cell>
          <cell r="AC392" t="str">
            <v>______</v>
          </cell>
          <cell r="AD392" t="str">
            <v>______</v>
          </cell>
          <cell r="AE392" t="str">
            <v>______</v>
          </cell>
        </row>
        <row r="393">
          <cell r="C393" t="str">
            <v>Total Tax Provision</v>
          </cell>
          <cell r="G393">
            <v>0</v>
          </cell>
          <cell r="H393">
            <v>0</v>
          </cell>
          <cell r="I393">
            <v>0</v>
          </cell>
          <cell r="J393">
            <v>0.12617909637447197</v>
          </cell>
          <cell r="L393">
            <v>0.12617909637447197</v>
          </cell>
          <cell r="N393">
            <v>0.24</v>
          </cell>
          <cell r="O393">
            <v>0.24</v>
          </cell>
          <cell r="P393">
            <v>0.24</v>
          </cell>
          <cell r="Q393">
            <v>0.24</v>
          </cell>
          <cell r="R393">
            <v>0.24</v>
          </cell>
          <cell r="S393">
            <v>0.24</v>
          </cell>
          <cell r="T393">
            <v>0.24</v>
          </cell>
          <cell r="U393">
            <v>0.24</v>
          </cell>
          <cell r="V393">
            <v>0.24</v>
          </cell>
          <cell r="W393">
            <v>0.24</v>
          </cell>
          <cell r="X393">
            <v>0.24</v>
          </cell>
          <cell r="Y393">
            <v>0.24</v>
          </cell>
          <cell r="Z393">
            <v>0.24</v>
          </cell>
          <cell r="AA393">
            <v>0.24</v>
          </cell>
          <cell r="AB393">
            <v>0.24</v>
          </cell>
          <cell r="AC393">
            <v>0.24</v>
          </cell>
          <cell r="AD393">
            <v>0.24</v>
          </cell>
          <cell r="AE393">
            <v>0.24</v>
          </cell>
        </row>
        <row r="396">
          <cell r="C396" t="str">
            <v>FINANCIAL ASSUMPTIONS - BALANCE SHEET</v>
          </cell>
        </row>
        <row r="398">
          <cell r="G398" t="str">
            <v>ENDING MMMM37621,DD:</v>
          </cell>
          <cell r="J398">
            <v>0</v>
          </cell>
          <cell r="S398" t="str">
            <v>PROJECTED FOR YEARS ENDING MMMM DD:</v>
          </cell>
        </row>
        <row r="399">
          <cell r="G399">
            <v>1999</v>
          </cell>
          <cell r="H399">
            <v>2000</v>
          </cell>
          <cell r="I399">
            <v>2001</v>
          </cell>
          <cell r="J399">
            <v>2002</v>
          </cell>
          <cell r="L399">
            <v>2002</v>
          </cell>
          <cell r="N399" t="str">
            <v>1Q 2003</v>
          </cell>
          <cell r="O399" t="str">
            <v>2Q 2003</v>
          </cell>
          <cell r="P399" t="str">
            <v>3Q 2003</v>
          </cell>
          <cell r="Q399" t="str">
            <v>4Q 2003 Е</v>
          </cell>
          <cell r="R399">
            <v>2003</v>
          </cell>
          <cell r="S399" t="str">
            <v>1Q 2004</v>
          </cell>
          <cell r="T399" t="str">
            <v>2Q 2004</v>
          </cell>
          <cell r="U399" t="str">
            <v>3Q 2004</v>
          </cell>
          <cell r="V399" t="str">
            <v>4Q 2004</v>
          </cell>
          <cell r="W399">
            <v>2004</v>
          </cell>
          <cell r="X399">
            <v>2005</v>
          </cell>
          <cell r="Y399">
            <v>2006</v>
          </cell>
          <cell r="Z399">
            <v>2007</v>
          </cell>
          <cell r="AA399">
            <v>2008</v>
          </cell>
          <cell r="AB399">
            <v>2009</v>
          </cell>
          <cell r="AC399">
            <v>2010</v>
          </cell>
          <cell r="AD399">
            <v>2011</v>
          </cell>
          <cell r="AE399">
            <v>2012</v>
          </cell>
        </row>
        <row r="400">
          <cell r="C400" t="str">
            <v>ASSETS:</v>
          </cell>
        </row>
        <row r="401">
          <cell r="C401" t="str">
            <v xml:space="preserve">   Trade Accounts receivable (% Revs)</v>
          </cell>
          <cell r="G401">
            <v>0</v>
          </cell>
          <cell r="H401">
            <v>0</v>
          </cell>
          <cell r="I401">
            <v>0</v>
          </cell>
          <cell r="J401">
            <v>6.9608232156113573E-2</v>
          </cell>
          <cell r="L401">
            <v>6.9608232156113573E-2</v>
          </cell>
          <cell r="N401">
            <v>6.9608232156113573E-2</v>
          </cell>
          <cell r="O401">
            <v>6.0999999999999999E-2</v>
          </cell>
          <cell r="P401">
            <v>6.0999999999999999E-2</v>
          </cell>
          <cell r="Q401">
            <v>0.122</v>
          </cell>
          <cell r="R401">
            <v>7.0051299788468704E-2</v>
          </cell>
          <cell r="S401">
            <v>0.50324033191873818</v>
          </cell>
          <cell r="T401">
            <v>0.54076334435310169</v>
          </cell>
          <cell r="U401">
            <v>0.41870012015541791</v>
          </cell>
          <cell r="V401">
            <v>0.48000075221549443</v>
          </cell>
          <cell r="W401">
            <v>0.12324986501618385</v>
          </cell>
          <cell r="X401">
            <v>7.0051299788468704E-2</v>
          </cell>
          <cell r="Y401">
            <v>7.0051299788468704E-2</v>
          </cell>
          <cell r="Z401">
            <v>7.0051299788468704E-2</v>
          </cell>
          <cell r="AA401">
            <v>7.0051299788468704E-2</v>
          </cell>
          <cell r="AB401">
            <v>7.0051299788468704E-2</v>
          </cell>
          <cell r="AC401">
            <v>7.0051299788468704E-2</v>
          </cell>
          <cell r="AD401">
            <v>7.0051299788468704E-2</v>
          </cell>
          <cell r="AE401">
            <v>7.0051299788468704E-2</v>
          </cell>
        </row>
        <row r="402">
          <cell r="C402" t="str">
            <v xml:space="preserve">   Trade Accounts receivable Turnover</v>
          </cell>
          <cell r="G402">
            <v>0</v>
          </cell>
          <cell r="H402">
            <v>0</v>
          </cell>
          <cell r="I402">
            <v>0</v>
          </cell>
          <cell r="J402">
            <v>14.366116894870339</v>
          </cell>
          <cell r="L402">
            <v>14.366116894870339</v>
          </cell>
          <cell r="N402">
            <v>14.366116894870339</v>
          </cell>
          <cell r="O402">
            <v>16.393442622950818</v>
          </cell>
          <cell r="P402">
            <v>16.393442622950818</v>
          </cell>
          <cell r="Q402">
            <v>8.1967213114754092</v>
          </cell>
          <cell r="R402">
            <v>14.275252608012453</v>
          </cell>
          <cell r="S402">
            <v>1.9871221294748633</v>
          </cell>
          <cell r="T402">
            <v>1.8492377681336163</v>
          </cell>
          <cell r="U402">
            <v>2.388344191610952</v>
          </cell>
          <cell r="V402">
            <v>2.0833300685142553</v>
          </cell>
          <cell r="W402">
            <v>8.1135991497328686</v>
          </cell>
          <cell r="X402">
            <v>14.275252608012453</v>
          </cell>
          <cell r="Y402">
            <v>14.275252608012453</v>
          </cell>
          <cell r="Z402">
            <v>14.275252608012453</v>
          </cell>
          <cell r="AA402">
            <v>14.275252608012453</v>
          </cell>
          <cell r="AB402">
            <v>14.275252608012453</v>
          </cell>
          <cell r="AC402">
            <v>14.275252608012453</v>
          </cell>
          <cell r="AD402">
            <v>14.275252608012453</v>
          </cell>
          <cell r="AE402">
            <v>14.275252608012453</v>
          </cell>
        </row>
        <row r="403">
          <cell r="C403" t="str">
            <v xml:space="preserve">   Trade Accounts receivable Days</v>
          </cell>
          <cell r="G403">
            <v>0</v>
          </cell>
          <cell r="H403">
            <v>0</v>
          </cell>
          <cell r="I403">
            <v>0</v>
          </cell>
          <cell r="J403">
            <v>25.407004736981452</v>
          </cell>
          <cell r="L403">
            <v>25.407004736981452</v>
          </cell>
          <cell r="N403">
            <v>25.407004736981452</v>
          </cell>
          <cell r="O403">
            <v>22.265000000000001</v>
          </cell>
          <cell r="P403">
            <v>22.265000000000001</v>
          </cell>
          <cell r="Q403">
            <v>44.53</v>
          </cell>
          <cell r="R403">
            <v>25.568724422791075</v>
          </cell>
          <cell r="S403">
            <v>183.68272115033943</v>
          </cell>
          <cell r="T403">
            <v>197.37862068888214</v>
          </cell>
          <cell r="U403">
            <v>152.82554385672753</v>
          </cell>
          <cell r="V403">
            <v>175.20027455865545</v>
          </cell>
          <cell r="W403">
            <v>44.9862007309071</v>
          </cell>
          <cell r="X403">
            <v>25.568724422791075</v>
          </cell>
          <cell r="Y403">
            <v>25.568724422791075</v>
          </cell>
          <cell r="Z403">
            <v>25.568724422791075</v>
          </cell>
          <cell r="AA403">
            <v>25.568724422791075</v>
          </cell>
          <cell r="AB403">
            <v>25.568724422791075</v>
          </cell>
          <cell r="AC403">
            <v>25.568724422791075</v>
          </cell>
          <cell r="AD403">
            <v>25.568724422791075</v>
          </cell>
          <cell r="AE403">
            <v>25.568724422791075</v>
          </cell>
        </row>
        <row r="404">
          <cell r="C404" t="str">
            <v xml:space="preserve">   Receivable due from shareholder (% COGS - Variable)</v>
          </cell>
          <cell r="G404">
            <v>0</v>
          </cell>
          <cell r="H404">
            <v>0</v>
          </cell>
          <cell r="I404">
            <v>0</v>
          </cell>
          <cell r="J404">
            <v>7.3961947261427435E-2</v>
          </cell>
          <cell r="L404">
            <v>7.3961947261427435E-2</v>
          </cell>
          <cell r="N404">
            <v>0</v>
          </cell>
          <cell r="O404">
            <v>0</v>
          </cell>
          <cell r="P404">
            <v>7.3961947261427435E-2</v>
          </cell>
          <cell r="Q404">
            <v>0</v>
          </cell>
          <cell r="R404">
            <v>7.3961947261427435E-2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</row>
        <row r="405">
          <cell r="C405" t="str">
            <v xml:space="preserve">   Receivable due from shareholder Turnover</v>
          </cell>
          <cell r="G405">
            <v>0</v>
          </cell>
          <cell r="H405">
            <v>0</v>
          </cell>
          <cell r="I405">
            <v>0</v>
          </cell>
          <cell r="J405">
            <v>13.520466091372354</v>
          </cell>
          <cell r="L405">
            <v>13.520466091372354</v>
          </cell>
          <cell r="N405">
            <v>0</v>
          </cell>
          <cell r="O405">
            <v>0</v>
          </cell>
          <cell r="P405">
            <v>13.520466091372354</v>
          </cell>
          <cell r="Q405">
            <v>0</v>
          </cell>
          <cell r="R405">
            <v>13.520466091372354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</row>
        <row r="406">
          <cell r="C406" t="str">
            <v xml:space="preserve">   Receivable due from shareholder Days</v>
          </cell>
          <cell r="G406">
            <v>0</v>
          </cell>
          <cell r="H406">
            <v>0</v>
          </cell>
          <cell r="I406">
            <v>0</v>
          </cell>
          <cell r="J406">
            <v>26.996110750421014</v>
          </cell>
          <cell r="L406">
            <v>26.996110750421014</v>
          </cell>
          <cell r="N406">
            <v>0</v>
          </cell>
          <cell r="O406">
            <v>0</v>
          </cell>
          <cell r="P406">
            <v>26.996110750421014</v>
          </cell>
          <cell r="Q406">
            <v>0</v>
          </cell>
          <cell r="R406">
            <v>26.996110750421014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C407" t="str">
            <v xml:space="preserve">   Inventories (% COGS var.)</v>
          </cell>
          <cell r="G407">
            <v>0</v>
          </cell>
          <cell r="H407">
            <v>0</v>
          </cell>
          <cell r="I407">
            <v>0</v>
          </cell>
          <cell r="J407">
            <v>0.12703188303737148</v>
          </cell>
          <cell r="L407">
            <v>0.12703188303737148</v>
          </cell>
          <cell r="N407">
            <v>0.12608219178082192</v>
          </cell>
          <cell r="O407">
            <v>6.3041095890410959E-2</v>
          </cell>
          <cell r="P407">
            <v>6.3041095890410959E-2</v>
          </cell>
          <cell r="Q407">
            <v>0.12608219178082192</v>
          </cell>
          <cell r="R407">
            <v>0.12608219178082192</v>
          </cell>
          <cell r="S407">
            <v>1.0569231849256744</v>
          </cell>
          <cell r="T407">
            <v>0.94696732629959079</v>
          </cell>
          <cell r="U407">
            <v>0.74422064691140077</v>
          </cell>
          <cell r="V407">
            <v>0.91291331614452909</v>
          </cell>
          <cell r="W407">
            <v>0.23362961454378445</v>
          </cell>
          <cell r="X407">
            <v>0.12608219178082192</v>
          </cell>
          <cell r="Y407">
            <v>0.12608219178082192</v>
          </cell>
          <cell r="Z407">
            <v>0.12608219178082192</v>
          </cell>
          <cell r="AA407">
            <v>0.12608219178082192</v>
          </cell>
          <cell r="AB407">
            <v>0.12608219178082192</v>
          </cell>
          <cell r="AC407">
            <v>0.12608219178082192</v>
          </cell>
          <cell r="AD407">
            <v>0.12608219178082192</v>
          </cell>
          <cell r="AE407">
            <v>0.12608219178082192</v>
          </cell>
        </row>
        <row r="408">
          <cell r="C408" t="str">
            <v xml:space="preserve">   Inventories (% COGS var.) Turnover</v>
          </cell>
          <cell r="G408">
            <v>0</v>
          </cell>
          <cell r="H408">
            <v>0</v>
          </cell>
          <cell r="I408">
            <v>0</v>
          </cell>
          <cell r="J408">
            <v>7.8720394918951984</v>
          </cell>
          <cell r="L408">
            <v>7.8720394918951984</v>
          </cell>
          <cell r="N408">
            <v>7.9313342025206435</v>
          </cell>
          <cell r="O408">
            <v>15.862668405041287</v>
          </cell>
          <cell r="P408">
            <v>15.862668405041287</v>
          </cell>
          <cell r="Q408">
            <v>7.9313342025206435</v>
          </cell>
          <cell r="R408">
            <v>7.9313342025206435</v>
          </cell>
          <cell r="S408">
            <v>0.94614255251702384</v>
          </cell>
          <cell r="T408">
            <v>1.0560026436261976</v>
          </cell>
          <cell r="U408">
            <v>1.3436875262062564</v>
          </cell>
          <cell r="V408">
            <v>1.0953942530088845</v>
          </cell>
          <cell r="W408">
            <v>4.2802792871645572</v>
          </cell>
          <cell r="X408">
            <v>7.9313342025206435</v>
          </cell>
          <cell r="Y408">
            <v>7.9313342025206435</v>
          </cell>
          <cell r="Z408">
            <v>7.9313342025206435</v>
          </cell>
          <cell r="AA408">
            <v>7.9313342025206435</v>
          </cell>
          <cell r="AB408">
            <v>7.9313342025206435</v>
          </cell>
          <cell r="AC408">
            <v>7.9313342025206435</v>
          </cell>
          <cell r="AD408">
            <v>7.9313342025206435</v>
          </cell>
          <cell r="AE408">
            <v>7.9313342025206435</v>
          </cell>
        </row>
        <row r="409">
          <cell r="C409" t="str">
            <v xml:space="preserve">   Inventories (% COGS var.) Turnover Days</v>
          </cell>
          <cell r="G409">
            <v>0</v>
          </cell>
          <cell r="H409">
            <v>0</v>
          </cell>
          <cell r="I409">
            <v>0</v>
          </cell>
          <cell r="J409">
            <v>46.366637308640591</v>
          </cell>
          <cell r="L409">
            <v>46.366637308640591</v>
          </cell>
          <cell r="N409">
            <v>46.019999999999996</v>
          </cell>
          <cell r="O409">
            <v>23.009999999999998</v>
          </cell>
          <cell r="P409">
            <v>23.009999999999998</v>
          </cell>
          <cell r="Q409">
            <v>46.019999999999996</v>
          </cell>
          <cell r="R409">
            <v>46.019999999999996</v>
          </cell>
          <cell r="S409">
            <v>385.77696249787118</v>
          </cell>
          <cell r="T409">
            <v>345.64307409935066</v>
          </cell>
          <cell r="U409">
            <v>271.64053612266127</v>
          </cell>
          <cell r="V409">
            <v>333.21336039275309</v>
          </cell>
          <cell r="W409">
            <v>85.274809308481323</v>
          </cell>
          <cell r="X409">
            <v>46.019999999999996</v>
          </cell>
          <cell r="Y409">
            <v>46.019999999999996</v>
          </cell>
          <cell r="Z409">
            <v>46.019999999999996</v>
          </cell>
          <cell r="AA409">
            <v>46.019999999999996</v>
          </cell>
          <cell r="AB409">
            <v>46.019999999999996</v>
          </cell>
          <cell r="AC409">
            <v>46.019999999999996</v>
          </cell>
          <cell r="AD409">
            <v>46.019999999999996</v>
          </cell>
          <cell r="AE409">
            <v>46.019999999999996</v>
          </cell>
        </row>
        <row r="410">
          <cell r="C410" t="str">
            <v xml:space="preserve">   Mark. Sec/Other Current Assets - 1 (% Revs)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L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C411" t="str">
            <v xml:space="preserve">   VAT Receivable (% Revs)</v>
          </cell>
          <cell r="G411">
            <v>0</v>
          </cell>
          <cell r="H411">
            <v>0</v>
          </cell>
          <cell r="I411">
            <v>0</v>
          </cell>
          <cell r="J411">
            <v>5.8426768509861268E-2</v>
          </cell>
          <cell r="L411">
            <v>5.8426768509861268E-2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C412" t="str">
            <v xml:space="preserve">   Other Current Assets (% Revs)</v>
          </cell>
          <cell r="G412">
            <v>0</v>
          </cell>
          <cell r="H412">
            <v>0</v>
          </cell>
          <cell r="I412">
            <v>0</v>
          </cell>
          <cell r="J412">
            <v>0.14017589123593474</v>
          </cell>
          <cell r="L412">
            <v>0.14017589123593474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A413" t="str">
            <v>MISC_CAPEX MAINTENANCE</v>
          </cell>
          <cell r="M413">
            <v>0</v>
          </cell>
        </row>
        <row r="414">
          <cell r="A414" t="str">
            <v>MISC_CAPEX DISCRETIONARY</v>
          </cell>
          <cell r="C414" t="str">
            <v xml:space="preserve">   CAPEX - Maintenance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</row>
        <row r="415">
          <cell r="C415" t="str">
            <v xml:space="preserve">   CAPEX - Discretionary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A416" t="str">
            <v>MISC_CAPEX</v>
          </cell>
          <cell r="G416" t="str">
            <v>______</v>
          </cell>
          <cell r="H416" t="str">
            <v>______</v>
          </cell>
          <cell r="I416" t="str">
            <v>______</v>
          </cell>
          <cell r="J416" t="str">
            <v>______</v>
          </cell>
          <cell r="L416" t="str">
            <v>______</v>
          </cell>
          <cell r="M416">
            <v>0</v>
          </cell>
          <cell r="N416" t="str">
            <v>______</v>
          </cell>
          <cell r="O416" t="str">
            <v>______</v>
          </cell>
          <cell r="P416" t="str">
            <v>______</v>
          </cell>
          <cell r="Q416" t="str">
            <v>______</v>
          </cell>
          <cell r="R416" t="str">
            <v>______</v>
          </cell>
          <cell r="S416" t="str">
            <v>______</v>
          </cell>
          <cell r="T416" t="str">
            <v>______</v>
          </cell>
          <cell r="U416" t="str">
            <v>______</v>
          </cell>
          <cell r="V416" t="str">
            <v>______</v>
          </cell>
          <cell r="W416" t="str">
            <v>______</v>
          </cell>
          <cell r="X416" t="str">
            <v>______</v>
          </cell>
          <cell r="Y416" t="str">
            <v>______</v>
          </cell>
          <cell r="Z416" t="str">
            <v>______</v>
          </cell>
          <cell r="AA416" t="str">
            <v>______</v>
          </cell>
          <cell r="AB416" t="str">
            <v>______</v>
          </cell>
          <cell r="AC416" t="str">
            <v>______</v>
          </cell>
          <cell r="AD416" t="str">
            <v>______</v>
          </cell>
          <cell r="AE416" t="str">
            <v>______</v>
          </cell>
        </row>
        <row r="417">
          <cell r="C417" t="str">
            <v xml:space="preserve">   CAPEX - Total</v>
          </cell>
          <cell r="G417">
            <v>0</v>
          </cell>
          <cell r="H417">
            <v>0</v>
          </cell>
          <cell r="I417">
            <v>3074</v>
          </cell>
          <cell r="J417">
            <v>25382.611379559461</v>
          </cell>
          <cell r="L417">
            <v>25382.611379559461</v>
          </cell>
          <cell r="M417">
            <v>0</v>
          </cell>
          <cell r="N417">
            <v>2637</v>
          </cell>
          <cell r="O417">
            <v>16265</v>
          </cell>
          <cell r="P417">
            <v>9419.9983892170385</v>
          </cell>
          <cell r="Q417">
            <v>3585.5179596824382</v>
          </cell>
          <cell r="R417">
            <v>31907.516348899477</v>
          </cell>
          <cell r="S417">
            <v>406.74797148838752</v>
          </cell>
          <cell r="T417">
            <v>4014.3786946652044</v>
          </cell>
          <cell r="U417">
            <v>9342.3569849469313</v>
          </cell>
          <cell r="V417">
            <v>9443.4973188849399</v>
          </cell>
          <cell r="W417">
            <v>23206.980969985463</v>
          </cell>
          <cell r="X417">
            <v>19926.746179162517</v>
          </cell>
          <cell r="Y417">
            <v>9571.4952242323416</v>
          </cell>
          <cell r="Z417">
            <v>6555.1011705828896</v>
          </cell>
          <cell r="AA417">
            <v>34546</v>
          </cell>
          <cell r="AB417">
            <v>34546</v>
          </cell>
          <cell r="AC417">
            <v>34546</v>
          </cell>
          <cell r="AD417">
            <v>34546</v>
          </cell>
          <cell r="AE417">
            <v>34546</v>
          </cell>
        </row>
        <row r="419">
          <cell r="C419" t="str">
            <v xml:space="preserve">   CAPEX - Discretionary (% Revs)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L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1">
          <cell r="C421" t="str">
            <v xml:space="preserve"> Intangible assets </v>
          </cell>
          <cell r="G421">
            <v>0</v>
          </cell>
          <cell r="H421">
            <v>0</v>
          </cell>
          <cell r="I421">
            <v>0</v>
          </cell>
          <cell r="J421">
            <v>0.12149544304202324</v>
          </cell>
          <cell r="L421">
            <v>15076</v>
          </cell>
          <cell r="M421" t="str">
            <v># YRS</v>
          </cell>
          <cell r="N421">
            <v>14887.55</v>
          </cell>
          <cell r="O421">
            <v>14701.455624999999</v>
          </cell>
          <cell r="P421">
            <v>14517.687429687499</v>
          </cell>
          <cell r="Q421">
            <v>14336.216336816406</v>
          </cell>
          <cell r="R421">
            <v>14336.216336816406</v>
          </cell>
          <cell r="S421">
            <v>14147.766336816405</v>
          </cell>
          <cell r="T421">
            <v>13961.671961816404</v>
          </cell>
          <cell r="U421">
            <v>13777.903766503905</v>
          </cell>
          <cell r="V421">
            <v>13596.432673632811</v>
          </cell>
          <cell r="W421">
            <v>13596.432673632811</v>
          </cell>
          <cell r="X421">
            <v>12856.649010449217</v>
          </cell>
          <cell r="Y421">
            <v>12116.865347265622</v>
          </cell>
          <cell r="Z421">
            <v>11377.081684082028</v>
          </cell>
          <cell r="AA421">
            <v>10637.298020898434</v>
          </cell>
          <cell r="AB421">
            <v>9897.5143577148392</v>
          </cell>
          <cell r="AC421">
            <v>9157.7306945312448</v>
          </cell>
          <cell r="AD421">
            <v>8417.9470313476504</v>
          </cell>
          <cell r="AE421">
            <v>7678.1633681640569</v>
          </cell>
        </row>
        <row r="422">
          <cell r="C422" t="str">
            <v xml:space="preserve"> Intangible assets amort.  </v>
          </cell>
          <cell r="G422">
            <v>0</v>
          </cell>
          <cell r="H422">
            <v>0</v>
          </cell>
          <cell r="I422">
            <v>0</v>
          </cell>
          <cell r="J422">
            <v>0.12149544304202324</v>
          </cell>
          <cell r="M422">
            <v>20</v>
          </cell>
          <cell r="N422">
            <v>188.45</v>
          </cell>
          <cell r="O422">
            <v>186.09437499999999</v>
          </cell>
          <cell r="P422">
            <v>183.76819531249998</v>
          </cell>
          <cell r="Q422">
            <v>181.47109287109373</v>
          </cell>
          <cell r="R422">
            <v>739.78366318359372</v>
          </cell>
          <cell r="S422">
            <v>188.45</v>
          </cell>
          <cell r="T422">
            <v>186.09437499999999</v>
          </cell>
          <cell r="U422">
            <v>183.76819531249998</v>
          </cell>
          <cell r="V422">
            <v>181.47109287109373</v>
          </cell>
          <cell r="W422">
            <v>739.78366318359372</v>
          </cell>
          <cell r="X422">
            <v>739.78366318359372</v>
          </cell>
          <cell r="Y422">
            <v>739.78366318359372</v>
          </cell>
          <cell r="Z422">
            <v>739.78366318359372</v>
          </cell>
          <cell r="AA422">
            <v>739.78366318359372</v>
          </cell>
          <cell r="AB422">
            <v>739.78366318359372</v>
          </cell>
          <cell r="AC422">
            <v>739.78366318359372</v>
          </cell>
          <cell r="AD422">
            <v>739.78366318359372</v>
          </cell>
          <cell r="AE422">
            <v>739.78366318359372</v>
          </cell>
        </row>
        <row r="424">
          <cell r="C424" t="str">
            <v xml:space="preserve"> Deferred tax asset (% Revs)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L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</row>
        <row r="425">
          <cell r="C425" t="str">
            <v xml:space="preserve">   Goodwill (% Revs)</v>
          </cell>
          <cell r="G425">
            <v>0</v>
          </cell>
          <cell r="H425">
            <v>0</v>
          </cell>
          <cell r="I425">
            <v>0</v>
          </cell>
          <cell r="J425">
            <v>1.0253535224572661</v>
          </cell>
          <cell r="L425">
            <v>1.0253535224572661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</row>
        <row r="426">
          <cell r="C426" t="str">
            <v xml:space="preserve">   Transactions Costs (% Revs)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L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</row>
        <row r="428">
          <cell r="C428" t="str">
            <v>GOODWILL ASSUMPTIONS</v>
          </cell>
        </row>
        <row r="429">
          <cell r="J429" t="str">
            <v xml:space="preserve">  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C430" t="str">
            <v xml:space="preserve">  Existing Goodwill BOY Balance</v>
          </cell>
          <cell r="M430" t="str">
            <v># YRS</v>
          </cell>
          <cell r="N430">
            <v>127233</v>
          </cell>
          <cell r="O430">
            <v>125642.58749999999</v>
          </cell>
          <cell r="P430">
            <v>124072.05515624999</v>
          </cell>
          <cell r="Q430">
            <v>122521.15446679687</v>
          </cell>
          <cell r="R430">
            <v>127233</v>
          </cell>
          <cell r="S430">
            <v>120989.64003596191</v>
          </cell>
          <cell r="T430">
            <v>119399.22753596191</v>
          </cell>
          <cell r="U430">
            <v>117828.6951922119</v>
          </cell>
          <cell r="V430">
            <v>116277.79450275878</v>
          </cell>
          <cell r="W430">
            <v>120989.64003596191</v>
          </cell>
          <cell r="X430">
            <v>114746.28007192383</v>
          </cell>
          <cell r="Y430">
            <v>108502.92010788574</v>
          </cell>
          <cell r="Z430">
            <v>102259.56014384766</v>
          </cell>
          <cell r="AA430">
            <v>96016.200179809573</v>
          </cell>
          <cell r="AB430">
            <v>89772.840215771488</v>
          </cell>
          <cell r="AC430">
            <v>83529.480251733403</v>
          </cell>
          <cell r="AD430">
            <v>77286.120287695318</v>
          </cell>
          <cell r="AE430">
            <v>71042.760323657232</v>
          </cell>
        </row>
        <row r="431">
          <cell r="C431" t="str">
            <v xml:space="preserve">  Less Existing Goodwill Amortization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M431">
            <v>20</v>
          </cell>
          <cell r="N431">
            <v>1590.4124999999999</v>
          </cell>
          <cell r="O431">
            <v>1570.5323437499999</v>
          </cell>
          <cell r="P431">
            <v>1550.9006894531249</v>
          </cell>
          <cell r="Q431">
            <v>1531.5144308349609</v>
          </cell>
          <cell r="R431">
            <v>6243.3599640380853</v>
          </cell>
          <cell r="S431">
            <v>1590.4124999999999</v>
          </cell>
          <cell r="T431">
            <v>1570.5323437499999</v>
          </cell>
          <cell r="U431">
            <v>1550.9006894531249</v>
          </cell>
          <cell r="V431">
            <v>1531.5144308349609</v>
          </cell>
          <cell r="W431">
            <v>6243.3599640380853</v>
          </cell>
          <cell r="X431">
            <v>6243.3599640380853</v>
          </cell>
          <cell r="Y431">
            <v>6243.3599640380853</v>
          </cell>
          <cell r="Z431">
            <v>6243.3599640380853</v>
          </cell>
          <cell r="AA431">
            <v>6243.3599640380853</v>
          </cell>
          <cell r="AB431">
            <v>6243.3599640380853</v>
          </cell>
          <cell r="AC431">
            <v>6243.3599640380853</v>
          </cell>
          <cell r="AD431">
            <v>6243.3599640380853</v>
          </cell>
          <cell r="AE431">
            <v>6243.3599640380853</v>
          </cell>
        </row>
        <row r="432">
          <cell r="N432" t="str">
            <v>______</v>
          </cell>
          <cell r="O432" t="str">
            <v>______</v>
          </cell>
          <cell r="P432" t="str">
            <v>______</v>
          </cell>
          <cell r="Q432" t="str">
            <v>______</v>
          </cell>
          <cell r="R432" t="str">
            <v>______</v>
          </cell>
          <cell r="S432" t="str">
            <v>______</v>
          </cell>
          <cell r="T432" t="str">
            <v>______</v>
          </cell>
          <cell r="U432" t="str">
            <v>______</v>
          </cell>
          <cell r="V432" t="str">
            <v>______</v>
          </cell>
          <cell r="W432" t="str">
            <v>______</v>
          </cell>
          <cell r="X432" t="str">
            <v>______</v>
          </cell>
          <cell r="Y432" t="str">
            <v>______</v>
          </cell>
          <cell r="Z432" t="str">
            <v>______</v>
          </cell>
          <cell r="AA432" t="str">
            <v>______</v>
          </cell>
          <cell r="AB432" t="str">
            <v>______</v>
          </cell>
          <cell r="AC432" t="str">
            <v>______</v>
          </cell>
          <cell r="AD432" t="str">
            <v>______</v>
          </cell>
          <cell r="AE432" t="str">
            <v>______</v>
          </cell>
        </row>
        <row r="433">
          <cell r="C433" t="str">
            <v xml:space="preserve">  Existing Goodwill EOY Balance</v>
          </cell>
          <cell r="N433">
            <v>125642.58749999999</v>
          </cell>
          <cell r="O433">
            <v>124072.05515624999</v>
          </cell>
          <cell r="P433">
            <v>122521.15446679687</v>
          </cell>
          <cell r="Q433">
            <v>120989.64003596191</v>
          </cell>
          <cell r="R433">
            <v>120989.64003596191</v>
          </cell>
          <cell r="S433">
            <v>119399.22753596191</v>
          </cell>
          <cell r="T433">
            <v>117828.6951922119</v>
          </cell>
          <cell r="U433">
            <v>116277.79450275878</v>
          </cell>
          <cell r="V433">
            <v>114746.28007192383</v>
          </cell>
          <cell r="W433">
            <v>114746.28007192383</v>
          </cell>
          <cell r="X433">
            <v>108502.92010788574</v>
          </cell>
          <cell r="Y433">
            <v>102259.56014384766</v>
          </cell>
          <cell r="Z433">
            <v>96016.200179809573</v>
          </cell>
          <cell r="AA433">
            <v>89772.840215771488</v>
          </cell>
          <cell r="AB433">
            <v>83529.480251733403</v>
          </cell>
          <cell r="AC433">
            <v>77286.120287695318</v>
          </cell>
          <cell r="AD433">
            <v>71042.760323657232</v>
          </cell>
          <cell r="AE433">
            <v>64799.400359619147</v>
          </cell>
        </row>
        <row r="435">
          <cell r="C435" t="str">
            <v xml:space="preserve">  Acquisition Goodwill BOY Balance</v>
          </cell>
          <cell r="M435" t="str">
            <v># YRS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</row>
        <row r="436">
          <cell r="C436" t="str">
            <v xml:space="preserve">  Less Acquisition Goodwill Amortization</v>
          </cell>
          <cell r="M436">
            <v>7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</row>
        <row r="437">
          <cell r="N437" t="str">
            <v>______</v>
          </cell>
          <cell r="O437" t="str">
            <v>______</v>
          </cell>
          <cell r="P437" t="str">
            <v>______</v>
          </cell>
          <cell r="Q437" t="str">
            <v>______</v>
          </cell>
          <cell r="R437" t="str">
            <v>______</v>
          </cell>
          <cell r="S437" t="str">
            <v>______</v>
          </cell>
          <cell r="T437" t="str">
            <v>______</v>
          </cell>
          <cell r="U437" t="str">
            <v>______</v>
          </cell>
          <cell r="V437" t="str">
            <v>______</v>
          </cell>
          <cell r="W437" t="str">
            <v>______</v>
          </cell>
          <cell r="X437" t="str">
            <v>______</v>
          </cell>
          <cell r="Y437" t="str">
            <v>______</v>
          </cell>
          <cell r="Z437" t="str">
            <v>______</v>
          </cell>
          <cell r="AA437" t="str">
            <v>______</v>
          </cell>
          <cell r="AB437" t="str">
            <v>______</v>
          </cell>
          <cell r="AC437" t="str">
            <v>______</v>
          </cell>
          <cell r="AD437" t="str">
            <v>______</v>
          </cell>
          <cell r="AE437" t="str">
            <v>______</v>
          </cell>
        </row>
        <row r="438">
          <cell r="C438" t="str">
            <v xml:space="preserve">  Acquisition Goodwill EOY Balance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</row>
        <row r="440">
          <cell r="C440" t="str">
            <v xml:space="preserve">  Total  Non Deductible Goodwill EOY Balance</v>
          </cell>
          <cell r="N440">
            <v>125642.58749999999</v>
          </cell>
          <cell r="O440">
            <v>124072.05515624999</v>
          </cell>
          <cell r="P440">
            <v>122521.15446679687</v>
          </cell>
          <cell r="Q440">
            <v>120989.64003596191</v>
          </cell>
          <cell r="R440">
            <v>120989.64003596191</v>
          </cell>
          <cell r="S440">
            <v>119399.22753596191</v>
          </cell>
          <cell r="T440">
            <v>117828.6951922119</v>
          </cell>
          <cell r="U440">
            <v>116277.79450275878</v>
          </cell>
          <cell r="V440">
            <v>114746.28007192383</v>
          </cell>
          <cell r="W440">
            <v>114746.28007192383</v>
          </cell>
          <cell r="X440">
            <v>108502.92010788574</v>
          </cell>
          <cell r="Y440">
            <v>102259.56014384766</v>
          </cell>
          <cell r="Z440">
            <v>96016.200179809573</v>
          </cell>
          <cell r="AA440">
            <v>89772.840215771488</v>
          </cell>
          <cell r="AB440">
            <v>83529.480251733403</v>
          </cell>
          <cell r="AC440">
            <v>77286.120287695318</v>
          </cell>
          <cell r="AD440">
            <v>71042.760323657232</v>
          </cell>
          <cell r="AE440">
            <v>64799.400359619147</v>
          </cell>
        </row>
        <row r="441">
          <cell r="C441" t="str">
            <v xml:space="preserve">  Amort. of Goodwill (Non-Deduct.)</v>
          </cell>
          <cell r="N441">
            <v>1590.4124999999999</v>
          </cell>
          <cell r="O441">
            <v>1570.5323437499999</v>
          </cell>
          <cell r="P441">
            <v>1550.9006894531249</v>
          </cell>
          <cell r="Q441">
            <v>1531.5144308349609</v>
          </cell>
          <cell r="R441">
            <v>6243.3599640380853</v>
          </cell>
          <cell r="S441">
            <v>1590.4124999999999</v>
          </cell>
          <cell r="T441">
            <v>1570.5323437499999</v>
          </cell>
          <cell r="U441">
            <v>1550.9006894531249</v>
          </cell>
          <cell r="V441">
            <v>1531.5144308349609</v>
          </cell>
          <cell r="W441">
            <v>6243.3599640380853</v>
          </cell>
          <cell r="X441">
            <v>6243.3599640380853</v>
          </cell>
          <cell r="Y441">
            <v>6243.3599640380853</v>
          </cell>
          <cell r="Z441">
            <v>6243.3599640380853</v>
          </cell>
          <cell r="AA441">
            <v>6243.3599640380853</v>
          </cell>
          <cell r="AB441">
            <v>6243.3599640380853</v>
          </cell>
          <cell r="AC441">
            <v>6243.3599640380853</v>
          </cell>
          <cell r="AD441">
            <v>6243.3599640380853</v>
          </cell>
          <cell r="AE441">
            <v>6243.3599640380853</v>
          </cell>
        </row>
        <row r="442">
          <cell r="M442" t="str">
            <v># YRS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</row>
        <row r="443">
          <cell r="C443" t="str">
            <v xml:space="preserve">  Amort. of Transaction Exps. (Deduct.)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M443">
            <v>10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</row>
        <row r="445">
          <cell r="A445" t="str">
            <v>MISC_MV ASSETS SOLD</v>
          </cell>
          <cell r="C445" t="str">
            <v>ASSET SALES:</v>
          </cell>
        </row>
        <row r="446">
          <cell r="A446" t="str">
            <v>MISC_BV ASSETS SOLD</v>
          </cell>
          <cell r="C446" t="str">
            <v xml:space="preserve">   Market Value of Assets Sold</v>
          </cell>
          <cell r="H446">
            <v>0</v>
          </cell>
          <cell r="I446">
            <v>0</v>
          </cell>
          <cell r="J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</row>
        <row r="447">
          <cell r="C447" t="str">
            <v xml:space="preserve">   Book Value of Assets Sold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</row>
        <row r="448">
          <cell r="C448" t="str">
            <v xml:space="preserve">   Tax Basis of Assets Sold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</row>
        <row r="450">
          <cell r="C450" t="str">
            <v>LIABILITIES:</v>
          </cell>
        </row>
        <row r="451">
          <cell r="C451" t="str">
            <v xml:space="preserve">   Trade Accounts Payable (% COGS - Variable)</v>
          </cell>
          <cell r="G451">
            <v>0</v>
          </cell>
          <cell r="H451">
            <v>0</v>
          </cell>
          <cell r="I451">
            <v>0</v>
          </cell>
          <cell r="J451">
            <v>0.38735414050570427</v>
          </cell>
          <cell r="L451">
            <v>0.38735414050570427</v>
          </cell>
          <cell r="N451">
            <v>0.38735414050570427</v>
          </cell>
          <cell r="O451">
            <v>9.8438356164383595E-2</v>
          </cell>
          <cell r="P451">
            <v>9.8438356164383595E-2</v>
          </cell>
          <cell r="Q451">
            <v>9.8438356164383595E-2</v>
          </cell>
          <cell r="R451">
            <v>9.8438356164383595E-2</v>
          </cell>
          <cell r="S451">
            <v>1.6517439278991493</v>
          </cell>
          <cell r="T451">
            <v>1.7178444685434695</v>
          </cell>
          <cell r="U451">
            <v>1.3346290500163307</v>
          </cell>
          <cell r="V451">
            <v>1.5524218676438002</v>
          </cell>
          <cell r="W451">
            <v>0.3972904284918361</v>
          </cell>
          <cell r="X451">
            <v>9.8438356164383595E-2</v>
          </cell>
          <cell r="Y451">
            <v>9.8438356164383595E-2</v>
          </cell>
          <cell r="Z451">
            <v>9.8438356164383595E-2</v>
          </cell>
          <cell r="AA451">
            <v>9.8438356164383595E-2</v>
          </cell>
          <cell r="AB451">
            <v>9.8438356164383595E-2</v>
          </cell>
          <cell r="AC451">
            <v>9.8438356164383595E-2</v>
          </cell>
          <cell r="AD451">
            <v>9.8438356164383595E-2</v>
          </cell>
          <cell r="AE451">
            <v>9.8438356164383595E-2</v>
          </cell>
        </row>
        <row r="452">
          <cell r="C452" t="str">
            <v xml:space="preserve">   Trade Accounts Payable Turnover</v>
          </cell>
          <cell r="G452">
            <v>0</v>
          </cell>
          <cell r="H452">
            <v>0</v>
          </cell>
          <cell r="I452">
            <v>0</v>
          </cell>
          <cell r="J452">
            <v>2.5816169118380028</v>
          </cell>
          <cell r="L452">
            <v>2.5816169118380028</v>
          </cell>
          <cell r="N452">
            <v>2.5816169118380028</v>
          </cell>
          <cell r="O452">
            <v>10.158641803506816</v>
          </cell>
          <cell r="P452">
            <v>10.158641803506816</v>
          </cell>
          <cell r="Q452">
            <v>10.158641803506816</v>
          </cell>
          <cell r="R452">
            <v>10.158641803506816</v>
          </cell>
          <cell r="S452">
            <v>0.60542072115978574</v>
          </cell>
          <cell r="T452">
            <v>0.58212487702561488</v>
          </cell>
          <cell r="U452">
            <v>0.74927186695641301</v>
          </cell>
          <cell r="V452">
            <v>0.64415480150235027</v>
          </cell>
          <cell r="W452">
            <v>2.5170503195763474</v>
          </cell>
          <cell r="X452">
            <v>10.158641803506816</v>
          </cell>
          <cell r="Y452">
            <v>10.158641803506816</v>
          </cell>
          <cell r="Z452">
            <v>10.158641803506816</v>
          </cell>
          <cell r="AA452">
            <v>10.158641803506816</v>
          </cell>
          <cell r="AB452">
            <v>10.158641803506816</v>
          </cell>
          <cell r="AC452">
            <v>10.158641803506816</v>
          </cell>
          <cell r="AD452">
            <v>10.158641803506816</v>
          </cell>
          <cell r="AE452">
            <v>10.158641803506816</v>
          </cell>
        </row>
        <row r="453">
          <cell r="C453" t="str">
            <v xml:space="preserve">   Trade Accounts Payable Days</v>
          </cell>
          <cell r="G453">
            <v>0</v>
          </cell>
          <cell r="H453">
            <v>0</v>
          </cell>
          <cell r="I453">
            <v>0</v>
          </cell>
          <cell r="J453">
            <v>141.38426128458204</v>
          </cell>
          <cell r="L453">
            <v>141.38426128458204</v>
          </cell>
          <cell r="N453">
            <v>141.38426128458204</v>
          </cell>
          <cell r="O453">
            <v>35.930000000000007</v>
          </cell>
          <cell r="P453">
            <v>35.930000000000007</v>
          </cell>
          <cell r="Q453">
            <v>35.930000000000007</v>
          </cell>
          <cell r="R453">
            <v>35.930000000000007</v>
          </cell>
          <cell r="S453">
            <v>602.88653368318944</v>
          </cell>
          <cell r="T453">
            <v>627.01323101836635</v>
          </cell>
          <cell r="U453">
            <v>487.13960325596071</v>
          </cell>
          <cell r="V453">
            <v>566.63398168998708</v>
          </cell>
          <cell r="W453">
            <v>145.01100639952017</v>
          </cell>
          <cell r="X453">
            <v>35.930000000000007</v>
          </cell>
          <cell r="Y453">
            <v>35.930000000000007</v>
          </cell>
          <cell r="Z453">
            <v>35.930000000000007</v>
          </cell>
          <cell r="AA453">
            <v>35.930000000000007</v>
          </cell>
          <cell r="AB453">
            <v>35.930000000000007</v>
          </cell>
          <cell r="AC453">
            <v>35.930000000000007</v>
          </cell>
          <cell r="AD453">
            <v>35.930000000000007</v>
          </cell>
          <cell r="AE453">
            <v>35.930000000000007</v>
          </cell>
        </row>
        <row r="454">
          <cell r="C454" t="str">
            <v xml:space="preserve">   Income Tax Payable (% PFT)</v>
          </cell>
          <cell r="G454">
            <v>0</v>
          </cell>
          <cell r="H454">
            <v>0</v>
          </cell>
          <cell r="I454">
            <v>0</v>
          </cell>
          <cell r="J454">
            <v>4.8648501057122796E-2</v>
          </cell>
          <cell r="L454">
            <v>4.8648501057122796E-2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</row>
        <row r="455">
          <cell r="C455" t="str">
            <v xml:space="preserve">   Accrued Expenses (% Revs)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L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</row>
        <row r="456">
          <cell r="C456" t="str">
            <v xml:space="preserve">   Short Term Debt (% Revs)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L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</row>
        <row r="457">
          <cell r="C457" t="str">
            <v xml:space="preserve">   Other Taxes Payable (% Revs)</v>
          </cell>
          <cell r="G457">
            <v>0</v>
          </cell>
          <cell r="H457">
            <v>0</v>
          </cell>
          <cell r="I457">
            <v>0</v>
          </cell>
          <cell r="J457">
            <v>4.1930272628525271E-2</v>
          </cell>
          <cell r="L457">
            <v>4.1930272628525271E-2</v>
          </cell>
          <cell r="N457">
            <v>4.1930272628525271E-2</v>
          </cell>
          <cell r="O457">
            <v>4.1930272628525271E-2</v>
          </cell>
          <cell r="P457">
            <v>4.1930272628525271E-2</v>
          </cell>
          <cell r="Q457">
            <v>4.1930272628525271E-2</v>
          </cell>
          <cell r="R457">
            <v>4.1930272628525271E-2</v>
          </cell>
          <cell r="S457">
            <v>4.1930272628525271E-2</v>
          </cell>
          <cell r="T457">
            <v>4.1930272628525271E-2</v>
          </cell>
          <cell r="U457">
            <v>4.1930272628525271E-2</v>
          </cell>
          <cell r="V457">
            <v>4.1930272628525271E-2</v>
          </cell>
          <cell r="W457">
            <v>4.1930272628525271E-2</v>
          </cell>
          <cell r="X457">
            <v>4.1930272628525271E-2</v>
          </cell>
          <cell r="Y457">
            <v>4.1930272628525271E-2</v>
          </cell>
          <cell r="Z457">
            <v>4.1930272628525271E-2</v>
          </cell>
          <cell r="AA457">
            <v>4.1930272628525271E-2</v>
          </cell>
          <cell r="AB457">
            <v>4.1930272628525271E-2</v>
          </cell>
          <cell r="AC457">
            <v>4.1930272628525271E-2</v>
          </cell>
          <cell r="AD457">
            <v>4.1930272628525271E-2</v>
          </cell>
          <cell r="AE457">
            <v>4.1930272628525271E-2</v>
          </cell>
        </row>
        <row r="458">
          <cell r="C458" t="str">
            <v xml:space="preserve">   Capex Accounts Payable (% Revs)</v>
          </cell>
          <cell r="G458">
            <v>0</v>
          </cell>
          <cell r="H458">
            <v>0</v>
          </cell>
          <cell r="I458">
            <v>0</v>
          </cell>
          <cell r="J458">
            <v>9.7907146293283384E-2</v>
          </cell>
          <cell r="L458">
            <v>9.7907146293283384E-2</v>
          </cell>
          <cell r="N458">
            <v>3.8264882433899444E-2</v>
          </cell>
          <cell r="O458">
            <v>0.14143203583909442</v>
          </cell>
          <cell r="P458">
            <v>8.3006522603613075E-2</v>
          </cell>
          <cell r="Q458">
            <v>3.9139286790717973E-2</v>
          </cell>
          <cell r="R458">
            <v>8.2022183351364616E-2</v>
          </cell>
          <cell r="S458">
            <v>4.805076332879854E-3</v>
          </cell>
          <cell r="T458">
            <v>2.9900643838739471E-2</v>
          </cell>
          <cell r="U458">
            <v>6.2569513819185088E-2</v>
          </cell>
          <cell r="V458">
            <v>7.4234503746352848E-2</v>
          </cell>
          <cell r="W458">
            <v>6.4403650279782551E-2</v>
          </cell>
          <cell r="X458">
            <v>3.7290561263231936E-2</v>
          </cell>
          <cell r="Y458">
            <v>3.2573754946886295E-2</v>
          </cell>
          <cell r="Z458">
            <v>2.9241342816338039E-2</v>
          </cell>
          <cell r="AA458">
            <v>2.8001045191459399E-2</v>
          </cell>
          <cell r="AB458">
            <v>2.8001045191459399E-2</v>
          </cell>
          <cell r="AC458">
            <v>2.8001045191459399E-2</v>
          </cell>
          <cell r="AD458">
            <v>2.8001045191459399E-2</v>
          </cell>
          <cell r="AE458">
            <v>2.8001045191459399E-2</v>
          </cell>
        </row>
        <row r="459">
          <cell r="C459" t="str">
            <v xml:space="preserve">   Capex A/P</v>
          </cell>
          <cell r="N459">
            <v>1198.7740631376435</v>
          </cell>
          <cell r="O459">
            <v>7394.0311478702197</v>
          </cell>
          <cell r="P459">
            <v>4282.3093453893689</v>
          </cell>
          <cell r="Q459">
            <v>1629.9681202053507</v>
          </cell>
          <cell r="R459">
            <v>14505.082676602582</v>
          </cell>
          <cell r="S459">
            <v>184.90668124919554</v>
          </cell>
          <cell r="T459">
            <v>1824.927212277966</v>
          </cell>
          <cell r="U459">
            <v>4247.0137436963132</v>
          </cell>
          <cell r="V459">
            <v>4292.991904129367</v>
          </cell>
          <cell r="W459">
            <v>14505.082676602582</v>
          </cell>
          <cell r="X459">
            <v>10000</v>
          </cell>
          <cell r="Y459">
            <v>10000</v>
          </cell>
          <cell r="Z459">
            <v>10000</v>
          </cell>
          <cell r="AA459">
            <v>10000</v>
          </cell>
          <cell r="AB459">
            <v>10000</v>
          </cell>
          <cell r="AC459">
            <v>10000</v>
          </cell>
          <cell r="AD459">
            <v>10000</v>
          </cell>
          <cell r="AE459">
            <v>10000</v>
          </cell>
        </row>
        <row r="460">
          <cell r="C460" t="str">
            <v xml:space="preserve">   Capex Accounts Payable (% Capex)</v>
          </cell>
          <cell r="L460">
            <v>0.47863475583066101</v>
          </cell>
          <cell r="N460">
            <v>0.45459767278636459</v>
          </cell>
          <cell r="O460">
            <v>0.45459767278636459</v>
          </cell>
          <cell r="P460">
            <v>0.45459767278636459</v>
          </cell>
          <cell r="Q460">
            <v>0.45459767278636459</v>
          </cell>
          <cell r="R460">
            <v>0.45459767278636459</v>
          </cell>
          <cell r="S460">
            <v>0.45459767278636459</v>
          </cell>
          <cell r="T460">
            <v>0.45459767278636459</v>
          </cell>
          <cell r="U460">
            <v>0.45459767278636459</v>
          </cell>
          <cell r="V460">
            <v>0.45459767278636459</v>
          </cell>
          <cell r="W460">
            <v>0.3</v>
          </cell>
          <cell r="X460">
            <v>0.3</v>
          </cell>
          <cell r="Y460">
            <v>0.3</v>
          </cell>
          <cell r="Z460">
            <v>0.3</v>
          </cell>
          <cell r="AA460">
            <v>0.3</v>
          </cell>
          <cell r="AB460">
            <v>0.3</v>
          </cell>
          <cell r="AC460">
            <v>0.3</v>
          </cell>
          <cell r="AD460">
            <v>0.3</v>
          </cell>
          <cell r="AE460">
            <v>0.3</v>
          </cell>
        </row>
        <row r="461">
          <cell r="C461" t="str">
            <v xml:space="preserve">   Buy - out obligation (% Revs)</v>
          </cell>
          <cell r="G461">
            <v>0</v>
          </cell>
          <cell r="H461">
            <v>0</v>
          </cell>
          <cell r="I461">
            <v>0</v>
          </cell>
          <cell r="J461">
            <v>5.6951996284026155E-2</v>
          </cell>
          <cell r="L461">
            <v>5.6951996284026155E-2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C462" t="str">
            <v xml:space="preserve">   Other Amounts Payable (% Revs)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L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</row>
        <row r="464">
          <cell r="C464" t="str">
            <v xml:space="preserve">   Provision for special dividend (% Revs)</v>
          </cell>
          <cell r="G464">
            <v>0</v>
          </cell>
          <cell r="H464">
            <v>0</v>
          </cell>
          <cell r="I464">
            <v>0</v>
          </cell>
          <cell r="J464">
            <v>8.7164679752090968E-2</v>
          </cell>
          <cell r="L464">
            <v>8.7164679752090968E-2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</row>
        <row r="465">
          <cell r="C465" t="str">
            <v xml:space="preserve">   Deal related accrued liabilities (% Revs)</v>
          </cell>
          <cell r="G465">
            <v>0</v>
          </cell>
          <cell r="H465">
            <v>0</v>
          </cell>
          <cell r="I465">
            <v>0</v>
          </cell>
          <cell r="J465">
            <v>1.6520672475202152E-2</v>
          </cell>
          <cell r="L465">
            <v>1.6520672475202152E-2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</row>
        <row r="466">
          <cell r="C466" t="str">
            <v xml:space="preserve">   Other Liabilities - 3 (% Revs)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L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</row>
        <row r="467">
          <cell r="C467" t="str">
            <v xml:space="preserve">   Other Liabilities - 4 (% Revs)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L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</row>
        <row r="468">
          <cell r="C468" t="str">
            <v xml:space="preserve">   Deferred Taxes (% PFT)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L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</row>
        <row r="470">
          <cell r="C470" t="str">
            <v>CAPITAL STRUCTURE</v>
          </cell>
        </row>
        <row r="472"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</row>
        <row r="473">
          <cell r="N473" t="str">
            <v>1Q 2003</v>
          </cell>
          <cell r="O473" t="str">
            <v>2Q 2003</v>
          </cell>
          <cell r="P473" t="str">
            <v>3Q 2003</v>
          </cell>
          <cell r="Q473" t="str">
            <v>4Q 2003 Е</v>
          </cell>
          <cell r="R473">
            <v>2003</v>
          </cell>
          <cell r="S473" t="str">
            <v>1Q 2004</v>
          </cell>
          <cell r="T473" t="str">
            <v>2Q 2004</v>
          </cell>
          <cell r="U473" t="str">
            <v>3Q 2004</v>
          </cell>
          <cell r="V473" t="str">
            <v>4Q 2004</v>
          </cell>
          <cell r="W473">
            <v>2004</v>
          </cell>
          <cell r="X473">
            <v>2005</v>
          </cell>
          <cell r="Y473">
            <v>2006</v>
          </cell>
          <cell r="Z473">
            <v>2007</v>
          </cell>
          <cell r="AA473">
            <v>2008</v>
          </cell>
          <cell r="AB473">
            <v>2009</v>
          </cell>
          <cell r="AC473">
            <v>2010</v>
          </cell>
          <cell r="AD473">
            <v>2011</v>
          </cell>
          <cell r="AE473">
            <v>2012</v>
          </cell>
        </row>
        <row r="476">
          <cell r="C476" t="str">
            <v>LIBOR ASSUMPTIONS</v>
          </cell>
        </row>
        <row r="478">
          <cell r="C478" t="str">
            <v>3 Month Rate</v>
          </cell>
          <cell r="N478">
            <v>0.02</v>
          </cell>
          <cell r="O478">
            <v>0.02</v>
          </cell>
          <cell r="P478">
            <v>0.02</v>
          </cell>
          <cell r="Q478">
            <v>0.02</v>
          </cell>
          <cell r="R478">
            <v>0.02</v>
          </cell>
          <cell r="S478">
            <v>0.02</v>
          </cell>
          <cell r="T478">
            <v>0.02</v>
          </cell>
          <cell r="U478">
            <v>0.02</v>
          </cell>
          <cell r="V478">
            <v>0.02</v>
          </cell>
          <cell r="W478">
            <v>0.02</v>
          </cell>
          <cell r="X478">
            <v>0.02</v>
          </cell>
          <cell r="Y478">
            <v>0.02</v>
          </cell>
          <cell r="Z478">
            <v>0.02</v>
          </cell>
          <cell r="AA478">
            <v>0.02</v>
          </cell>
          <cell r="AB478">
            <v>0.02</v>
          </cell>
          <cell r="AC478">
            <v>0.02</v>
          </cell>
          <cell r="AD478">
            <v>0.02</v>
          </cell>
          <cell r="AE478">
            <v>0.02</v>
          </cell>
        </row>
        <row r="479">
          <cell r="C479" t="str">
            <v>LIBOR Step-Up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1">
          <cell r="C481" t="str">
            <v>LIBOR Assumption</v>
          </cell>
          <cell r="N481">
            <v>0.02</v>
          </cell>
          <cell r="O481">
            <v>0.02</v>
          </cell>
          <cell r="P481">
            <v>0.02</v>
          </cell>
          <cell r="Q481">
            <v>0.02</v>
          </cell>
          <cell r="R481">
            <v>0.02</v>
          </cell>
          <cell r="S481">
            <v>0.02</v>
          </cell>
          <cell r="T481">
            <v>0.02</v>
          </cell>
          <cell r="U481">
            <v>0.02</v>
          </cell>
          <cell r="V481">
            <v>0.02</v>
          </cell>
          <cell r="W481">
            <v>0.02</v>
          </cell>
          <cell r="X481">
            <v>0.02</v>
          </cell>
          <cell r="Y481">
            <v>0.02</v>
          </cell>
          <cell r="Z481">
            <v>0.02</v>
          </cell>
          <cell r="AA481">
            <v>0.02</v>
          </cell>
          <cell r="AB481">
            <v>0.02</v>
          </cell>
          <cell r="AC481">
            <v>0.02</v>
          </cell>
          <cell r="AD481">
            <v>0.02</v>
          </cell>
          <cell r="AE481">
            <v>0.02</v>
          </cell>
        </row>
        <row r="484">
          <cell r="C484" t="str">
            <v>CUMULATIVE EXCESS CASH</v>
          </cell>
        </row>
        <row r="485">
          <cell r="C485" t="str">
            <v>BOY Balance</v>
          </cell>
          <cell r="N485">
            <v>5397</v>
          </cell>
          <cell r="O485">
            <v>7472.2624728391256</v>
          </cell>
          <cell r="P485">
            <v>2859.6050752766241</v>
          </cell>
          <cell r="Q485">
            <v>1499.6344341778386</v>
          </cell>
          <cell r="R485">
            <v>5397</v>
          </cell>
          <cell r="S485">
            <v>900</v>
          </cell>
          <cell r="T485">
            <v>900</v>
          </cell>
          <cell r="U485">
            <v>900</v>
          </cell>
          <cell r="V485">
            <v>900</v>
          </cell>
          <cell r="W485">
            <v>900.00000000000728</v>
          </cell>
          <cell r="X485">
            <v>899.99999999999272</v>
          </cell>
          <cell r="Y485">
            <v>899.99999999999272</v>
          </cell>
          <cell r="Z485">
            <v>899.99999999999272</v>
          </cell>
          <cell r="AA485">
            <v>899.99999999999272</v>
          </cell>
          <cell r="AB485">
            <v>7535.6239108602422</v>
          </cell>
          <cell r="AC485">
            <v>217776.86077962848</v>
          </cell>
          <cell r="AD485">
            <v>443834.23741531244</v>
          </cell>
          <cell r="AE485">
            <v>669892.61405099637</v>
          </cell>
        </row>
        <row r="486">
          <cell r="C486" t="str">
            <v>Additions</v>
          </cell>
          <cell r="N486">
            <v>6572.2624728391256</v>
          </cell>
          <cell r="O486">
            <v>1959.6050752766241</v>
          </cell>
          <cell r="P486">
            <v>599.63443417783856</v>
          </cell>
          <cell r="Q486">
            <v>0</v>
          </cell>
          <cell r="R486">
            <v>9131.5019822935956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6635.6239108602495</v>
          </cell>
          <cell r="AB486">
            <v>216876.86077962848</v>
          </cell>
          <cell r="AC486">
            <v>442934.23741531244</v>
          </cell>
          <cell r="AD486">
            <v>668992.61405099637</v>
          </cell>
          <cell r="AE486">
            <v>895051.99068668031</v>
          </cell>
        </row>
        <row r="487">
          <cell r="C487" t="str">
            <v>Reductions</v>
          </cell>
          <cell r="N487">
            <v>-4497</v>
          </cell>
          <cell r="O487">
            <v>-6572.2624728391256</v>
          </cell>
          <cell r="P487">
            <v>-1959.6050752766241</v>
          </cell>
          <cell r="Q487">
            <v>-599.63443417783856</v>
          </cell>
          <cell r="R487">
            <v>-13628.501982293588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-1.4551915228366852E-11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-6635.6239108602349</v>
          </cell>
          <cell r="AC487">
            <v>-216876.86077962848</v>
          </cell>
          <cell r="AD487">
            <v>-442934.23741531244</v>
          </cell>
          <cell r="AE487">
            <v>-668992.61405099637</v>
          </cell>
        </row>
        <row r="488">
          <cell r="C488" t="str">
            <v>EOY Balance</v>
          </cell>
          <cell r="N488">
            <v>7472.2624728391256</v>
          </cell>
          <cell r="O488">
            <v>2859.6050752766241</v>
          </cell>
          <cell r="P488">
            <v>1499.6344341778386</v>
          </cell>
          <cell r="Q488">
            <v>900</v>
          </cell>
          <cell r="R488">
            <v>900.00000000000728</v>
          </cell>
          <cell r="S488">
            <v>900</v>
          </cell>
          <cell r="T488">
            <v>900</v>
          </cell>
          <cell r="U488">
            <v>900</v>
          </cell>
          <cell r="V488">
            <v>900</v>
          </cell>
          <cell r="W488">
            <v>899.99999999999272</v>
          </cell>
          <cell r="X488">
            <v>899.99999999999272</v>
          </cell>
          <cell r="Y488">
            <v>899.99999999999272</v>
          </cell>
          <cell r="Z488">
            <v>899.99999999999272</v>
          </cell>
          <cell r="AA488">
            <v>7535.6239108602422</v>
          </cell>
          <cell r="AB488">
            <v>217776.86077962848</v>
          </cell>
          <cell r="AC488">
            <v>443834.23741531244</v>
          </cell>
          <cell r="AD488">
            <v>669892.61405099637</v>
          </cell>
          <cell r="AE488">
            <v>895951.99068668031</v>
          </cell>
        </row>
        <row r="490">
          <cell r="C490" t="str">
            <v>Interest Income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C491" t="str">
            <v>Interest Rate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3">
          <cell r="C493" t="str">
            <v>Existing Debt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</row>
        <row r="494">
          <cell r="C494" t="str">
            <v>Maturity</v>
          </cell>
          <cell r="G494" t="str">
            <v>Maturity:</v>
          </cell>
          <cell r="I494" t="str">
            <v xml:space="preserve">&gt;10  </v>
          </cell>
          <cell r="N494" t="str">
            <v>1Q 2003</v>
          </cell>
          <cell r="O494" t="str">
            <v>2Q 2003</v>
          </cell>
          <cell r="P494" t="str">
            <v>3Q 2003</v>
          </cell>
          <cell r="Q494" t="str">
            <v>4Q 2003 Е</v>
          </cell>
          <cell r="R494">
            <v>2003</v>
          </cell>
          <cell r="S494" t="str">
            <v>1Q 2004</v>
          </cell>
          <cell r="T494" t="str">
            <v>2Q 2004</v>
          </cell>
          <cell r="U494" t="str">
            <v>3Q 2004</v>
          </cell>
          <cell r="V494" t="str">
            <v>4Q 2004</v>
          </cell>
          <cell r="W494">
            <v>2004</v>
          </cell>
          <cell r="X494">
            <v>2005</v>
          </cell>
          <cell r="Y494">
            <v>2006</v>
          </cell>
          <cell r="Z494">
            <v>2007</v>
          </cell>
          <cell r="AA494">
            <v>2008</v>
          </cell>
          <cell r="AB494">
            <v>2009</v>
          </cell>
          <cell r="AC494">
            <v>2010</v>
          </cell>
          <cell r="AD494">
            <v>2011</v>
          </cell>
          <cell r="AE494">
            <v>2012</v>
          </cell>
        </row>
        <row r="495">
          <cell r="C495" t="str">
            <v>BOY Balance</v>
          </cell>
          <cell r="N495">
            <v>36204</v>
          </cell>
          <cell r="O495">
            <v>36214</v>
          </cell>
          <cell r="P495">
            <v>50450.849011194718</v>
          </cell>
          <cell r="Q495">
            <v>57598.464638533129</v>
          </cell>
          <cell r="R495">
            <v>36204</v>
          </cell>
          <cell r="S495">
            <v>47121.518138533123</v>
          </cell>
          <cell r="T495">
            <v>43171.518138533123</v>
          </cell>
          <cell r="U495">
            <v>36881.195557887964</v>
          </cell>
          <cell r="V495">
            <v>35013.812267565387</v>
          </cell>
          <cell r="W495">
            <v>47121.518138533123</v>
          </cell>
          <cell r="X495">
            <v>31549.654783694416</v>
          </cell>
          <cell r="Y495">
            <v>27866.116783694415</v>
          </cell>
          <cell r="Z495">
            <v>25372.780783694416</v>
          </cell>
          <cell r="AA495">
            <v>25372.780783694416</v>
          </cell>
          <cell r="AB495">
            <v>25372.780783694416</v>
          </cell>
          <cell r="AC495">
            <v>25372.780783694416</v>
          </cell>
          <cell r="AD495">
            <v>25372.780783694416</v>
          </cell>
          <cell r="AE495">
            <v>25372.780783694416</v>
          </cell>
        </row>
        <row r="496">
          <cell r="C496" t="str">
            <v>Additions</v>
          </cell>
          <cell r="N496">
            <v>3318</v>
          </cell>
          <cell r="O496">
            <v>31854.849011194718</v>
          </cell>
          <cell r="P496">
            <v>31223.347316860752</v>
          </cell>
          <cell r="Q496">
            <v>1740.7</v>
          </cell>
          <cell r="R496">
            <v>68136.89632805546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C497" t="str">
            <v>Scheduled Amortization</v>
          </cell>
          <cell r="N497">
            <v>3308</v>
          </cell>
          <cell r="O497">
            <v>17618</v>
          </cell>
          <cell r="P497">
            <v>24075.731689522338</v>
          </cell>
          <cell r="Q497">
            <v>11217.646500000001</v>
          </cell>
          <cell r="R497">
            <v>56219.378189522336</v>
          </cell>
          <cell r="S497">
            <v>950</v>
          </cell>
          <cell r="T497">
            <v>1290.3225806451612</v>
          </cell>
          <cell r="U497">
            <v>1867.3832903225807</v>
          </cell>
          <cell r="V497">
            <v>3464.1574838709703</v>
          </cell>
          <cell r="W497">
            <v>7571.8633548387124</v>
          </cell>
          <cell r="X497">
            <v>3683.538</v>
          </cell>
          <cell r="Y497">
            <v>2493.3359999999998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C498" t="str">
            <v>Scheduled Payments Made</v>
          </cell>
          <cell r="G498" t="str">
            <v>(Assuming No Excess Cash Pmt, Scheduled Pmts. Made will equal Sch. Amort.)</v>
          </cell>
          <cell r="N498">
            <v>3308</v>
          </cell>
          <cell r="O498">
            <v>17618</v>
          </cell>
          <cell r="P498">
            <v>24075.731689522338</v>
          </cell>
          <cell r="Q498">
            <v>11217.646500000001</v>
          </cell>
          <cell r="R498">
            <v>56219.378189522336</v>
          </cell>
          <cell r="S498">
            <v>950</v>
          </cell>
          <cell r="T498">
            <v>1290.3225806451612</v>
          </cell>
          <cell r="U498">
            <v>1867.3832903225807</v>
          </cell>
          <cell r="V498">
            <v>3464.1574838709703</v>
          </cell>
          <cell r="W498">
            <v>7571.8633548387124</v>
          </cell>
          <cell r="X498">
            <v>3683.538</v>
          </cell>
          <cell r="Y498">
            <v>2493.3359999999998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C499" t="str">
            <v>EOY Balance Pre Excess Cash</v>
          </cell>
          <cell r="N499">
            <v>36214</v>
          </cell>
          <cell r="O499">
            <v>50450.849011194718</v>
          </cell>
          <cell r="P499">
            <v>57598.464638533129</v>
          </cell>
          <cell r="Q499">
            <v>48121.518138533123</v>
          </cell>
          <cell r="R499">
            <v>48121.518138533123</v>
          </cell>
          <cell r="S499">
            <v>46171.518138533123</v>
          </cell>
          <cell r="T499">
            <v>41881.195557887964</v>
          </cell>
          <cell r="U499">
            <v>35013.812267565387</v>
          </cell>
          <cell r="V499">
            <v>31549.654783694416</v>
          </cell>
          <cell r="W499">
            <v>31549.654783694416</v>
          </cell>
          <cell r="X499">
            <v>27866.116783694415</v>
          </cell>
          <cell r="Y499">
            <v>25372.780783694416</v>
          </cell>
          <cell r="Z499">
            <v>25372.780783694416</v>
          </cell>
          <cell r="AA499">
            <v>25372.780783694416</v>
          </cell>
          <cell r="AB499">
            <v>25372.780783694416</v>
          </cell>
          <cell r="AC499">
            <v>25372.780783694416</v>
          </cell>
          <cell r="AD499">
            <v>25372.780783694416</v>
          </cell>
          <cell r="AE499">
            <v>25372.780783694416</v>
          </cell>
        </row>
        <row r="501">
          <cell r="C501" t="str">
            <v>Excess Cash Available</v>
          </cell>
          <cell r="N501">
            <v>6572.2624728391256</v>
          </cell>
          <cell r="O501">
            <v>1959.6050752766241</v>
          </cell>
          <cell r="P501">
            <v>599.63443417783856</v>
          </cell>
          <cell r="Q501">
            <v>-326.01477143074771</v>
          </cell>
          <cell r="R501">
            <v>8805.4872108628479</v>
          </cell>
          <cell r="S501">
            <v>-2931.8361178259893</v>
          </cell>
          <cell r="T501">
            <v>-9541.3748361896614</v>
          </cell>
          <cell r="U501">
            <v>-4958.5022426931837</v>
          </cell>
          <cell r="V501">
            <v>-3321.3160387872977</v>
          </cell>
          <cell r="W501">
            <v>-20753.029235496149</v>
          </cell>
          <cell r="X501">
            <v>-3108.4026619444103</v>
          </cell>
          <cell r="Y501">
            <v>-18032.745300939023</v>
          </cell>
          <cell r="Z501">
            <v>0</v>
          </cell>
        </row>
        <row r="502">
          <cell r="C502" t="str">
            <v>Excess Cash Applied (%)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</row>
        <row r="503">
          <cell r="C503" t="str">
            <v>Excess Cash Payment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</row>
        <row r="505">
          <cell r="C505" t="str">
            <v>EOY Balance</v>
          </cell>
          <cell r="N505">
            <v>36214</v>
          </cell>
          <cell r="O505">
            <v>50450.849011194718</v>
          </cell>
          <cell r="P505">
            <v>57598.464638533129</v>
          </cell>
          <cell r="Q505">
            <v>48121.518138533123</v>
          </cell>
          <cell r="R505">
            <v>48121.518138533123</v>
          </cell>
          <cell r="S505">
            <v>46171.518138533123</v>
          </cell>
          <cell r="T505">
            <v>41881.195557887964</v>
          </cell>
          <cell r="U505">
            <v>35013.812267565387</v>
          </cell>
          <cell r="V505">
            <v>31549.654783694416</v>
          </cell>
          <cell r="W505">
            <v>31549.654783694416</v>
          </cell>
          <cell r="X505">
            <v>27866.116783694415</v>
          </cell>
          <cell r="Y505">
            <v>25372.780783694416</v>
          </cell>
          <cell r="Z505">
            <v>25372.780783694416</v>
          </cell>
          <cell r="AA505">
            <v>25372.780783694416</v>
          </cell>
          <cell r="AB505">
            <v>25372.780783694416</v>
          </cell>
          <cell r="AC505">
            <v>25372.780783694416</v>
          </cell>
          <cell r="AD505">
            <v>25372.780783694416</v>
          </cell>
          <cell r="AE505">
            <v>25372.780783694416</v>
          </cell>
        </row>
        <row r="506">
          <cell r="N506">
            <v>36214</v>
          </cell>
          <cell r="O506">
            <v>50450.849009999998</v>
          </cell>
          <cell r="P506">
            <v>57598.464639999998</v>
          </cell>
          <cell r="Q506">
            <v>48121.51814</v>
          </cell>
          <cell r="R506">
            <v>48121.51814</v>
          </cell>
          <cell r="S506">
            <v>46171.51814</v>
          </cell>
          <cell r="T506">
            <v>41881.19556</v>
          </cell>
          <cell r="U506">
            <v>35013.812270000002</v>
          </cell>
          <cell r="V506">
            <v>31549.654780000001</v>
          </cell>
          <cell r="W506">
            <v>31549.654780000001</v>
          </cell>
          <cell r="X506">
            <v>27866.11678</v>
          </cell>
          <cell r="Y506">
            <v>25372.780780000001</v>
          </cell>
          <cell r="Z506">
            <v>25372.780780000001</v>
          </cell>
          <cell r="AA506">
            <v>25372.780780000001</v>
          </cell>
          <cell r="AB506">
            <v>25372.780780000001</v>
          </cell>
          <cell r="AC506">
            <v>25372.780780000001</v>
          </cell>
          <cell r="AD506">
            <v>25372.780780000001</v>
          </cell>
          <cell r="AE506">
            <v>25372.780780000001</v>
          </cell>
        </row>
        <row r="507">
          <cell r="C507" t="str">
            <v>Interest Expense</v>
          </cell>
          <cell r="N507">
            <v>1459.0464858840835</v>
          </cell>
          <cell r="O507">
            <v>1746.0858267206818</v>
          </cell>
          <cell r="P507">
            <v>2176.9307545475235</v>
          </cell>
          <cell r="Q507">
            <v>2130.0004054047936</v>
          </cell>
          <cell r="R507">
            <v>7512.0634725570817</v>
          </cell>
          <cell r="S507">
            <v>1879.6276718151539</v>
          </cell>
          <cell r="T507">
            <v>1713.6052229234203</v>
          </cell>
          <cell r="U507">
            <v>1448.5094661594687</v>
          </cell>
          <cell r="V507">
            <v>1341.0918927532048</v>
          </cell>
          <cell r="W507">
            <v>6340.1308178936251</v>
          </cell>
          <cell r="X507">
            <v>4788.3328847242465</v>
          </cell>
          <cell r="Y507">
            <v>4290.5369608683677</v>
          </cell>
          <cell r="Z507">
            <v>4089.5983473232113</v>
          </cell>
          <cell r="AA507">
            <v>4089.5983473232113</v>
          </cell>
          <cell r="AB507">
            <v>4089.5983473232113</v>
          </cell>
          <cell r="AC507">
            <v>4089.5983473232113</v>
          </cell>
          <cell r="AD507">
            <v>4089.5983473232113</v>
          </cell>
          <cell r="AE507">
            <v>4089.5983473232113</v>
          </cell>
        </row>
        <row r="508">
          <cell r="C508" t="str">
            <v>Interest Rate</v>
          </cell>
          <cell r="N508">
            <v>4.029513341666667E-2</v>
          </cell>
          <cell r="O508">
            <v>4.029513341666667E-2</v>
          </cell>
          <cell r="P508">
            <v>4.029513341666667E-2</v>
          </cell>
          <cell r="Q508">
            <v>4.029513341666667E-2</v>
          </cell>
          <cell r="R508">
            <v>0.16118053366666668</v>
          </cell>
          <cell r="S508">
            <v>4.029513341666667E-2</v>
          </cell>
          <cell r="T508">
            <v>4.029513341666667E-2</v>
          </cell>
          <cell r="U508">
            <v>4.029513341666667E-2</v>
          </cell>
          <cell r="V508">
            <v>4.029513341666667E-2</v>
          </cell>
          <cell r="W508">
            <v>0.16118053366666668</v>
          </cell>
          <cell r="X508">
            <v>0.16118053366666668</v>
          </cell>
          <cell r="Y508">
            <v>0.16118053366666668</v>
          </cell>
          <cell r="Z508">
            <v>0.16118053366666668</v>
          </cell>
          <cell r="AA508">
            <v>0.16118053366666668</v>
          </cell>
          <cell r="AB508">
            <v>0.16118053366666668</v>
          </cell>
          <cell r="AC508">
            <v>0.16118053366666668</v>
          </cell>
          <cell r="AD508">
            <v>0.16118053366666668</v>
          </cell>
          <cell r="AE508">
            <v>0.16118053366666668</v>
          </cell>
        </row>
        <row r="510">
          <cell r="C510" t="str">
            <v>Working Capital Revolver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</row>
        <row r="511">
          <cell r="C511" t="str">
            <v>Maturity</v>
          </cell>
          <cell r="G511" t="str">
            <v>Maturity:</v>
          </cell>
          <cell r="I511" t="str">
            <v xml:space="preserve">&gt;10  </v>
          </cell>
          <cell r="N511" t="str">
            <v>1Q 2003</v>
          </cell>
          <cell r="O511" t="str">
            <v>2Q 2003</v>
          </cell>
          <cell r="P511" t="str">
            <v>3Q 2003</v>
          </cell>
          <cell r="Q511" t="str">
            <v>4Q 2003 Е</v>
          </cell>
          <cell r="R511">
            <v>2003</v>
          </cell>
          <cell r="S511" t="str">
            <v>1Q 2004</v>
          </cell>
          <cell r="T511" t="str">
            <v>2Q 2004</v>
          </cell>
          <cell r="U511" t="str">
            <v>3Q 2004</v>
          </cell>
          <cell r="V511" t="str">
            <v>4Q 2004</v>
          </cell>
          <cell r="W511">
            <v>2004</v>
          </cell>
          <cell r="X511">
            <v>2005</v>
          </cell>
          <cell r="Y511">
            <v>2006</v>
          </cell>
          <cell r="Z511">
            <v>2007</v>
          </cell>
          <cell r="AA511">
            <v>2008</v>
          </cell>
          <cell r="AB511">
            <v>2009</v>
          </cell>
          <cell r="AC511">
            <v>2010</v>
          </cell>
          <cell r="AD511">
            <v>2011</v>
          </cell>
          <cell r="AE511">
            <v>2012</v>
          </cell>
        </row>
        <row r="512">
          <cell r="C512" t="str">
            <v>Maximum Revolver Borrowings</v>
          </cell>
          <cell r="G512" t="str">
            <v>Yes</v>
          </cell>
          <cell r="K512" t="str">
            <v>Use Borrowing Base?</v>
          </cell>
          <cell r="M512">
            <v>2</v>
          </cell>
          <cell r="N512">
            <v>200000</v>
          </cell>
          <cell r="O512">
            <v>200000</v>
          </cell>
          <cell r="P512">
            <v>200000</v>
          </cell>
          <cell r="Q512">
            <v>200000</v>
          </cell>
          <cell r="R512">
            <v>200000</v>
          </cell>
          <cell r="S512">
            <v>200000</v>
          </cell>
          <cell r="T512">
            <v>200000</v>
          </cell>
          <cell r="U512">
            <v>200000</v>
          </cell>
          <cell r="V512">
            <v>200000</v>
          </cell>
          <cell r="W512">
            <v>200000</v>
          </cell>
          <cell r="X512">
            <v>200000</v>
          </cell>
          <cell r="Y512">
            <v>200000</v>
          </cell>
          <cell r="Z512">
            <v>200000</v>
          </cell>
          <cell r="AA512">
            <v>200000</v>
          </cell>
          <cell r="AB512">
            <v>200000</v>
          </cell>
          <cell r="AC512">
            <v>200000</v>
          </cell>
          <cell r="AD512">
            <v>200000</v>
          </cell>
          <cell r="AE512">
            <v>200000</v>
          </cell>
        </row>
        <row r="513">
          <cell r="C513" t="str">
            <v>Total Utilized</v>
          </cell>
          <cell r="G513" t="str">
            <v>No</v>
          </cell>
          <cell r="K513" t="str">
            <v>No</v>
          </cell>
          <cell r="N513">
            <v>0</v>
          </cell>
          <cell r="O513">
            <v>0</v>
          </cell>
          <cell r="P513">
            <v>0</v>
          </cell>
          <cell r="Q513">
            <v>326.01477143074771</v>
          </cell>
          <cell r="R513">
            <v>326.01477143074771</v>
          </cell>
          <cell r="S513">
            <v>3257.850889256737</v>
          </cell>
          <cell r="T513">
            <v>12799.225725446398</v>
          </cell>
          <cell r="U513">
            <v>17757.727968139581</v>
          </cell>
          <cell r="V513">
            <v>21079.044006926881</v>
          </cell>
          <cell r="W513">
            <v>21079.044006926881</v>
          </cell>
          <cell r="X513">
            <v>24187.446668871293</v>
          </cell>
          <cell r="Y513">
            <v>42220.191969810316</v>
          </cell>
          <cell r="Z513">
            <v>12174.124908534512</v>
          </cell>
          <cell r="AA513">
            <v>12174.124908534512</v>
          </cell>
          <cell r="AB513">
            <v>12174.124908534512</v>
          </cell>
          <cell r="AC513">
            <v>12174.124908534512</v>
          </cell>
          <cell r="AD513">
            <v>12174.124908534512</v>
          </cell>
          <cell r="AE513">
            <v>12174.124908534533</v>
          </cell>
        </row>
        <row r="514">
          <cell r="C514" t="str">
            <v>Cushion</v>
          </cell>
          <cell r="N514">
            <v>200000</v>
          </cell>
          <cell r="O514">
            <v>200000</v>
          </cell>
          <cell r="P514">
            <v>200000</v>
          </cell>
          <cell r="Q514">
            <v>199673.98522856925</v>
          </cell>
          <cell r="R514">
            <v>199673.98522856925</v>
          </cell>
          <cell r="S514">
            <v>196742.14911074325</v>
          </cell>
          <cell r="T514">
            <v>187200.77427455361</v>
          </cell>
          <cell r="U514">
            <v>182242.27203186043</v>
          </cell>
          <cell r="V514">
            <v>178920.95599307312</v>
          </cell>
          <cell r="W514">
            <v>178920.95599307312</v>
          </cell>
          <cell r="X514">
            <v>175812.5533311287</v>
          </cell>
          <cell r="Y514">
            <v>157779.80803018968</v>
          </cell>
          <cell r="Z514">
            <v>187825.87509146548</v>
          </cell>
          <cell r="AA514">
            <v>187825.87509146548</v>
          </cell>
          <cell r="AB514">
            <v>187825.87509146548</v>
          </cell>
          <cell r="AC514">
            <v>187825.87509146548</v>
          </cell>
          <cell r="AD514">
            <v>187825.87509146548</v>
          </cell>
          <cell r="AE514">
            <v>187825.87509146548</v>
          </cell>
        </row>
        <row r="516">
          <cell r="C516" t="str">
            <v>BOY Balance</v>
          </cell>
          <cell r="G516" t="str">
            <v>Secured:</v>
          </cell>
          <cell r="I516" t="b">
            <v>1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326.01477143074771</v>
          </cell>
          <cell r="S516">
            <v>326.01477143074771</v>
          </cell>
          <cell r="T516">
            <v>3257.850889256737</v>
          </cell>
          <cell r="U516">
            <v>12799.225725446398</v>
          </cell>
          <cell r="V516">
            <v>17757.727968139581</v>
          </cell>
          <cell r="W516">
            <v>326.01477143074771</v>
          </cell>
          <cell r="X516">
            <v>21079.044006926881</v>
          </cell>
          <cell r="Y516">
            <v>24187.446668871293</v>
          </cell>
          <cell r="Z516">
            <v>42220.191969810316</v>
          </cell>
          <cell r="AA516">
            <v>12174.124908534512</v>
          </cell>
          <cell r="AB516">
            <v>12174.124908534512</v>
          </cell>
          <cell r="AC516">
            <v>12174.124908534512</v>
          </cell>
          <cell r="AD516">
            <v>12174.124908534512</v>
          </cell>
          <cell r="AE516">
            <v>12174.124908534512</v>
          </cell>
        </row>
        <row r="517">
          <cell r="C517" t="str">
            <v>Additions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C518" t="str">
            <v>Deficit Funding</v>
          </cell>
          <cell r="G518" t="b">
            <v>1</v>
          </cell>
          <cell r="N518">
            <v>0</v>
          </cell>
          <cell r="O518">
            <v>0</v>
          </cell>
          <cell r="P518">
            <v>0</v>
          </cell>
          <cell r="Q518">
            <v>326.01477143074771</v>
          </cell>
          <cell r="R518">
            <v>326.01477143074771</v>
          </cell>
          <cell r="S518">
            <v>2931.8361178259893</v>
          </cell>
          <cell r="T518">
            <v>9541.3748361896614</v>
          </cell>
          <cell r="U518">
            <v>4958.5022426931837</v>
          </cell>
          <cell r="V518">
            <v>3321.3160387872977</v>
          </cell>
          <cell r="W518">
            <v>20753.029235496135</v>
          </cell>
          <cell r="X518">
            <v>3108.4026619444103</v>
          </cell>
          <cell r="Y518">
            <v>18032.745300939023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C519" t="str">
            <v>Scheduled Payments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C520" t="str">
            <v>EOY Balance Pre Excess Cash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326.01477143074771</v>
          </cell>
          <cell r="R520">
            <v>326.01477143074771</v>
          </cell>
          <cell r="S520">
            <v>3257.850889256737</v>
          </cell>
          <cell r="T520">
            <v>12799.225725446398</v>
          </cell>
          <cell r="U520">
            <v>17757.727968139581</v>
          </cell>
          <cell r="V520">
            <v>21079.044006926881</v>
          </cell>
          <cell r="W520">
            <v>21079.044006926881</v>
          </cell>
          <cell r="X520">
            <v>24187.446668871293</v>
          </cell>
          <cell r="Y520">
            <v>42220.191969810316</v>
          </cell>
          <cell r="Z520">
            <v>42220.191969810316</v>
          </cell>
          <cell r="AA520">
            <v>12174.124908534512</v>
          </cell>
          <cell r="AB520">
            <v>12174.124908534512</v>
          </cell>
          <cell r="AC520">
            <v>12174.124908534512</v>
          </cell>
          <cell r="AD520">
            <v>12174.124908534512</v>
          </cell>
          <cell r="AE520">
            <v>12174.124908534512</v>
          </cell>
        </row>
        <row r="522">
          <cell r="C522" t="str">
            <v>Excess Cash Available</v>
          </cell>
          <cell r="N522">
            <v>6572.2624728391256</v>
          </cell>
          <cell r="O522">
            <v>1959.6050752766241</v>
          </cell>
          <cell r="P522">
            <v>599.63443417783856</v>
          </cell>
          <cell r="Q522">
            <v>-326.01477143074771</v>
          </cell>
          <cell r="R522">
            <v>8805.4872108628479</v>
          </cell>
          <cell r="S522">
            <v>-2931.8361178259893</v>
          </cell>
          <cell r="T522">
            <v>-9541.3748361896614</v>
          </cell>
          <cell r="U522">
            <v>-4958.5022426931837</v>
          </cell>
          <cell r="V522">
            <v>-3321.3160387872977</v>
          </cell>
          <cell r="W522">
            <v>-20753.029235496149</v>
          </cell>
          <cell r="X522">
            <v>-3108.4026619444103</v>
          </cell>
          <cell r="Y522">
            <v>-18032.745300939023</v>
          </cell>
          <cell r="Z522">
            <v>30046.067061275804</v>
          </cell>
        </row>
        <row r="523">
          <cell r="C523" t="str">
            <v>Excess Cash Applied (%)</v>
          </cell>
          <cell r="N523">
            <v>1</v>
          </cell>
          <cell r="O523">
            <v>1</v>
          </cell>
          <cell r="P523">
            <v>1</v>
          </cell>
          <cell r="Q523">
            <v>1</v>
          </cell>
          <cell r="R523">
            <v>1</v>
          </cell>
          <cell r="S523">
            <v>1</v>
          </cell>
          <cell r="T523">
            <v>1</v>
          </cell>
          <cell r="U523">
            <v>1</v>
          </cell>
          <cell r="V523">
            <v>1</v>
          </cell>
          <cell r="W523">
            <v>1</v>
          </cell>
          <cell r="X523">
            <v>1</v>
          </cell>
          <cell r="Y523">
            <v>1</v>
          </cell>
          <cell r="Z523">
            <v>1</v>
          </cell>
        </row>
        <row r="524">
          <cell r="C524" t="str">
            <v>Excess Cash Payment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30046.067061275804</v>
          </cell>
        </row>
        <row r="525">
          <cell r="V525" t="str">
            <v xml:space="preserve"> </v>
          </cell>
        </row>
        <row r="526">
          <cell r="C526" t="str">
            <v>Actual EOY Balance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326.01477143074771</v>
          </cell>
          <cell r="R526">
            <v>326.01477143074771</v>
          </cell>
          <cell r="S526">
            <v>3257.850889256737</v>
          </cell>
          <cell r="T526">
            <v>12799.225725446398</v>
          </cell>
          <cell r="U526">
            <v>17757.727968139581</v>
          </cell>
          <cell r="V526">
            <v>21079.044006926881</v>
          </cell>
          <cell r="W526">
            <v>21079.044006926881</v>
          </cell>
          <cell r="X526">
            <v>24187.446668871293</v>
          </cell>
          <cell r="Y526">
            <v>42220.191969810316</v>
          </cell>
          <cell r="Z526">
            <v>12174.124908534512</v>
          </cell>
          <cell r="AA526">
            <v>12174.124908534512</v>
          </cell>
          <cell r="AB526">
            <v>12174.124908534512</v>
          </cell>
          <cell r="AC526">
            <v>12174.124908534512</v>
          </cell>
          <cell r="AD526">
            <v>12174.124908534512</v>
          </cell>
          <cell r="AE526">
            <v>12174.124908534512</v>
          </cell>
        </row>
        <row r="527">
          <cell r="N527">
            <v>0</v>
          </cell>
          <cell r="O527">
            <v>0</v>
          </cell>
          <cell r="P527">
            <v>0</v>
          </cell>
          <cell r="Q527">
            <v>326.01477</v>
          </cell>
          <cell r="R527">
            <v>326.01477</v>
          </cell>
          <cell r="S527">
            <v>3257.8508900000002</v>
          </cell>
          <cell r="T527">
            <v>12799.22573</v>
          </cell>
          <cell r="U527">
            <v>17757.72797</v>
          </cell>
          <cell r="V527">
            <v>21079.044010000001</v>
          </cell>
          <cell r="W527">
            <v>21079.044010000001</v>
          </cell>
          <cell r="X527">
            <v>24187.446670000001</v>
          </cell>
          <cell r="Y527">
            <v>42220.19197</v>
          </cell>
          <cell r="Z527">
            <v>12174.12491</v>
          </cell>
          <cell r="AA527">
            <v>12174.12491</v>
          </cell>
          <cell r="AB527">
            <v>12174.12491</v>
          </cell>
          <cell r="AC527">
            <v>12174.12491</v>
          </cell>
          <cell r="AD527">
            <v>12174.12491</v>
          </cell>
          <cell r="AE527">
            <v>12174.12491</v>
          </cell>
        </row>
        <row r="528">
          <cell r="C528" t="str">
            <v xml:space="preserve">   Short Term Debt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C529" t="str">
            <v xml:space="preserve">   Short Term Debt Interest Expense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C530" t="str">
            <v xml:space="preserve">   Interest Rate </v>
          </cell>
          <cell r="N530">
            <v>2.1250000000000002E-2</v>
          </cell>
          <cell r="O530">
            <v>2.1250000000000002E-2</v>
          </cell>
          <cell r="P530">
            <v>2.1250000000000002E-2</v>
          </cell>
          <cell r="Q530">
            <v>2.1250000000000002E-2</v>
          </cell>
          <cell r="R530">
            <v>8.5000000000000006E-2</v>
          </cell>
          <cell r="S530">
            <v>2.1250000000000002E-2</v>
          </cell>
          <cell r="T530">
            <v>2.1250000000000002E-2</v>
          </cell>
          <cell r="U530">
            <v>2.1250000000000002E-2</v>
          </cell>
          <cell r="V530">
            <v>2.1250000000000002E-2</v>
          </cell>
          <cell r="W530">
            <v>8.5000000000000006E-2</v>
          </cell>
          <cell r="X530">
            <v>8.5000000000000006E-2</v>
          </cell>
          <cell r="Y530">
            <v>8.5000000000000006E-2</v>
          </cell>
          <cell r="Z530">
            <v>8.5000000000000006E-2</v>
          </cell>
          <cell r="AA530">
            <v>8.5000000000000006E-2</v>
          </cell>
          <cell r="AB530">
            <v>8.5000000000000006E-2</v>
          </cell>
          <cell r="AC530">
            <v>8.5000000000000006E-2</v>
          </cell>
          <cell r="AD530">
            <v>8.5000000000000006E-2</v>
          </cell>
          <cell r="AE530">
            <v>8.5000000000000006E-2</v>
          </cell>
        </row>
        <row r="532">
          <cell r="C532" t="str">
            <v xml:space="preserve">   Seasonal Borrowings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C533" t="str">
            <v xml:space="preserve">   Seasonal Borrowings - Interest Expense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C534" t="str">
            <v xml:space="preserve">   Interest Rate </v>
          </cell>
          <cell r="N534">
            <v>2.1250000000000002E-2</v>
          </cell>
          <cell r="O534">
            <v>2.1250000000000002E-2</v>
          </cell>
          <cell r="P534">
            <v>2.1250000000000002E-2</v>
          </cell>
          <cell r="Q534">
            <v>2.1250000000000002E-2</v>
          </cell>
          <cell r="R534">
            <v>8.5000000000000006E-2</v>
          </cell>
          <cell r="S534">
            <v>2.1250000000000002E-2</v>
          </cell>
          <cell r="T534">
            <v>2.1250000000000002E-2</v>
          </cell>
          <cell r="U534">
            <v>2.1250000000000002E-2</v>
          </cell>
          <cell r="V534">
            <v>2.1250000000000002E-2</v>
          </cell>
          <cell r="W534">
            <v>8.5000000000000006E-2</v>
          </cell>
          <cell r="X534">
            <v>8.5000000000000006E-2</v>
          </cell>
          <cell r="Y534">
            <v>8.5000000000000006E-2</v>
          </cell>
          <cell r="Z534">
            <v>8.5000000000000006E-2</v>
          </cell>
          <cell r="AA534">
            <v>8.5000000000000006E-2</v>
          </cell>
          <cell r="AB534">
            <v>8.5000000000000006E-2</v>
          </cell>
          <cell r="AC534">
            <v>8.5000000000000006E-2</v>
          </cell>
          <cell r="AD534">
            <v>8.5000000000000006E-2</v>
          </cell>
          <cell r="AE534">
            <v>8.5000000000000006E-2</v>
          </cell>
        </row>
        <row r="536">
          <cell r="C536" t="str">
            <v xml:space="preserve">   SBLC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C537" t="str">
            <v xml:space="preserve">   SBLC - Interest Expense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C538" t="str">
            <v xml:space="preserve">   Interest Rate </v>
          </cell>
          <cell r="N538">
            <v>2.1250000000000002E-2</v>
          </cell>
          <cell r="O538">
            <v>2.1250000000000002E-2</v>
          </cell>
          <cell r="P538">
            <v>2.1250000000000002E-2</v>
          </cell>
          <cell r="Q538">
            <v>2.1250000000000002E-2</v>
          </cell>
          <cell r="R538">
            <v>8.5000000000000006E-2</v>
          </cell>
          <cell r="S538">
            <v>2.1250000000000002E-2</v>
          </cell>
          <cell r="T538">
            <v>2.1250000000000002E-2</v>
          </cell>
          <cell r="U538">
            <v>2.1250000000000002E-2</v>
          </cell>
          <cell r="V538">
            <v>2.1250000000000002E-2</v>
          </cell>
          <cell r="W538">
            <v>8.5000000000000006E-2</v>
          </cell>
          <cell r="X538">
            <v>8.5000000000000006E-2</v>
          </cell>
          <cell r="Y538">
            <v>8.5000000000000006E-2</v>
          </cell>
          <cell r="Z538">
            <v>8.5000000000000006E-2</v>
          </cell>
          <cell r="AA538">
            <v>8.5000000000000006E-2</v>
          </cell>
          <cell r="AB538">
            <v>8.5000000000000006E-2</v>
          </cell>
          <cell r="AC538">
            <v>8.5000000000000006E-2</v>
          </cell>
          <cell r="AD538">
            <v>8.5000000000000006E-2</v>
          </cell>
          <cell r="AE538">
            <v>8.5000000000000006E-2</v>
          </cell>
        </row>
        <row r="540">
          <cell r="C540" t="str">
            <v>Commitment Fee @</v>
          </cell>
          <cell r="H540">
            <v>0</v>
          </cell>
          <cell r="I540" t="str">
            <v>bp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C541" t="str">
            <v>Interest Expense</v>
          </cell>
          <cell r="E541" t="str">
            <v>Deficit Funding included in interest</v>
          </cell>
          <cell r="I541" t="b">
            <v>1</v>
          </cell>
          <cell r="N541">
            <v>0</v>
          </cell>
          <cell r="O541">
            <v>0</v>
          </cell>
          <cell r="P541">
            <v>0</v>
          </cell>
          <cell r="Q541">
            <v>3.4639069464516945</v>
          </cell>
          <cell r="R541">
            <v>27.711255571613556</v>
          </cell>
          <cell r="S541">
            <v>38.078572644804531</v>
          </cell>
          <cell r="T541">
            <v>170.60643903122082</v>
          </cell>
          <cell r="U541">
            <v>324.66763299435104</v>
          </cell>
          <cell r="V541">
            <v>412.64070223508116</v>
          </cell>
          <cell r="W541">
            <v>909.71499808019917</v>
          </cell>
          <cell r="X541">
            <v>1923.8258537214226</v>
          </cell>
          <cell r="Y541">
            <v>2822.324642143969</v>
          </cell>
          <cell r="Z541">
            <v>2311.7584673296551</v>
          </cell>
          <cell r="AA541">
            <v>1034.8006172254336</v>
          </cell>
          <cell r="AB541">
            <v>1034.8006172254336</v>
          </cell>
          <cell r="AC541">
            <v>1034.8006172254336</v>
          </cell>
          <cell r="AD541">
            <v>1034.8006172254336</v>
          </cell>
          <cell r="AE541">
            <v>1034.8006172254336</v>
          </cell>
        </row>
        <row r="542">
          <cell r="C542" t="str">
            <v>LIBOR Spread</v>
          </cell>
          <cell r="N542">
            <v>6.5000000000000002E-2</v>
          </cell>
          <cell r="O542">
            <v>6.5000000000000002E-2</v>
          </cell>
          <cell r="P542">
            <v>6.5000000000000002E-2</v>
          </cell>
          <cell r="Q542">
            <v>6.5000000000000002E-2</v>
          </cell>
          <cell r="R542">
            <v>6.5000000000000002E-2</v>
          </cell>
          <cell r="S542">
            <v>6.5000000000000002E-2</v>
          </cell>
          <cell r="T542">
            <v>6.5000000000000002E-2</v>
          </cell>
          <cell r="U542">
            <v>6.5000000000000002E-2</v>
          </cell>
          <cell r="V542">
            <v>6.5000000000000002E-2</v>
          </cell>
          <cell r="W542">
            <v>6.5000000000000002E-2</v>
          </cell>
          <cell r="X542">
            <v>6.5000000000000002E-2</v>
          </cell>
          <cell r="Y542">
            <v>6.5000000000000002E-2</v>
          </cell>
          <cell r="Z542">
            <v>6.5000000000000002E-2</v>
          </cell>
          <cell r="AA542">
            <v>6.5000000000000002E-2</v>
          </cell>
          <cell r="AB542">
            <v>6.5000000000000002E-2</v>
          </cell>
          <cell r="AC542">
            <v>6.5000000000000002E-2</v>
          </cell>
          <cell r="AD542">
            <v>6.5000000000000002E-2</v>
          </cell>
          <cell r="AE542">
            <v>6.5000000000000002E-2</v>
          </cell>
        </row>
        <row r="543">
          <cell r="C543" t="str">
            <v>Interest Rate</v>
          </cell>
          <cell r="N543">
            <v>2.1250000000000002E-2</v>
          </cell>
          <cell r="O543">
            <v>2.1250000000000002E-2</v>
          </cell>
          <cell r="P543">
            <v>2.1250000000000002E-2</v>
          </cell>
          <cell r="Q543">
            <v>2.1250000000000002E-2</v>
          </cell>
          <cell r="R543">
            <v>8.5000000000000006E-2</v>
          </cell>
          <cell r="S543">
            <v>2.1250000000000002E-2</v>
          </cell>
          <cell r="T543">
            <v>2.1250000000000002E-2</v>
          </cell>
          <cell r="U543">
            <v>2.1250000000000002E-2</v>
          </cell>
          <cell r="V543">
            <v>2.1250000000000002E-2</v>
          </cell>
          <cell r="W543">
            <v>8.5000000000000006E-2</v>
          </cell>
          <cell r="X543">
            <v>8.5000000000000006E-2</v>
          </cell>
          <cell r="Y543">
            <v>8.5000000000000006E-2</v>
          </cell>
          <cell r="Z543">
            <v>8.5000000000000006E-2</v>
          </cell>
          <cell r="AA543">
            <v>8.5000000000000006E-2</v>
          </cell>
          <cell r="AB543">
            <v>8.5000000000000006E-2</v>
          </cell>
          <cell r="AC543">
            <v>8.5000000000000006E-2</v>
          </cell>
          <cell r="AD543">
            <v>8.5000000000000006E-2</v>
          </cell>
          <cell r="AE543">
            <v>8.5000000000000006E-2</v>
          </cell>
        </row>
        <row r="545">
          <cell r="C545" t="str">
            <v>Revolver Borrowing Base Assumptions:</v>
          </cell>
          <cell r="H545" t="str">
            <v>Elig.</v>
          </cell>
          <cell r="I545" t="str">
            <v>Rate</v>
          </cell>
        </row>
        <row r="546">
          <cell r="C546" t="str">
            <v>Receivables</v>
          </cell>
          <cell r="H546">
            <v>1</v>
          </cell>
          <cell r="I546">
            <v>0.75</v>
          </cell>
          <cell r="N546">
            <v>10982.974826541302</v>
          </cell>
          <cell r="O546">
            <v>19596.024916608076</v>
          </cell>
          <cell r="P546">
            <v>20865.024916608076</v>
          </cell>
          <cell r="Q546">
            <v>14832.693227952006</v>
          </cell>
          <cell r="R546">
            <v>14832.693227952006</v>
          </cell>
          <cell r="S546">
            <v>14524.092834244497</v>
          </cell>
          <cell r="T546">
            <v>24753.323402534264</v>
          </cell>
          <cell r="U546">
            <v>21314.994990125499</v>
          </cell>
          <cell r="V546">
            <v>20818.883799755618</v>
          </cell>
          <cell r="W546">
            <v>20818.883799755618</v>
          </cell>
          <cell r="X546">
            <v>21588.947192423693</v>
          </cell>
          <cell r="Y546">
            <v>21588.947192423693</v>
          </cell>
          <cell r="Z546">
            <v>21588.947192423693</v>
          </cell>
          <cell r="AA546">
            <v>21588.947192423693</v>
          </cell>
          <cell r="AB546">
            <v>18763.040622989422</v>
          </cell>
          <cell r="AC546">
            <v>18763.040622989422</v>
          </cell>
          <cell r="AD546">
            <v>18763.040622989422</v>
          </cell>
          <cell r="AE546">
            <v>18763.040622989422</v>
          </cell>
        </row>
        <row r="547">
          <cell r="C547" t="str">
            <v>Inventory</v>
          </cell>
          <cell r="H547">
            <v>1</v>
          </cell>
          <cell r="I547">
            <v>0.6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-148.19999999999999</v>
          </cell>
          <cell r="AC547">
            <v>-148.19999999999999</v>
          </cell>
          <cell r="AD547">
            <v>-148.19999999999999</v>
          </cell>
          <cell r="AE547">
            <v>-148.19999999999999</v>
          </cell>
        </row>
        <row r="548">
          <cell r="C548" t="str">
            <v>Maximum Revolver Borrowings</v>
          </cell>
          <cell r="N548">
            <v>10982.974826541302</v>
          </cell>
          <cell r="O548">
            <v>19596.024916608076</v>
          </cell>
          <cell r="P548">
            <v>20865.024916608076</v>
          </cell>
          <cell r="Q548">
            <v>14832.693227952006</v>
          </cell>
          <cell r="R548">
            <v>14832.693227952006</v>
          </cell>
          <cell r="S548">
            <v>14524.092834244497</v>
          </cell>
          <cell r="T548">
            <v>24753.323402534264</v>
          </cell>
          <cell r="U548">
            <v>21314.994990125499</v>
          </cell>
          <cell r="V548">
            <v>20818.883799755618</v>
          </cell>
          <cell r="W548">
            <v>20818.883799755618</v>
          </cell>
          <cell r="X548">
            <v>21588.947192423693</v>
          </cell>
          <cell r="Y548">
            <v>21588.947192423693</v>
          </cell>
          <cell r="Z548">
            <v>21588.947192423693</v>
          </cell>
          <cell r="AA548">
            <v>21588.947192423693</v>
          </cell>
          <cell r="AB548">
            <v>18614.840622989421</v>
          </cell>
          <cell r="AC548">
            <v>18614.840622989421</v>
          </cell>
          <cell r="AD548">
            <v>18614.840622989421</v>
          </cell>
          <cell r="AE548">
            <v>18614.840622989421</v>
          </cell>
        </row>
        <row r="550">
          <cell r="C550" t="str">
            <v>Senior Secured Debt 1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</row>
        <row r="551">
          <cell r="C551" t="str">
            <v>Maturity</v>
          </cell>
          <cell r="G551" t="str">
            <v>Maturity:</v>
          </cell>
          <cell r="I551">
            <v>1</v>
          </cell>
          <cell r="N551" t="str">
            <v>1Q 2003</v>
          </cell>
          <cell r="O551" t="str">
            <v>2Q 2003</v>
          </cell>
          <cell r="P551" t="str">
            <v>3Q 2003</v>
          </cell>
          <cell r="Q551" t="str">
            <v>4Q 2003 Е</v>
          </cell>
          <cell r="R551">
            <v>2003</v>
          </cell>
          <cell r="S551" t="str">
            <v>1Q 2004</v>
          </cell>
          <cell r="T551" t="str">
            <v>2Q 2004</v>
          </cell>
          <cell r="U551" t="str">
            <v>3Q 2004</v>
          </cell>
          <cell r="V551" t="str">
            <v>4Q 2004</v>
          </cell>
          <cell r="W551">
            <v>2004</v>
          </cell>
          <cell r="X551">
            <v>2005</v>
          </cell>
          <cell r="Y551">
            <v>2006</v>
          </cell>
          <cell r="Z551">
            <v>2007</v>
          </cell>
          <cell r="AA551">
            <v>2008</v>
          </cell>
          <cell r="AB551">
            <v>2009</v>
          </cell>
          <cell r="AC551">
            <v>2010</v>
          </cell>
          <cell r="AD551">
            <v>2011</v>
          </cell>
          <cell r="AE551">
            <v>2012</v>
          </cell>
        </row>
        <row r="552">
          <cell r="C552" t="str">
            <v>BOY Balance</v>
          </cell>
          <cell r="G552" t="str">
            <v xml:space="preserve">Average Life: </v>
          </cell>
          <cell r="I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C553" t="str">
            <v>Additions</v>
          </cell>
          <cell r="G553" t="str">
            <v>Secured:</v>
          </cell>
          <cell r="I553" t="b">
            <v>1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C554" t="str">
            <v>Scheduled Amortization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C555" t="str">
            <v>Scheduled Payments Made</v>
          </cell>
          <cell r="G555" t="str">
            <v>(Assuming No Excess Cash Pmt, Scheduled Pmts. Made will equal Sch. Amort.)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C556" t="str">
            <v>EOY Balance Pre Excess Cash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8">
          <cell r="C558" t="str">
            <v>Excess Cash Available</v>
          </cell>
          <cell r="N558">
            <v>6572.2624728391256</v>
          </cell>
          <cell r="O558">
            <v>1959.6050752766241</v>
          </cell>
          <cell r="P558">
            <v>599.63443417783856</v>
          </cell>
          <cell r="Q558">
            <v>-326.01477143074771</v>
          </cell>
          <cell r="R558">
            <v>8805.4872108628479</v>
          </cell>
          <cell r="S558">
            <v>-2931.8361178259893</v>
          </cell>
          <cell r="T558">
            <v>-9541.3748361896614</v>
          </cell>
          <cell r="U558">
            <v>-4958.5022426931837</v>
          </cell>
          <cell r="V558">
            <v>-3321.3160387872977</v>
          </cell>
          <cell r="W558">
            <v>-20753.029235496149</v>
          </cell>
          <cell r="X558">
            <v>-3108.4026619444103</v>
          </cell>
          <cell r="Y558">
            <v>-18032.745300939023</v>
          </cell>
          <cell r="Z558">
            <v>30046.067061275804</v>
          </cell>
        </row>
        <row r="559">
          <cell r="C559" t="str">
            <v>Excess Cash Applied (%)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</row>
        <row r="560">
          <cell r="C560" t="str">
            <v>Excess Cash Payment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</row>
        <row r="562">
          <cell r="C562" t="str">
            <v>Actual EOY Balance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C564" t="str">
            <v>Interest Expense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C565" t="str">
            <v>LIBOR Spread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C566" t="str">
            <v>Interest Rate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0.02</v>
          </cell>
          <cell r="S566">
            <v>0.02</v>
          </cell>
          <cell r="T566">
            <v>0</v>
          </cell>
          <cell r="U566">
            <v>0</v>
          </cell>
          <cell r="V566">
            <v>0</v>
          </cell>
          <cell r="W566">
            <v>0.02</v>
          </cell>
          <cell r="X566">
            <v>0.02</v>
          </cell>
          <cell r="Y566">
            <v>0.02</v>
          </cell>
          <cell r="Z566">
            <v>0.02</v>
          </cell>
          <cell r="AA566">
            <v>0.02</v>
          </cell>
          <cell r="AB566">
            <v>0.02</v>
          </cell>
          <cell r="AC566">
            <v>0.02</v>
          </cell>
          <cell r="AD566">
            <v>0.02</v>
          </cell>
          <cell r="AE566">
            <v>0.02</v>
          </cell>
        </row>
        <row r="568">
          <cell r="C568" t="str">
            <v>Senior Secured Debt 2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</row>
        <row r="569">
          <cell r="C569" t="str">
            <v>Maturity</v>
          </cell>
          <cell r="G569" t="str">
            <v>Maturity:</v>
          </cell>
          <cell r="I569">
            <v>1</v>
          </cell>
          <cell r="N569">
            <v>-3</v>
          </cell>
          <cell r="O569">
            <v>-2</v>
          </cell>
          <cell r="P569">
            <v>-1</v>
          </cell>
          <cell r="Q569">
            <v>0</v>
          </cell>
          <cell r="R569">
            <v>1</v>
          </cell>
          <cell r="S569">
            <v>-3</v>
          </cell>
          <cell r="T569">
            <v>-2</v>
          </cell>
          <cell r="U569">
            <v>-1</v>
          </cell>
          <cell r="V569">
            <v>0</v>
          </cell>
          <cell r="W569">
            <v>2</v>
          </cell>
          <cell r="X569">
            <v>3</v>
          </cell>
          <cell r="Y569">
            <v>4</v>
          </cell>
          <cell r="Z569">
            <v>5</v>
          </cell>
          <cell r="AA569">
            <v>6</v>
          </cell>
          <cell r="AB569">
            <v>7</v>
          </cell>
          <cell r="AC569">
            <v>8</v>
          </cell>
          <cell r="AD569">
            <v>9</v>
          </cell>
          <cell r="AE569">
            <v>10</v>
          </cell>
        </row>
        <row r="570">
          <cell r="C570" t="str">
            <v>BOY Balance</v>
          </cell>
          <cell r="G570" t="str">
            <v xml:space="preserve">Average Life: </v>
          </cell>
          <cell r="I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C571" t="str">
            <v>Additions</v>
          </cell>
          <cell r="G571" t="str">
            <v>Secured:</v>
          </cell>
          <cell r="I571" t="b">
            <v>1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C572" t="str">
            <v>Scheduled Amortization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C573" t="str">
            <v>Scheduled Payments Made</v>
          </cell>
          <cell r="G573" t="str">
            <v>(Assuming No Excess Cash Pmt, Scheduled Pmts. Made will equal Sch. Amort.)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C574" t="str">
            <v>EOY Balance Pre Excess Cash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6">
          <cell r="C576" t="str">
            <v>Excess Cash Available</v>
          </cell>
          <cell r="N576">
            <v>6572.2624728391256</v>
          </cell>
          <cell r="O576">
            <v>1959.6050752766241</v>
          </cell>
          <cell r="P576">
            <v>599.63443417783856</v>
          </cell>
          <cell r="Q576">
            <v>-326.01477143074771</v>
          </cell>
          <cell r="R576">
            <v>8805.4872108628479</v>
          </cell>
          <cell r="S576">
            <v>-2931.8361178259893</v>
          </cell>
          <cell r="T576">
            <v>-9541.3748361896614</v>
          </cell>
          <cell r="U576">
            <v>-4958.5022426931837</v>
          </cell>
          <cell r="V576">
            <v>-3321.3160387872977</v>
          </cell>
          <cell r="W576">
            <v>-20753.029235496149</v>
          </cell>
          <cell r="X576">
            <v>-3108.4026619444103</v>
          </cell>
          <cell r="Y576">
            <v>-18032.745300939023</v>
          </cell>
          <cell r="Z576">
            <v>30046.067061275804</v>
          </cell>
        </row>
        <row r="577">
          <cell r="C577" t="str">
            <v>Excess Cash Applied (%)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</row>
        <row r="578">
          <cell r="C578" t="str">
            <v>Excess Cash Payment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</row>
        <row r="580">
          <cell r="C580" t="str">
            <v>Actual EOY Balance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</row>
        <row r="581"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</row>
        <row r="582">
          <cell r="C582" t="str">
            <v>Interest Expense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</row>
        <row r="583">
          <cell r="C583" t="str">
            <v>LIBOR Spread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</row>
        <row r="584">
          <cell r="C584" t="str">
            <v>Interest Rate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0.02</v>
          </cell>
          <cell r="S584">
            <v>0.02</v>
          </cell>
          <cell r="T584">
            <v>0</v>
          </cell>
          <cell r="U584">
            <v>0</v>
          </cell>
          <cell r="V584">
            <v>0</v>
          </cell>
          <cell r="W584">
            <v>0.02</v>
          </cell>
          <cell r="X584">
            <v>0.02</v>
          </cell>
          <cell r="Y584">
            <v>0.02</v>
          </cell>
          <cell r="Z584">
            <v>0.02</v>
          </cell>
          <cell r="AA584">
            <v>0.02</v>
          </cell>
          <cell r="AB584">
            <v>0.02</v>
          </cell>
          <cell r="AC584">
            <v>0.02</v>
          </cell>
          <cell r="AD584">
            <v>0.02</v>
          </cell>
          <cell r="AE584">
            <v>0.02</v>
          </cell>
        </row>
        <row r="586">
          <cell r="C586" t="str">
            <v>Senior Secured Debt 3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</row>
        <row r="587">
          <cell r="C587" t="str">
            <v>Maturity</v>
          </cell>
          <cell r="G587" t="str">
            <v>Maturity:</v>
          </cell>
          <cell r="I587">
            <v>1</v>
          </cell>
          <cell r="N587">
            <v>-3</v>
          </cell>
          <cell r="O587">
            <v>-2</v>
          </cell>
          <cell r="P587">
            <v>-1</v>
          </cell>
          <cell r="Q587">
            <v>0</v>
          </cell>
          <cell r="R587">
            <v>1</v>
          </cell>
          <cell r="S587">
            <v>-3</v>
          </cell>
          <cell r="T587">
            <v>-2</v>
          </cell>
          <cell r="U587">
            <v>-1</v>
          </cell>
          <cell r="V587">
            <v>0</v>
          </cell>
          <cell r="W587">
            <v>2</v>
          </cell>
          <cell r="X587">
            <v>3</v>
          </cell>
          <cell r="Y587">
            <v>4</v>
          </cell>
          <cell r="Z587">
            <v>5</v>
          </cell>
          <cell r="AA587">
            <v>6</v>
          </cell>
          <cell r="AB587">
            <v>7</v>
          </cell>
          <cell r="AC587">
            <v>8</v>
          </cell>
          <cell r="AD587">
            <v>9</v>
          </cell>
          <cell r="AE587">
            <v>10</v>
          </cell>
        </row>
        <row r="588">
          <cell r="C588" t="str">
            <v>BOY Balance</v>
          </cell>
          <cell r="G588" t="str">
            <v xml:space="preserve">Average Life: </v>
          </cell>
          <cell r="I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</row>
        <row r="589">
          <cell r="C589" t="str">
            <v>Additions</v>
          </cell>
          <cell r="G589" t="str">
            <v>Secured:</v>
          </cell>
          <cell r="I589" t="b">
            <v>1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</row>
        <row r="590">
          <cell r="C590" t="str">
            <v>Scheduled Amortization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</row>
        <row r="591">
          <cell r="C591" t="str">
            <v>Scheduled Payments Made</v>
          </cell>
          <cell r="G591" t="str">
            <v>(Assuming No Excess Cash Pmt, Scheduled Pmts. Made will equal Sch. Amort.)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</row>
        <row r="592">
          <cell r="C592" t="str">
            <v>EOY Balance Pre Excess Cash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</row>
        <row r="594">
          <cell r="C594" t="str">
            <v>Excess Cash Available</v>
          </cell>
          <cell r="N594">
            <v>6572.2624728391256</v>
          </cell>
          <cell r="O594">
            <v>1959.6050752766241</v>
          </cell>
          <cell r="P594">
            <v>599.63443417783856</v>
          </cell>
          <cell r="Q594">
            <v>-326.01477143074771</v>
          </cell>
          <cell r="R594">
            <v>8805.4872108628479</v>
          </cell>
          <cell r="S594">
            <v>-2931.8361178259893</v>
          </cell>
          <cell r="T594">
            <v>-9541.3748361896614</v>
          </cell>
          <cell r="U594">
            <v>-4958.5022426931837</v>
          </cell>
          <cell r="V594">
            <v>-3321.3160387872977</v>
          </cell>
          <cell r="W594">
            <v>-20753.029235496149</v>
          </cell>
          <cell r="X594">
            <v>-3108.4026619444103</v>
          </cell>
          <cell r="Y594">
            <v>-18032.745300939023</v>
          </cell>
          <cell r="Z594">
            <v>30046.067061275804</v>
          </cell>
        </row>
        <row r="595">
          <cell r="C595" t="str">
            <v>Excess Cash Applied (%)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</row>
        <row r="596">
          <cell r="C596" t="str">
            <v>Excess Cash Payment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</row>
        <row r="598">
          <cell r="C598" t="str">
            <v>Actual EOY Balance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</row>
        <row r="599"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</row>
        <row r="600">
          <cell r="C600" t="str">
            <v>Interest Expense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</row>
        <row r="601">
          <cell r="C601" t="str">
            <v>LIBOR Spread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</row>
        <row r="602">
          <cell r="C602" t="str">
            <v>Interest Rate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0.02</v>
          </cell>
          <cell r="S602">
            <v>0.02</v>
          </cell>
          <cell r="T602">
            <v>0</v>
          </cell>
          <cell r="U602">
            <v>0</v>
          </cell>
          <cell r="V602">
            <v>0</v>
          </cell>
          <cell r="W602">
            <v>0.02</v>
          </cell>
          <cell r="X602">
            <v>0.02</v>
          </cell>
          <cell r="Y602">
            <v>0.02</v>
          </cell>
          <cell r="Z602">
            <v>0.02</v>
          </cell>
          <cell r="AA602">
            <v>0.02</v>
          </cell>
          <cell r="AB602">
            <v>0.02</v>
          </cell>
          <cell r="AC602">
            <v>0.02</v>
          </cell>
          <cell r="AD602">
            <v>0.02</v>
          </cell>
          <cell r="AE602">
            <v>0.02</v>
          </cell>
        </row>
        <row r="604">
          <cell r="C604" t="str">
            <v>Senior Secured Debt 4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</row>
        <row r="605">
          <cell r="C605" t="str">
            <v>Maturity</v>
          </cell>
          <cell r="G605" t="str">
            <v>Maturity:</v>
          </cell>
          <cell r="I605">
            <v>1</v>
          </cell>
          <cell r="N605">
            <v>-3</v>
          </cell>
          <cell r="O605">
            <v>-2</v>
          </cell>
          <cell r="P605">
            <v>-1</v>
          </cell>
          <cell r="Q605">
            <v>0</v>
          </cell>
          <cell r="R605">
            <v>1</v>
          </cell>
          <cell r="S605">
            <v>-3</v>
          </cell>
          <cell r="T605">
            <v>-2</v>
          </cell>
          <cell r="U605">
            <v>-1</v>
          </cell>
          <cell r="V605">
            <v>0</v>
          </cell>
          <cell r="W605">
            <v>2</v>
          </cell>
          <cell r="X605">
            <v>3</v>
          </cell>
          <cell r="Y605">
            <v>4</v>
          </cell>
          <cell r="Z605">
            <v>5</v>
          </cell>
          <cell r="AA605">
            <v>6</v>
          </cell>
          <cell r="AB605">
            <v>7</v>
          </cell>
          <cell r="AC605">
            <v>8</v>
          </cell>
          <cell r="AD605">
            <v>9</v>
          </cell>
          <cell r="AE605">
            <v>10</v>
          </cell>
        </row>
        <row r="606">
          <cell r="C606" t="str">
            <v>BOY Balance</v>
          </cell>
          <cell r="G606" t="str">
            <v xml:space="preserve">Average Life: </v>
          </cell>
          <cell r="I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</row>
        <row r="607">
          <cell r="C607" t="str">
            <v>Additions</v>
          </cell>
          <cell r="G607" t="str">
            <v>Secured:</v>
          </cell>
          <cell r="I607" t="b">
            <v>1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</row>
        <row r="608">
          <cell r="C608" t="str">
            <v>Scheduled Amortization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</row>
        <row r="609">
          <cell r="C609" t="str">
            <v>Scheduled Payments Made</v>
          </cell>
          <cell r="G609" t="str">
            <v>(Assuming No Excess Cash Pmt, Scheduled Pmts. Made will equal Sch. Amort.)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</row>
        <row r="610">
          <cell r="C610" t="str">
            <v>EOY Balance Pre Excess Cash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</row>
        <row r="612">
          <cell r="C612" t="str">
            <v>Excess Cash Available</v>
          </cell>
          <cell r="N612">
            <v>6572.2624728391256</v>
          </cell>
          <cell r="O612">
            <v>1959.6050752766241</v>
          </cell>
          <cell r="P612">
            <v>599.63443417783856</v>
          </cell>
          <cell r="Q612">
            <v>-326.01477143074771</v>
          </cell>
          <cell r="R612">
            <v>8805.4872108628479</v>
          </cell>
          <cell r="S612">
            <v>-2931.8361178259893</v>
          </cell>
          <cell r="T612">
            <v>-9541.3748361896614</v>
          </cell>
          <cell r="U612">
            <v>-4958.5022426931837</v>
          </cell>
          <cell r="V612">
            <v>-3321.3160387872977</v>
          </cell>
          <cell r="W612">
            <v>-20753.029235496149</v>
          </cell>
          <cell r="X612">
            <v>-3108.4026619444103</v>
          </cell>
          <cell r="Y612">
            <v>-18032.745300939023</v>
          </cell>
          <cell r="Z612">
            <v>30046.067061275804</v>
          </cell>
        </row>
        <row r="613">
          <cell r="C613" t="str">
            <v>Excess Cash Applied (%)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</row>
        <row r="614">
          <cell r="C614" t="str">
            <v>Excess Cash Payment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</row>
        <row r="616">
          <cell r="C616" t="str">
            <v>Actual EOY Balance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</row>
        <row r="617"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</row>
        <row r="618">
          <cell r="C618" t="str">
            <v>Interest Expense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</row>
        <row r="619">
          <cell r="C619" t="str">
            <v>LIBOR Spread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</row>
        <row r="620">
          <cell r="C620" t="str">
            <v>Interest Rate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0.02</v>
          </cell>
          <cell r="S620">
            <v>0.02</v>
          </cell>
          <cell r="T620">
            <v>0</v>
          </cell>
          <cell r="U620">
            <v>0</v>
          </cell>
          <cell r="V620">
            <v>0</v>
          </cell>
          <cell r="W620">
            <v>0.02</v>
          </cell>
          <cell r="X620">
            <v>0.02</v>
          </cell>
          <cell r="Y620">
            <v>0.02</v>
          </cell>
          <cell r="Z620">
            <v>0.02</v>
          </cell>
          <cell r="AA620">
            <v>0.02</v>
          </cell>
          <cell r="AB620">
            <v>0.02</v>
          </cell>
          <cell r="AC620">
            <v>0.02</v>
          </cell>
          <cell r="AD620">
            <v>0.02</v>
          </cell>
          <cell r="AE620">
            <v>0.02</v>
          </cell>
        </row>
        <row r="622">
          <cell r="C622" t="str">
            <v>Bonds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</row>
        <row r="623">
          <cell r="C623" t="str">
            <v>Maturity</v>
          </cell>
          <cell r="G623" t="str">
            <v>Maturity:</v>
          </cell>
          <cell r="I623">
            <v>8</v>
          </cell>
          <cell r="N623" t="str">
            <v>1Q 2003</v>
          </cell>
          <cell r="O623" t="str">
            <v>2Q 2003</v>
          </cell>
          <cell r="P623" t="str">
            <v>3Q 2003</v>
          </cell>
          <cell r="Q623" t="str">
            <v>4Q 2003 Е</v>
          </cell>
          <cell r="R623">
            <v>2003</v>
          </cell>
          <cell r="S623" t="str">
            <v>1Q 2004</v>
          </cell>
          <cell r="T623" t="str">
            <v>2Q 2004</v>
          </cell>
          <cell r="U623" t="str">
            <v>3Q 2004</v>
          </cell>
          <cell r="V623" t="str">
            <v>4Q 2004</v>
          </cell>
          <cell r="W623">
            <v>2004</v>
          </cell>
          <cell r="X623">
            <v>2005</v>
          </cell>
          <cell r="Y623">
            <v>2006</v>
          </cell>
          <cell r="Z623">
            <v>2007</v>
          </cell>
          <cell r="AA623">
            <v>6</v>
          </cell>
          <cell r="AB623">
            <v>7</v>
          </cell>
          <cell r="AC623">
            <v>8</v>
          </cell>
          <cell r="AD623">
            <v>9</v>
          </cell>
          <cell r="AE623">
            <v>10</v>
          </cell>
        </row>
        <row r="624">
          <cell r="C624" t="str">
            <v>BOY Balance</v>
          </cell>
          <cell r="G624" t="str">
            <v xml:space="preserve">Average Life: </v>
          </cell>
          <cell r="I624">
            <v>2005.886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25333.333333333332</v>
          </cell>
          <cell r="T624">
            <v>30333.333333333332</v>
          </cell>
          <cell r="U624">
            <v>33333.333333333328</v>
          </cell>
          <cell r="V624">
            <v>33333.333333333328</v>
          </cell>
          <cell r="W624">
            <v>25333.333333333332</v>
          </cell>
          <cell r="X624">
            <v>33333.333333333328</v>
          </cell>
          <cell r="Y624">
            <v>29533.333333333328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</row>
        <row r="625">
          <cell r="C625" t="str">
            <v>Additions</v>
          </cell>
          <cell r="G625" t="str">
            <v>Secured:</v>
          </cell>
          <cell r="I625" t="b">
            <v>0</v>
          </cell>
          <cell r="N625">
            <v>0</v>
          </cell>
          <cell r="O625">
            <v>0</v>
          </cell>
          <cell r="P625">
            <v>0</v>
          </cell>
          <cell r="Q625">
            <v>25333.333333333332</v>
          </cell>
          <cell r="R625">
            <v>25333.333333333332</v>
          </cell>
          <cell r="S625">
            <v>5000</v>
          </cell>
          <cell r="T625">
            <v>3000</v>
          </cell>
          <cell r="U625">
            <v>0</v>
          </cell>
          <cell r="V625">
            <v>0</v>
          </cell>
          <cell r="W625">
            <v>8000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</row>
        <row r="626">
          <cell r="C626" t="str">
            <v>Scheduled Amortization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3799.9999999999995</v>
          </cell>
          <cell r="Y626">
            <v>29533.333333333328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</row>
        <row r="627">
          <cell r="C627" t="str">
            <v>Scheduled Payments Made</v>
          </cell>
          <cell r="G627" t="str">
            <v>(Assuming No Excess Cash Pmt, Scheduled Pmts. Made will equal Sch. Amort.)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3799.9999999999995</v>
          </cell>
          <cell r="Y627">
            <v>29533.333333333328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</row>
        <row r="628">
          <cell r="C628" t="str">
            <v>EOY Balance Pre Excess Cash</v>
          </cell>
          <cell r="N628">
            <v>0</v>
          </cell>
          <cell r="O628">
            <v>0</v>
          </cell>
          <cell r="P628">
            <v>0</v>
          </cell>
          <cell r="Q628">
            <v>25333.333333333332</v>
          </cell>
          <cell r="R628">
            <v>25333.333333333332</v>
          </cell>
          <cell r="S628">
            <v>30333.333333333332</v>
          </cell>
          <cell r="T628">
            <v>33333.333333333328</v>
          </cell>
          <cell r="U628">
            <v>33333.333333333328</v>
          </cell>
          <cell r="V628">
            <v>33333.333333333328</v>
          </cell>
          <cell r="W628">
            <v>33333.333333333328</v>
          </cell>
          <cell r="X628">
            <v>29533.333333333328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</row>
        <row r="630">
          <cell r="C630" t="str">
            <v>Excess Cash Available</v>
          </cell>
          <cell r="N630">
            <v>6572.2624728391256</v>
          </cell>
          <cell r="O630">
            <v>1959.6050752766241</v>
          </cell>
          <cell r="P630">
            <v>599.63443417783856</v>
          </cell>
          <cell r="Q630">
            <v>-326.01477143074771</v>
          </cell>
          <cell r="R630">
            <v>8805.4872108628479</v>
          </cell>
          <cell r="S630">
            <v>-2931.8361178259893</v>
          </cell>
          <cell r="T630">
            <v>-9541.3748361896614</v>
          </cell>
          <cell r="U630">
            <v>-4958.5022426931837</v>
          </cell>
          <cell r="V630">
            <v>-3321.3160387872977</v>
          </cell>
          <cell r="W630">
            <v>-20753.029235496149</v>
          </cell>
          <cell r="X630">
            <v>-3108.4026619444103</v>
          </cell>
          <cell r="Y630">
            <v>-18032.745300939023</v>
          </cell>
          <cell r="Z630">
            <v>30046.067061275804</v>
          </cell>
        </row>
        <row r="631">
          <cell r="C631" t="str">
            <v>Excess Cash Applied (%)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</row>
        <row r="632">
          <cell r="C632" t="str">
            <v>Excess Cash Payment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</row>
        <row r="634">
          <cell r="C634" t="str">
            <v>Actual EOY Balance</v>
          </cell>
          <cell r="N634">
            <v>0</v>
          </cell>
          <cell r="O634">
            <v>0</v>
          </cell>
          <cell r="P634">
            <v>0</v>
          </cell>
          <cell r="Q634">
            <v>25333.333333333332</v>
          </cell>
          <cell r="R634">
            <v>25333.333333333332</v>
          </cell>
          <cell r="S634">
            <v>30333.333333333332</v>
          </cell>
          <cell r="T634">
            <v>33333.333333333328</v>
          </cell>
          <cell r="U634">
            <v>33333.333333333328</v>
          </cell>
          <cell r="V634">
            <v>33333.333333333328</v>
          </cell>
          <cell r="W634">
            <v>33333.333333333328</v>
          </cell>
          <cell r="X634">
            <v>29533.333333333328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</row>
        <row r="635">
          <cell r="N635">
            <v>0</v>
          </cell>
          <cell r="O635">
            <v>0</v>
          </cell>
          <cell r="P635">
            <v>0</v>
          </cell>
          <cell r="Q635">
            <v>25333.333330000001</v>
          </cell>
          <cell r="R635">
            <v>25333.333330000001</v>
          </cell>
          <cell r="S635">
            <v>30333.333330000001</v>
          </cell>
          <cell r="T635">
            <v>33333.333330000001</v>
          </cell>
          <cell r="U635">
            <v>33333.333330000001</v>
          </cell>
          <cell r="V635">
            <v>33333.333330000001</v>
          </cell>
          <cell r="W635">
            <v>33333.333330000001</v>
          </cell>
          <cell r="X635">
            <v>29533.333330000001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</row>
        <row r="636">
          <cell r="C636" t="str">
            <v>Interest Expense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2825.6666666666665</v>
          </cell>
          <cell r="U636">
            <v>2825.6666666666665</v>
          </cell>
          <cell r="V636">
            <v>0</v>
          </cell>
          <cell r="W636">
            <v>5651.333333333333</v>
          </cell>
          <cell r="X636">
            <v>4521.1333333333332</v>
          </cell>
          <cell r="Y636">
            <v>3390.9333333333334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</row>
        <row r="637">
          <cell r="C637" t="str">
            <v>LIBOR Spread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</row>
        <row r="638">
          <cell r="C638" t="str">
            <v>Interest Rate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0.02</v>
          </cell>
          <cell r="S638">
            <v>0.02</v>
          </cell>
          <cell r="T638">
            <v>0</v>
          </cell>
          <cell r="U638">
            <v>0</v>
          </cell>
          <cell r="V638">
            <v>0</v>
          </cell>
          <cell r="W638">
            <v>0.02</v>
          </cell>
          <cell r="X638">
            <v>0.02</v>
          </cell>
          <cell r="Y638">
            <v>0.02</v>
          </cell>
          <cell r="Z638">
            <v>0.02</v>
          </cell>
          <cell r="AA638">
            <v>0.02</v>
          </cell>
          <cell r="AB638">
            <v>0.02</v>
          </cell>
          <cell r="AC638">
            <v>0.02</v>
          </cell>
          <cell r="AD638">
            <v>0.02</v>
          </cell>
          <cell r="AE638">
            <v>0.02</v>
          </cell>
        </row>
        <row r="640">
          <cell r="C640" t="str">
            <v>Senior Unsecured Debt 6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</row>
        <row r="641">
          <cell r="C641" t="str">
            <v>Maturity</v>
          </cell>
          <cell r="G641" t="str">
            <v>Maturity:</v>
          </cell>
          <cell r="I641">
            <v>1</v>
          </cell>
          <cell r="N641">
            <v>-3</v>
          </cell>
          <cell r="O641">
            <v>-2</v>
          </cell>
          <cell r="P641">
            <v>-1</v>
          </cell>
          <cell r="Q641">
            <v>0</v>
          </cell>
          <cell r="R641">
            <v>2003</v>
          </cell>
          <cell r="S641" t="str">
            <v>1Q 2004</v>
          </cell>
          <cell r="T641" t="str">
            <v>2Q 2004</v>
          </cell>
          <cell r="U641" t="str">
            <v>3Q 2004</v>
          </cell>
          <cell r="V641" t="str">
            <v>4Q 2004</v>
          </cell>
          <cell r="W641">
            <v>2004</v>
          </cell>
          <cell r="X641">
            <v>2005</v>
          </cell>
          <cell r="Y641">
            <v>2006</v>
          </cell>
          <cell r="Z641">
            <v>2007</v>
          </cell>
          <cell r="AA641">
            <v>6</v>
          </cell>
          <cell r="AB641">
            <v>7</v>
          </cell>
          <cell r="AC641">
            <v>8</v>
          </cell>
          <cell r="AD641">
            <v>9</v>
          </cell>
          <cell r="AE641">
            <v>10</v>
          </cell>
        </row>
        <row r="642">
          <cell r="C642" t="str">
            <v>BOY Balance</v>
          </cell>
          <cell r="G642" t="str">
            <v xml:space="preserve">Average Life: </v>
          </cell>
          <cell r="I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</row>
        <row r="643">
          <cell r="C643" t="str">
            <v>Additions</v>
          </cell>
          <cell r="G643" t="str">
            <v>Secured:</v>
          </cell>
          <cell r="I643" t="b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</row>
        <row r="644">
          <cell r="C644" t="str">
            <v>Scheduled Amortization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</row>
        <row r="645">
          <cell r="C645" t="str">
            <v>Scheduled Payments Made</v>
          </cell>
          <cell r="G645" t="str">
            <v>(Assuming No Excess Cash Pmt, Scheduled Pmts. Made will equal Sch. Amort.)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</row>
        <row r="646">
          <cell r="C646" t="str">
            <v>EOY Balance Pre Excess Cash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</row>
        <row r="648">
          <cell r="C648" t="str">
            <v>Excess Cash Available</v>
          </cell>
          <cell r="N648">
            <v>6572.2624728391256</v>
          </cell>
          <cell r="O648">
            <v>1959.6050752766241</v>
          </cell>
          <cell r="P648">
            <v>599.63443417783856</v>
          </cell>
          <cell r="Q648">
            <v>-326.01477143074771</v>
          </cell>
          <cell r="R648">
            <v>8805.4872108628479</v>
          </cell>
          <cell r="S648">
            <v>-2931.8361178259893</v>
          </cell>
          <cell r="T648">
            <v>-9541.3748361896614</v>
          </cell>
          <cell r="U648">
            <v>-4958.5022426931837</v>
          </cell>
          <cell r="V648">
            <v>0</v>
          </cell>
          <cell r="W648">
            <v>-20753.029235496149</v>
          </cell>
          <cell r="X648">
            <v>-3108.4026619444103</v>
          </cell>
          <cell r="Y648">
            <v>-18032.745300939023</v>
          </cell>
          <cell r="Z648">
            <v>30046.067061275804</v>
          </cell>
        </row>
        <row r="649">
          <cell r="C649" t="str">
            <v>Excess Cash Applied (%)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</row>
        <row r="650">
          <cell r="C650" t="str">
            <v>Excess Cash Payment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</row>
        <row r="652">
          <cell r="C652" t="str">
            <v>Actual EOY Balance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</row>
        <row r="653"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</row>
        <row r="654">
          <cell r="C654" t="str">
            <v>Interest Expense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</row>
        <row r="655">
          <cell r="C655" t="str">
            <v>LIBOR Spread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</row>
        <row r="656">
          <cell r="C656" t="str">
            <v>Interest Rate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0.02</v>
          </cell>
          <cell r="S656">
            <v>0.02</v>
          </cell>
          <cell r="T656">
            <v>0</v>
          </cell>
          <cell r="U656">
            <v>0</v>
          </cell>
          <cell r="V656">
            <v>0</v>
          </cell>
          <cell r="W656">
            <v>0.02</v>
          </cell>
          <cell r="X656">
            <v>0.02</v>
          </cell>
          <cell r="Y656">
            <v>0.02</v>
          </cell>
          <cell r="Z656">
            <v>0.02</v>
          </cell>
          <cell r="AA656">
            <v>0.02</v>
          </cell>
          <cell r="AB656">
            <v>0.02</v>
          </cell>
          <cell r="AC656">
            <v>0.02</v>
          </cell>
          <cell r="AD656">
            <v>0.02</v>
          </cell>
          <cell r="AE656">
            <v>0.02</v>
          </cell>
        </row>
        <row r="658">
          <cell r="C658" t="str">
            <v>Senior Unsecured Debt 7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</row>
        <row r="659">
          <cell r="C659" t="str">
            <v>Maturity</v>
          </cell>
          <cell r="G659" t="str">
            <v>Maturity:</v>
          </cell>
          <cell r="I659">
            <v>1</v>
          </cell>
          <cell r="N659">
            <v>-3</v>
          </cell>
          <cell r="O659">
            <v>-2</v>
          </cell>
          <cell r="P659">
            <v>-1</v>
          </cell>
          <cell r="Q659">
            <v>0</v>
          </cell>
          <cell r="R659">
            <v>1</v>
          </cell>
          <cell r="S659">
            <v>-3</v>
          </cell>
          <cell r="T659">
            <v>-2</v>
          </cell>
          <cell r="U659">
            <v>-1</v>
          </cell>
          <cell r="V659">
            <v>0</v>
          </cell>
          <cell r="W659">
            <v>2</v>
          </cell>
          <cell r="X659">
            <v>3</v>
          </cell>
          <cell r="Y659">
            <v>4</v>
          </cell>
          <cell r="Z659">
            <v>5</v>
          </cell>
          <cell r="AA659">
            <v>6</v>
          </cell>
          <cell r="AB659">
            <v>7</v>
          </cell>
          <cell r="AC659">
            <v>8</v>
          </cell>
          <cell r="AD659">
            <v>9</v>
          </cell>
          <cell r="AE659">
            <v>10</v>
          </cell>
        </row>
        <row r="660">
          <cell r="C660" t="str">
            <v>BOY Balance</v>
          </cell>
          <cell r="G660" t="str">
            <v xml:space="preserve">Average Life: </v>
          </cell>
          <cell r="I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</row>
        <row r="661">
          <cell r="C661" t="str">
            <v>Additions</v>
          </cell>
          <cell r="G661" t="str">
            <v>Secured:</v>
          </cell>
          <cell r="I661" t="b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</row>
        <row r="662">
          <cell r="C662" t="str">
            <v>Scheduled Amortization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</row>
        <row r="663">
          <cell r="C663" t="str">
            <v>Scheduled Payments Made</v>
          </cell>
          <cell r="G663" t="str">
            <v>(Assuming No Excess Cash Pmt, Scheduled Pmts. Made will equal Sch. Amort.)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</row>
        <row r="664">
          <cell r="C664" t="str">
            <v>EOY Balance Pre Excess Cash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</row>
        <row r="666">
          <cell r="C666" t="str">
            <v>Excess Cash Available</v>
          </cell>
          <cell r="N666">
            <v>6572.2624728391256</v>
          </cell>
          <cell r="O666">
            <v>1959.6050752766241</v>
          </cell>
          <cell r="P666">
            <v>599.63443417783856</v>
          </cell>
          <cell r="Q666">
            <v>-326.01477143074771</v>
          </cell>
          <cell r="R666">
            <v>8805.4872108628479</v>
          </cell>
          <cell r="S666">
            <v>-2931.8361178259893</v>
          </cell>
          <cell r="T666">
            <v>-9541.3748361896614</v>
          </cell>
          <cell r="U666">
            <v>-4958.5022426931837</v>
          </cell>
          <cell r="V666">
            <v>0</v>
          </cell>
          <cell r="W666">
            <v>-20753.029235496149</v>
          </cell>
          <cell r="X666">
            <v>-3108.4026619444103</v>
          </cell>
          <cell r="Y666">
            <v>-18032.745300939023</v>
          </cell>
          <cell r="Z666">
            <v>30046.067061275804</v>
          </cell>
        </row>
        <row r="667">
          <cell r="C667" t="str">
            <v>Excess Cash Applied (%)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</row>
        <row r="668">
          <cell r="C668" t="str">
            <v>Excess Cash Payment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</row>
        <row r="670">
          <cell r="C670" t="str">
            <v>Actual EOY Balance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</row>
        <row r="671"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</row>
        <row r="672">
          <cell r="C672" t="str">
            <v>Interest Expense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</row>
        <row r="673">
          <cell r="C673" t="str">
            <v>LIBOR Spread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</row>
        <row r="674">
          <cell r="C674" t="str">
            <v>Interest Rate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0.02</v>
          </cell>
          <cell r="S674">
            <v>0.02</v>
          </cell>
          <cell r="T674">
            <v>0</v>
          </cell>
          <cell r="U674">
            <v>0</v>
          </cell>
          <cell r="V674">
            <v>0</v>
          </cell>
          <cell r="W674">
            <v>0.02</v>
          </cell>
          <cell r="X674">
            <v>0.02</v>
          </cell>
          <cell r="Y674">
            <v>0.02</v>
          </cell>
          <cell r="Z674">
            <v>0.02</v>
          </cell>
          <cell r="AA674">
            <v>0.02</v>
          </cell>
          <cell r="AB674">
            <v>0.02</v>
          </cell>
          <cell r="AC674">
            <v>0.02</v>
          </cell>
          <cell r="AD674">
            <v>0.02</v>
          </cell>
          <cell r="AE674">
            <v>0.02</v>
          </cell>
        </row>
        <row r="676">
          <cell r="C676" t="str">
            <v>Capital Leases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</row>
        <row r="677">
          <cell r="C677" t="str">
            <v>Maturity</v>
          </cell>
          <cell r="G677" t="str">
            <v>Maturity:</v>
          </cell>
          <cell r="I677" t="str">
            <v xml:space="preserve">&gt;10  </v>
          </cell>
          <cell r="N677" t="str">
            <v>1Q 2003</v>
          </cell>
          <cell r="O677" t="str">
            <v>2Q 2003</v>
          </cell>
          <cell r="P677" t="str">
            <v>3Q 2003</v>
          </cell>
          <cell r="Q677" t="str">
            <v>4Q 2003 Е</v>
          </cell>
          <cell r="R677">
            <v>2003</v>
          </cell>
          <cell r="S677" t="str">
            <v>1Q 2004</v>
          </cell>
          <cell r="T677" t="str">
            <v>2Q 2004</v>
          </cell>
          <cell r="U677" t="str">
            <v>3Q 2004</v>
          </cell>
          <cell r="V677" t="str">
            <v>4Q 2004</v>
          </cell>
          <cell r="W677">
            <v>2004</v>
          </cell>
          <cell r="X677">
            <v>2005</v>
          </cell>
          <cell r="Y677">
            <v>2006</v>
          </cell>
          <cell r="Z677">
            <v>2007</v>
          </cell>
          <cell r="AA677">
            <v>6</v>
          </cell>
          <cell r="AB677">
            <v>7</v>
          </cell>
          <cell r="AC677">
            <v>8</v>
          </cell>
          <cell r="AD677">
            <v>9</v>
          </cell>
          <cell r="AE677">
            <v>10</v>
          </cell>
        </row>
        <row r="678">
          <cell r="C678" t="str">
            <v>BOY Balance</v>
          </cell>
          <cell r="N678">
            <v>99</v>
          </cell>
          <cell r="O678">
            <v>99</v>
          </cell>
          <cell r="P678">
            <v>99</v>
          </cell>
          <cell r="Q678">
            <v>99</v>
          </cell>
          <cell r="R678">
            <v>99</v>
          </cell>
          <cell r="S678">
            <v>99</v>
          </cell>
          <cell r="T678">
            <v>3159.809170717921</v>
          </cell>
          <cell r="U678">
            <v>5175.8040301673891</v>
          </cell>
          <cell r="V678">
            <v>9280.0802665117899</v>
          </cell>
          <cell r="W678">
            <v>99</v>
          </cell>
          <cell r="X678">
            <v>7932.3333333333339</v>
          </cell>
          <cell r="Y678">
            <v>7932.3333333333339</v>
          </cell>
          <cell r="Z678">
            <v>7932.3333333333339</v>
          </cell>
          <cell r="AA678">
            <v>7932.3333333333339</v>
          </cell>
          <cell r="AB678">
            <v>7932.3333333333339</v>
          </cell>
          <cell r="AC678">
            <v>7932.3333333333339</v>
          </cell>
          <cell r="AD678">
            <v>7932.3333333333339</v>
          </cell>
          <cell r="AE678">
            <v>7932.3333333333339</v>
          </cell>
        </row>
        <row r="679">
          <cell r="C679" t="str">
            <v>Additions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4279.1051740412386</v>
          </cell>
          <cell r="T679">
            <v>3000</v>
          </cell>
          <cell r="U679">
            <v>5000</v>
          </cell>
          <cell r="V679">
            <v>0</v>
          </cell>
          <cell r="W679">
            <v>12279.105174041239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</row>
        <row r="680">
          <cell r="C680" t="str">
            <v>Scheduled Payments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1218.2960033233176</v>
          </cell>
          <cell r="T680">
            <v>984.00514055053156</v>
          </cell>
          <cell r="U680">
            <v>895.72376365560081</v>
          </cell>
          <cell r="V680">
            <v>1347.7469331784553</v>
          </cell>
          <cell r="W680">
            <v>4445.7718407079046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</row>
        <row r="681">
          <cell r="C681" t="str">
            <v>EOY Balance Pre Excess Cash</v>
          </cell>
          <cell r="N681">
            <v>99</v>
          </cell>
          <cell r="O681">
            <v>99</v>
          </cell>
          <cell r="P681">
            <v>99</v>
          </cell>
          <cell r="Q681">
            <v>99</v>
          </cell>
          <cell r="R681">
            <v>99</v>
          </cell>
          <cell r="S681">
            <v>3159.809170717921</v>
          </cell>
          <cell r="T681">
            <v>5175.8040301673891</v>
          </cell>
          <cell r="U681">
            <v>9280.0802665117899</v>
          </cell>
          <cell r="V681">
            <v>7932.3333333333348</v>
          </cell>
          <cell r="W681">
            <v>7932.3333333333348</v>
          </cell>
          <cell r="X681">
            <v>7932.3333333333339</v>
          </cell>
          <cell r="Y681">
            <v>7932.3333333333339</v>
          </cell>
          <cell r="Z681">
            <v>7932.3333333333339</v>
          </cell>
          <cell r="AA681">
            <v>7932.3333333333339</v>
          </cell>
          <cell r="AB681">
            <v>7932.3333333333339</v>
          </cell>
          <cell r="AC681">
            <v>7932.3333333333339</v>
          </cell>
          <cell r="AD681">
            <v>7932.3333333333339</v>
          </cell>
          <cell r="AE681">
            <v>7932.3333333333339</v>
          </cell>
        </row>
        <row r="683">
          <cell r="C683" t="str">
            <v>Excess Cash Available</v>
          </cell>
          <cell r="N683">
            <v>6572.2624728391256</v>
          </cell>
          <cell r="O683">
            <v>1959.6050752766241</v>
          </cell>
          <cell r="P683">
            <v>599.63443417783856</v>
          </cell>
          <cell r="Q683">
            <v>-326.01477143074771</v>
          </cell>
          <cell r="R683">
            <v>8805.4872108628479</v>
          </cell>
          <cell r="S683">
            <v>-2931.8361178259893</v>
          </cell>
          <cell r="T683">
            <v>-9541.3748361896614</v>
          </cell>
          <cell r="U683">
            <v>-4958.5022426931837</v>
          </cell>
          <cell r="V683">
            <v>-3321.3160387872977</v>
          </cell>
          <cell r="W683">
            <v>-20753.029235496149</v>
          </cell>
          <cell r="X683">
            <v>-3108.4026619444103</v>
          </cell>
          <cell r="Y683">
            <v>-18032.745300939023</v>
          </cell>
          <cell r="Z683">
            <v>0</v>
          </cell>
        </row>
        <row r="684">
          <cell r="C684" t="str">
            <v>Excess Cash Applied (%)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</row>
        <row r="685">
          <cell r="C685" t="str">
            <v>Excess Cash Payment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</row>
        <row r="687">
          <cell r="C687" t="str">
            <v>Actual EOY Balance</v>
          </cell>
          <cell r="N687">
            <v>99</v>
          </cell>
          <cell r="O687">
            <v>99</v>
          </cell>
          <cell r="P687">
            <v>99</v>
          </cell>
          <cell r="Q687">
            <v>99</v>
          </cell>
          <cell r="R687">
            <v>99</v>
          </cell>
          <cell r="S687">
            <v>3159.809170717921</v>
          </cell>
          <cell r="T687">
            <v>5175.8040301673891</v>
          </cell>
          <cell r="U687">
            <v>9280.0802665117899</v>
          </cell>
          <cell r="V687">
            <v>7932.3333333333348</v>
          </cell>
          <cell r="W687">
            <v>7932.3333333333339</v>
          </cell>
          <cell r="X687">
            <v>7932.3333333333339</v>
          </cell>
          <cell r="Y687">
            <v>7932.3333333333339</v>
          </cell>
          <cell r="Z687">
            <v>7932.3333333333339</v>
          </cell>
          <cell r="AA687">
            <v>7932.3333333333339</v>
          </cell>
          <cell r="AB687">
            <v>7932.3333333333339</v>
          </cell>
          <cell r="AC687">
            <v>7932.3333333333339</v>
          </cell>
          <cell r="AD687">
            <v>7932.3333333333339</v>
          </cell>
          <cell r="AE687">
            <v>7932.3333333333339</v>
          </cell>
        </row>
        <row r="688">
          <cell r="N688">
            <v>99</v>
          </cell>
          <cell r="O688">
            <v>99</v>
          </cell>
          <cell r="P688">
            <v>99</v>
          </cell>
          <cell r="Q688">
            <v>99</v>
          </cell>
          <cell r="R688">
            <v>99</v>
          </cell>
          <cell r="S688">
            <v>3159.80917</v>
          </cell>
          <cell r="T688">
            <v>5175.8040300000002</v>
          </cell>
          <cell r="U688">
            <v>9280.0802700000004</v>
          </cell>
          <cell r="V688">
            <v>7932.3333300000004</v>
          </cell>
          <cell r="W688">
            <v>7932.3333300000004</v>
          </cell>
          <cell r="X688">
            <v>7932.3333300000004</v>
          </cell>
          <cell r="Y688">
            <v>7932.3333300000004</v>
          </cell>
          <cell r="Z688">
            <v>7932.3333300000004</v>
          </cell>
          <cell r="AA688">
            <v>7932.3333300000004</v>
          </cell>
          <cell r="AB688">
            <v>7932.3333300000004</v>
          </cell>
          <cell r="AC688">
            <v>7932.3333300000004</v>
          </cell>
          <cell r="AD688">
            <v>7932.3333300000004</v>
          </cell>
          <cell r="AE688">
            <v>7932.3333300000004</v>
          </cell>
        </row>
        <row r="689">
          <cell r="C689" t="str">
            <v>Interest Expense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254.21621560421261</v>
          </cell>
          <cell r="T689">
            <v>217.70916575247372</v>
          </cell>
          <cell r="U689">
            <v>295.22135530217184</v>
          </cell>
          <cell r="V689">
            <v>478.53065828240551</v>
          </cell>
          <cell r="W689">
            <v>1245.6773949412636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</row>
        <row r="690">
          <cell r="C690" t="str">
            <v>Interest Rate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</row>
        <row r="692">
          <cell r="C692" t="str">
            <v>Capital Leases 2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</row>
        <row r="693">
          <cell r="C693" t="str">
            <v>Maturity</v>
          </cell>
          <cell r="G693" t="str">
            <v>Maturity:</v>
          </cell>
          <cell r="I693">
            <v>1</v>
          </cell>
          <cell r="N693">
            <v>-3</v>
          </cell>
          <cell r="O693">
            <v>-2</v>
          </cell>
          <cell r="P693">
            <v>-1</v>
          </cell>
          <cell r="Q693">
            <v>0</v>
          </cell>
          <cell r="R693">
            <v>1</v>
          </cell>
          <cell r="S693">
            <v>-3</v>
          </cell>
          <cell r="T693">
            <v>-2</v>
          </cell>
          <cell r="U693">
            <v>-1</v>
          </cell>
          <cell r="V693">
            <v>0</v>
          </cell>
          <cell r="W693">
            <v>2</v>
          </cell>
          <cell r="X693">
            <v>3</v>
          </cell>
          <cell r="Y693">
            <v>4</v>
          </cell>
          <cell r="Z693">
            <v>5</v>
          </cell>
          <cell r="AA693">
            <v>6</v>
          </cell>
          <cell r="AB693">
            <v>7</v>
          </cell>
          <cell r="AC693">
            <v>8</v>
          </cell>
          <cell r="AD693">
            <v>9</v>
          </cell>
          <cell r="AE693">
            <v>10</v>
          </cell>
        </row>
        <row r="694">
          <cell r="C694" t="str">
            <v>BOY Balance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</row>
        <row r="695">
          <cell r="C695" t="str">
            <v>Additions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</row>
        <row r="696">
          <cell r="C696" t="str">
            <v>Scheduled Payments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</row>
        <row r="697">
          <cell r="C697" t="str">
            <v>EOY Balance Pre Excess Cash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</row>
        <row r="699">
          <cell r="C699" t="str">
            <v>Excess Cash Available</v>
          </cell>
          <cell r="N699">
            <v>6572.2624728391256</v>
          </cell>
          <cell r="O699">
            <v>1959.6050752766241</v>
          </cell>
          <cell r="P699">
            <v>599.63443417783856</v>
          </cell>
          <cell r="Q699">
            <v>-326.01477143074771</v>
          </cell>
          <cell r="R699">
            <v>8805.4872108628479</v>
          </cell>
          <cell r="S699">
            <v>-2931.8361178259893</v>
          </cell>
          <cell r="T699">
            <v>-9541.3748361896614</v>
          </cell>
          <cell r="U699">
            <v>-4958.5022426931837</v>
          </cell>
          <cell r="V699">
            <v>-3321.3160387872977</v>
          </cell>
          <cell r="W699">
            <v>-20753.029235496149</v>
          </cell>
          <cell r="X699">
            <v>-3108.4026619444103</v>
          </cell>
          <cell r="Y699">
            <v>-18032.745300939023</v>
          </cell>
          <cell r="Z699">
            <v>0</v>
          </cell>
        </row>
        <row r="700">
          <cell r="C700" t="str">
            <v>Excess Cash Applied (%)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</row>
        <row r="701">
          <cell r="C701" t="str">
            <v>Excess Cash Payment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</row>
        <row r="703">
          <cell r="C703" t="str">
            <v>Actual EOY Balance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</row>
        <row r="704"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</row>
        <row r="705">
          <cell r="C705" t="str">
            <v>Interest Expense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</row>
        <row r="706">
          <cell r="C706" t="str">
            <v>Interest Rate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</row>
        <row r="708">
          <cell r="C708" t="str">
            <v>Subordinated Debt 1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</row>
        <row r="709">
          <cell r="C709" t="str">
            <v>Maturity</v>
          </cell>
          <cell r="G709" t="str">
            <v>Maturity:</v>
          </cell>
          <cell r="I709">
            <v>1</v>
          </cell>
          <cell r="N709">
            <v>-3</v>
          </cell>
          <cell r="O709">
            <v>-2</v>
          </cell>
          <cell r="P709">
            <v>-1</v>
          </cell>
          <cell r="Q709">
            <v>0</v>
          </cell>
          <cell r="R709">
            <v>1</v>
          </cell>
          <cell r="S709">
            <v>-3</v>
          </cell>
          <cell r="T709">
            <v>-2</v>
          </cell>
          <cell r="U709">
            <v>-1</v>
          </cell>
          <cell r="V709">
            <v>0</v>
          </cell>
          <cell r="W709">
            <v>2</v>
          </cell>
          <cell r="X709">
            <v>3</v>
          </cell>
          <cell r="Y709">
            <v>4</v>
          </cell>
          <cell r="Z709">
            <v>5</v>
          </cell>
          <cell r="AA709">
            <v>6</v>
          </cell>
          <cell r="AB709">
            <v>7</v>
          </cell>
          <cell r="AC709">
            <v>8</v>
          </cell>
          <cell r="AD709">
            <v>9</v>
          </cell>
          <cell r="AE709">
            <v>10</v>
          </cell>
        </row>
        <row r="710">
          <cell r="C710" t="str">
            <v>BOY Balance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</row>
        <row r="711">
          <cell r="C711" t="str">
            <v>Additions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</row>
        <row r="712">
          <cell r="C712" t="str">
            <v>Scheduled Payments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</row>
        <row r="713">
          <cell r="C713" t="str">
            <v>EOY Balance Pre Excess Cash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</row>
        <row r="715">
          <cell r="C715" t="str">
            <v>Excess Cash Available</v>
          </cell>
          <cell r="N715">
            <v>6572.2624728391256</v>
          </cell>
          <cell r="O715">
            <v>1959.6050752766241</v>
          </cell>
          <cell r="P715">
            <v>599.63443417783856</v>
          </cell>
          <cell r="Q715">
            <v>-326.01477143074771</v>
          </cell>
          <cell r="R715">
            <v>8805.4872108628479</v>
          </cell>
          <cell r="S715">
            <v>-2931.8361178259893</v>
          </cell>
          <cell r="T715">
            <v>-9541.3748361896614</v>
          </cell>
          <cell r="U715">
            <v>-4958.5022426931837</v>
          </cell>
          <cell r="V715">
            <v>-3321.3160387872977</v>
          </cell>
          <cell r="W715">
            <v>-20753.029235496149</v>
          </cell>
          <cell r="X715">
            <v>-3108.4026619444103</v>
          </cell>
          <cell r="Y715">
            <v>-18032.745300939023</v>
          </cell>
          <cell r="Z715">
            <v>0</v>
          </cell>
        </row>
        <row r="716">
          <cell r="C716" t="str">
            <v>Excess Cash Applied (%)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</row>
        <row r="717">
          <cell r="C717" t="str">
            <v>Excess Cash Payment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</row>
        <row r="719">
          <cell r="C719" t="str">
            <v>Actual EOY Balance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</row>
        <row r="720"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</row>
        <row r="721">
          <cell r="C721" t="str">
            <v>Interest Expense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</row>
        <row r="722">
          <cell r="C722" t="str">
            <v>Interest Rate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</row>
        <row r="724">
          <cell r="C724" t="str">
            <v>Subordinated Debt 2</v>
          </cell>
        </row>
        <row r="725">
          <cell r="C725" t="str">
            <v>Maturity</v>
          </cell>
          <cell r="G725" t="str">
            <v>Maturity:</v>
          </cell>
          <cell r="I725">
            <v>1</v>
          </cell>
          <cell r="N725">
            <v>-3</v>
          </cell>
          <cell r="O725">
            <v>-2</v>
          </cell>
          <cell r="P725">
            <v>-1</v>
          </cell>
          <cell r="Q725">
            <v>0</v>
          </cell>
          <cell r="R725">
            <v>1</v>
          </cell>
          <cell r="S725">
            <v>-3</v>
          </cell>
          <cell r="T725">
            <v>-2</v>
          </cell>
          <cell r="U725">
            <v>-1</v>
          </cell>
          <cell r="V725">
            <v>0</v>
          </cell>
          <cell r="W725">
            <v>2</v>
          </cell>
          <cell r="X725">
            <v>3</v>
          </cell>
          <cell r="Y725">
            <v>4</v>
          </cell>
          <cell r="Z725">
            <v>5</v>
          </cell>
          <cell r="AA725">
            <v>6</v>
          </cell>
          <cell r="AB725">
            <v>7</v>
          </cell>
          <cell r="AC725">
            <v>8</v>
          </cell>
          <cell r="AD725">
            <v>9</v>
          </cell>
          <cell r="AE725">
            <v>10</v>
          </cell>
        </row>
        <row r="726">
          <cell r="C726" t="str">
            <v>BOY Balance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</row>
        <row r="727">
          <cell r="C727" t="str">
            <v>Additions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</row>
        <row r="728">
          <cell r="C728" t="str">
            <v>Scheduled Payments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</row>
        <row r="729">
          <cell r="C729" t="str">
            <v>EOY Balance Pre Excess Cash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</row>
        <row r="731">
          <cell r="C731" t="str">
            <v>Excess Cash Available</v>
          </cell>
          <cell r="N731">
            <v>6572.2624728391256</v>
          </cell>
          <cell r="O731">
            <v>1959.6050752766241</v>
          </cell>
          <cell r="P731">
            <v>599.63443417783856</v>
          </cell>
          <cell r="Q731">
            <v>-326.01477143074771</v>
          </cell>
          <cell r="R731">
            <v>8805.4872108628479</v>
          </cell>
          <cell r="S731">
            <v>-2931.8361178259893</v>
          </cell>
          <cell r="T731">
            <v>-9541.3748361896614</v>
          </cell>
          <cell r="U731">
            <v>-4958.5022426931837</v>
          </cell>
          <cell r="V731">
            <v>-3321.3160387872977</v>
          </cell>
          <cell r="W731">
            <v>-20753.029235496149</v>
          </cell>
          <cell r="X731">
            <v>-3108.4026619444103</v>
          </cell>
          <cell r="Y731">
            <v>-18032.745300939023</v>
          </cell>
          <cell r="Z731">
            <v>0</v>
          </cell>
        </row>
        <row r="732">
          <cell r="C732" t="str">
            <v>Excess Cash Applied (%)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</row>
        <row r="733">
          <cell r="C733" t="str">
            <v>Excess Cash Payment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</row>
        <row r="735">
          <cell r="C735" t="str">
            <v>Actual EOY Balance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</row>
        <row r="736"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</row>
        <row r="737">
          <cell r="C737" t="str">
            <v>Interest Expense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</row>
        <row r="738">
          <cell r="C738" t="str">
            <v>Interest Rate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</row>
        <row r="740">
          <cell r="C740" t="str">
            <v>Subordinated Debt 3</v>
          </cell>
        </row>
        <row r="741">
          <cell r="C741" t="str">
            <v>Maturity</v>
          </cell>
          <cell r="G741" t="str">
            <v>Maturity:</v>
          </cell>
          <cell r="I741">
            <v>1</v>
          </cell>
          <cell r="N741">
            <v>-3</v>
          </cell>
          <cell r="O741">
            <v>-2</v>
          </cell>
          <cell r="P741">
            <v>-1</v>
          </cell>
          <cell r="Q741">
            <v>0</v>
          </cell>
          <cell r="R741">
            <v>1</v>
          </cell>
          <cell r="S741">
            <v>-3</v>
          </cell>
          <cell r="T741">
            <v>-2</v>
          </cell>
          <cell r="U741">
            <v>-1</v>
          </cell>
          <cell r="V741">
            <v>0</v>
          </cell>
          <cell r="W741">
            <v>2</v>
          </cell>
          <cell r="X741">
            <v>3</v>
          </cell>
          <cell r="Y741">
            <v>4</v>
          </cell>
          <cell r="Z741">
            <v>5</v>
          </cell>
          <cell r="AA741">
            <v>6</v>
          </cell>
          <cell r="AB741">
            <v>7</v>
          </cell>
          <cell r="AC741">
            <v>8</v>
          </cell>
          <cell r="AD741">
            <v>9</v>
          </cell>
          <cell r="AE741">
            <v>10</v>
          </cell>
        </row>
        <row r="742">
          <cell r="C742" t="str">
            <v>BOY Balance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</row>
        <row r="743">
          <cell r="C743" t="str">
            <v>Additions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</row>
        <row r="744">
          <cell r="C744" t="str">
            <v>Scheduled Payments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</row>
        <row r="745">
          <cell r="C745" t="str">
            <v>EOY Balance Pre Excess Cash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</row>
        <row r="747">
          <cell r="C747" t="str">
            <v>Excess Cash Available</v>
          </cell>
          <cell r="N747">
            <v>6572.2624728391256</v>
          </cell>
          <cell r="O747">
            <v>1959.6050752766241</v>
          </cell>
          <cell r="P747">
            <v>599.63443417783856</v>
          </cell>
          <cell r="Q747">
            <v>-326.01477143074771</v>
          </cell>
          <cell r="R747">
            <v>8805.4872108628479</v>
          </cell>
          <cell r="S747">
            <v>-2931.8361178259893</v>
          </cell>
          <cell r="T747">
            <v>-9541.3748361896614</v>
          </cell>
          <cell r="U747">
            <v>-4958.5022426931837</v>
          </cell>
          <cell r="V747">
            <v>-3321.3160387872977</v>
          </cell>
          <cell r="W747">
            <v>-20753.029235496149</v>
          </cell>
          <cell r="X747">
            <v>-3108.4026619444103</v>
          </cell>
          <cell r="Y747">
            <v>-18032.745300939023</v>
          </cell>
          <cell r="Z747">
            <v>0</v>
          </cell>
        </row>
        <row r="748">
          <cell r="C748" t="str">
            <v>Excess Cash Applied (%)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</row>
        <row r="749">
          <cell r="C749" t="str">
            <v>Excess Cash Payment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</row>
        <row r="751">
          <cell r="C751" t="str">
            <v>Actual EOY Balance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</row>
        <row r="752"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</row>
        <row r="753">
          <cell r="C753" t="str">
            <v>Interest Expense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</row>
        <row r="754">
          <cell r="C754" t="str">
            <v>Interest Rate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</row>
        <row r="756">
          <cell r="C756" t="str">
            <v>Subordinated Debt 4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</row>
        <row r="757">
          <cell r="C757" t="str">
            <v>Maturity</v>
          </cell>
          <cell r="G757" t="str">
            <v>Maturity:</v>
          </cell>
          <cell r="I757">
            <v>1</v>
          </cell>
          <cell r="N757">
            <v>-3</v>
          </cell>
          <cell r="O757">
            <v>-2</v>
          </cell>
          <cell r="P757">
            <v>-1</v>
          </cell>
          <cell r="Q757">
            <v>0</v>
          </cell>
          <cell r="R757">
            <v>1</v>
          </cell>
          <cell r="S757">
            <v>-3</v>
          </cell>
          <cell r="T757">
            <v>-2</v>
          </cell>
          <cell r="U757">
            <v>-1</v>
          </cell>
          <cell r="V757">
            <v>0</v>
          </cell>
          <cell r="W757">
            <v>2</v>
          </cell>
          <cell r="X757">
            <v>3</v>
          </cell>
          <cell r="Y757">
            <v>4</v>
          </cell>
          <cell r="Z757">
            <v>5</v>
          </cell>
          <cell r="AA757">
            <v>6</v>
          </cell>
          <cell r="AB757">
            <v>7</v>
          </cell>
          <cell r="AC757">
            <v>8</v>
          </cell>
          <cell r="AD757">
            <v>9</v>
          </cell>
          <cell r="AE757">
            <v>10</v>
          </cell>
        </row>
        <row r="758">
          <cell r="C758" t="str">
            <v>BOY Balance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</row>
        <row r="759">
          <cell r="C759" t="str">
            <v>Additions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</row>
        <row r="760">
          <cell r="C760" t="str">
            <v>Scheduled Payments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</row>
        <row r="761">
          <cell r="C761" t="str">
            <v>EOY Balance Pre Excess Cash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</row>
        <row r="763">
          <cell r="C763" t="str">
            <v>Excess Cash Available</v>
          </cell>
          <cell r="N763">
            <v>6572.2624728391256</v>
          </cell>
          <cell r="O763">
            <v>1959.6050752766241</v>
          </cell>
          <cell r="P763">
            <v>599.63443417783856</v>
          </cell>
          <cell r="Q763">
            <v>-326.01477143074771</v>
          </cell>
          <cell r="R763">
            <v>8805.4872108628479</v>
          </cell>
          <cell r="S763">
            <v>-2931.8361178259893</v>
          </cell>
          <cell r="T763">
            <v>-9541.3748361896614</v>
          </cell>
          <cell r="U763">
            <v>-4958.5022426931837</v>
          </cell>
          <cell r="V763">
            <v>-3321.3160387872977</v>
          </cell>
          <cell r="W763">
            <v>-20753.029235496149</v>
          </cell>
          <cell r="X763">
            <v>-3108.4026619444103</v>
          </cell>
          <cell r="Y763">
            <v>-18032.745300939023</v>
          </cell>
          <cell r="Z763">
            <v>0</v>
          </cell>
        </row>
        <row r="764">
          <cell r="C764" t="str">
            <v>Excess Cash Applied (%)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</row>
        <row r="765">
          <cell r="C765" t="str">
            <v>Excess Cash Payment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</row>
        <row r="767">
          <cell r="C767" t="str">
            <v>Actual EOY Balance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</row>
        <row r="768"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</row>
        <row r="769">
          <cell r="C769" t="str">
            <v>Interest Expense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</row>
        <row r="770">
          <cell r="C770" t="str">
            <v>Interest Rate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</row>
        <row r="772">
          <cell r="C772" t="str">
            <v>Other Sub. Debt 1 (W/PIK)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</row>
        <row r="773">
          <cell r="C773" t="str">
            <v>Maturity</v>
          </cell>
          <cell r="G773" t="str">
            <v>Maturity:</v>
          </cell>
          <cell r="I773">
            <v>1</v>
          </cell>
          <cell r="N773">
            <v>-3</v>
          </cell>
          <cell r="O773">
            <v>-2</v>
          </cell>
          <cell r="P773">
            <v>-1</v>
          </cell>
          <cell r="Q773">
            <v>0</v>
          </cell>
          <cell r="R773">
            <v>1</v>
          </cell>
          <cell r="S773">
            <v>-3</v>
          </cell>
          <cell r="T773">
            <v>-2</v>
          </cell>
          <cell r="U773">
            <v>-1</v>
          </cell>
          <cell r="V773">
            <v>0</v>
          </cell>
          <cell r="W773">
            <v>2</v>
          </cell>
          <cell r="X773">
            <v>3</v>
          </cell>
          <cell r="Y773">
            <v>4</v>
          </cell>
          <cell r="Z773">
            <v>5</v>
          </cell>
          <cell r="AA773">
            <v>6</v>
          </cell>
          <cell r="AB773">
            <v>7</v>
          </cell>
          <cell r="AC773">
            <v>8</v>
          </cell>
          <cell r="AD773">
            <v>9</v>
          </cell>
          <cell r="AE773">
            <v>10</v>
          </cell>
        </row>
        <row r="774">
          <cell r="C774" t="str">
            <v>BOY Balance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</row>
        <row r="775">
          <cell r="C775" t="str">
            <v>Additions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</row>
        <row r="776">
          <cell r="C776" t="str">
            <v>Scheduled Payments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</row>
        <row r="777">
          <cell r="C777" t="str">
            <v>EOY Balance Pre Excess Cash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</row>
        <row r="779">
          <cell r="C779" t="str">
            <v>Interest Expense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</row>
        <row r="780">
          <cell r="C780" t="str">
            <v>Interest Expense - Cash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</row>
        <row r="781">
          <cell r="C781" t="str">
            <v>PIK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</row>
        <row r="783">
          <cell r="C783" t="str">
            <v>Excess Cash Available</v>
          </cell>
          <cell r="N783">
            <v>6572.2624728391256</v>
          </cell>
          <cell r="O783">
            <v>1959.6050752766241</v>
          </cell>
          <cell r="P783">
            <v>599.63443417783856</v>
          </cell>
          <cell r="Q783">
            <v>-326.01477143074771</v>
          </cell>
          <cell r="R783">
            <v>8805.4872108628479</v>
          </cell>
          <cell r="S783">
            <v>-2931.8361178259893</v>
          </cell>
          <cell r="T783">
            <v>-9541.3748361896614</v>
          </cell>
          <cell r="U783">
            <v>-4958.5022426931837</v>
          </cell>
          <cell r="V783">
            <v>-3321.3160387872977</v>
          </cell>
          <cell r="W783">
            <v>-20753.029235496149</v>
          </cell>
          <cell r="X783">
            <v>-3108.4026619444103</v>
          </cell>
          <cell r="Y783">
            <v>-18032.745300939023</v>
          </cell>
          <cell r="Z783">
            <v>0</v>
          </cell>
        </row>
        <row r="784">
          <cell r="C784" t="str">
            <v>Excess Cash Applied (%)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</row>
        <row r="785">
          <cell r="C785" t="str">
            <v>Excess Cash Payment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</row>
        <row r="787">
          <cell r="C787" t="str">
            <v>Actual EOY Balance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</row>
        <row r="788"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</row>
        <row r="789">
          <cell r="C789" t="str">
            <v>Interest Rate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</row>
        <row r="791">
          <cell r="C791" t="str">
            <v>Other Sub. Debt 2 (W/PIK)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</row>
        <row r="792">
          <cell r="C792" t="str">
            <v>Maturity</v>
          </cell>
          <cell r="G792" t="str">
            <v>Maturity:</v>
          </cell>
          <cell r="I792">
            <v>1</v>
          </cell>
          <cell r="N792">
            <v>-3</v>
          </cell>
          <cell r="O792">
            <v>-2</v>
          </cell>
          <cell r="P792">
            <v>-1</v>
          </cell>
          <cell r="Q792">
            <v>0</v>
          </cell>
          <cell r="R792">
            <v>1</v>
          </cell>
          <cell r="S792">
            <v>-3</v>
          </cell>
          <cell r="T792">
            <v>-2</v>
          </cell>
          <cell r="U792">
            <v>-1</v>
          </cell>
          <cell r="V792">
            <v>0</v>
          </cell>
          <cell r="W792">
            <v>2</v>
          </cell>
          <cell r="X792">
            <v>3</v>
          </cell>
          <cell r="Y792">
            <v>4</v>
          </cell>
          <cell r="Z792">
            <v>5</v>
          </cell>
          <cell r="AA792">
            <v>6</v>
          </cell>
          <cell r="AB792">
            <v>7</v>
          </cell>
          <cell r="AC792">
            <v>8</v>
          </cell>
          <cell r="AD792">
            <v>9</v>
          </cell>
          <cell r="AE792">
            <v>10</v>
          </cell>
        </row>
        <row r="793">
          <cell r="C793" t="str">
            <v>BOY Balance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</row>
        <row r="794">
          <cell r="C794" t="str">
            <v>Additions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</row>
        <row r="795">
          <cell r="C795" t="str">
            <v>Scheduled Payments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</row>
        <row r="796">
          <cell r="C796" t="str">
            <v>EOY Balance Pre Excess Cash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</row>
        <row r="798">
          <cell r="C798" t="str">
            <v>Interest Expense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</row>
        <row r="799">
          <cell r="C799" t="str">
            <v>Interest Expense - Cash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</row>
        <row r="800">
          <cell r="C800" t="str">
            <v>PIK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</row>
        <row r="802">
          <cell r="C802" t="str">
            <v>Excess Cash Available</v>
          </cell>
          <cell r="N802">
            <v>6572.2624728391256</v>
          </cell>
          <cell r="O802">
            <v>1959.6050752766241</v>
          </cell>
          <cell r="P802">
            <v>599.63443417783856</v>
          </cell>
          <cell r="Q802">
            <v>-326.01477143074771</v>
          </cell>
          <cell r="R802">
            <v>8805.4872108628479</v>
          </cell>
          <cell r="S802">
            <v>-2931.8361178259893</v>
          </cell>
          <cell r="T802">
            <v>-9541.3748361896614</v>
          </cell>
          <cell r="U802">
            <v>-4958.5022426931837</v>
          </cell>
          <cell r="V802">
            <v>-3321.3160387872977</v>
          </cell>
          <cell r="W802">
            <v>-20753.029235496149</v>
          </cell>
          <cell r="X802">
            <v>-3108.4026619444103</v>
          </cell>
          <cell r="Y802">
            <v>-18032.745300939023</v>
          </cell>
          <cell r="Z802">
            <v>0</v>
          </cell>
        </row>
        <row r="803">
          <cell r="C803" t="str">
            <v>Excess Cash Applied (%)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</row>
        <row r="804">
          <cell r="C804" t="str">
            <v>Excess Cash Payment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</row>
        <row r="806">
          <cell r="C806" t="str">
            <v>Actual EOY Balance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</row>
        <row r="807"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</row>
        <row r="808">
          <cell r="C808" t="str">
            <v>Interest Rate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</row>
        <row r="810">
          <cell r="C810" t="str">
            <v>ESOP Subordinated Debt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</row>
        <row r="811">
          <cell r="C811" t="str">
            <v>Maturity</v>
          </cell>
          <cell r="G811" t="str">
            <v>Maturity:</v>
          </cell>
          <cell r="I811">
            <v>1</v>
          </cell>
          <cell r="N811">
            <v>-3</v>
          </cell>
          <cell r="O811">
            <v>-2</v>
          </cell>
          <cell r="P811">
            <v>-1</v>
          </cell>
          <cell r="Q811">
            <v>0</v>
          </cell>
          <cell r="R811">
            <v>1</v>
          </cell>
          <cell r="S811">
            <v>-3</v>
          </cell>
          <cell r="T811">
            <v>-2</v>
          </cell>
          <cell r="U811">
            <v>-1</v>
          </cell>
          <cell r="V811">
            <v>0</v>
          </cell>
          <cell r="W811">
            <v>2</v>
          </cell>
          <cell r="X811">
            <v>3</v>
          </cell>
          <cell r="Y811">
            <v>4</v>
          </cell>
          <cell r="Z811">
            <v>5</v>
          </cell>
          <cell r="AA811">
            <v>6</v>
          </cell>
          <cell r="AB811">
            <v>7</v>
          </cell>
          <cell r="AC811">
            <v>8</v>
          </cell>
          <cell r="AD811">
            <v>9</v>
          </cell>
          <cell r="AE811">
            <v>10</v>
          </cell>
        </row>
        <row r="812">
          <cell r="C812" t="str">
            <v>BOY Balance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</row>
        <row r="813">
          <cell r="C813" t="str">
            <v>Additions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</row>
        <row r="814">
          <cell r="C814" t="str">
            <v>Scheduled Payments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</row>
        <row r="815">
          <cell r="C815" t="str">
            <v>EOY Balance Pre Excess Cash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</row>
        <row r="817">
          <cell r="C817" t="str">
            <v>Excess Cash Available</v>
          </cell>
          <cell r="N817">
            <v>6572.2624728391256</v>
          </cell>
          <cell r="O817">
            <v>1959.6050752766241</v>
          </cell>
          <cell r="P817">
            <v>599.63443417783856</v>
          </cell>
          <cell r="Q817">
            <v>-326.01477143074771</v>
          </cell>
          <cell r="R817">
            <v>8805.4872108628479</v>
          </cell>
          <cell r="S817">
            <v>-2931.8361178259893</v>
          </cell>
          <cell r="T817">
            <v>-9541.3748361896614</v>
          </cell>
          <cell r="U817">
            <v>-4958.5022426931837</v>
          </cell>
          <cell r="V817">
            <v>-3321.3160387872977</v>
          </cell>
          <cell r="W817">
            <v>-20753.029235496149</v>
          </cell>
          <cell r="X817">
            <v>-3108.4026619444103</v>
          </cell>
          <cell r="Y817">
            <v>-18032.745300939023</v>
          </cell>
          <cell r="Z817">
            <v>0</v>
          </cell>
        </row>
        <row r="818">
          <cell r="C818" t="str">
            <v>Excess Cash Applied (%)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</row>
        <row r="819">
          <cell r="C819" t="str">
            <v>Excess Cash Payment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</row>
        <row r="821">
          <cell r="C821" t="str">
            <v>Actual EOY Balance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</row>
        <row r="822"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</row>
        <row r="823">
          <cell r="C823" t="str">
            <v>Interest Expense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</row>
        <row r="824">
          <cell r="C824" t="str">
            <v>Interest Rate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</row>
        <row r="826">
          <cell r="C826" t="str">
            <v>Preferred Stock - 1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</row>
        <row r="827">
          <cell r="C827" t="str">
            <v>BOY Balance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</row>
        <row r="828">
          <cell r="C828" t="str">
            <v>Issues/(Redemptions)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</row>
        <row r="830">
          <cell r="C830" t="str">
            <v>Dividend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</row>
        <row r="831">
          <cell r="C831" t="str">
            <v>Dividend - Cash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</row>
        <row r="832">
          <cell r="C832" t="str">
            <v>PIK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</row>
        <row r="834">
          <cell r="C834" t="str">
            <v>EOY Balance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</row>
        <row r="836">
          <cell r="C836" t="str">
            <v>Interest Rate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</row>
        <row r="838">
          <cell r="C838" t="str">
            <v>Preferred Stock - 2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</row>
        <row r="839">
          <cell r="C839" t="str">
            <v>BOY Balance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</row>
        <row r="840">
          <cell r="C840" t="str">
            <v>Issues/(Redemptions)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</row>
        <row r="842">
          <cell r="C842" t="str">
            <v>Dividend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</row>
        <row r="843">
          <cell r="C843" t="str">
            <v>Dividend - Cash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</row>
        <row r="844">
          <cell r="C844" t="str">
            <v>PIK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</row>
        <row r="846">
          <cell r="C846" t="str">
            <v>EOY Balance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</row>
        <row r="848">
          <cell r="C848" t="str">
            <v>Interest Rate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</row>
        <row r="850">
          <cell r="C850" t="str">
            <v>COMMON EQUITY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</row>
        <row r="851">
          <cell r="C851" t="str">
            <v>Issues/(Redemptions)</v>
          </cell>
          <cell r="N851">
            <v>5961</v>
          </cell>
          <cell r="O851">
            <v>0</v>
          </cell>
          <cell r="P851">
            <v>359.85420552618416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</row>
        <row r="852">
          <cell r="C852" t="str">
            <v>Common Stock Dividend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1429.6908055102351</v>
          </cell>
          <cell r="Y852">
            <v>2877.3645213951431</v>
          </cell>
          <cell r="Z852">
            <v>3477.5233917103396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</row>
        <row r="853">
          <cell r="A853" t="str">
            <v>MISC_SHARES OUTSTANDING</v>
          </cell>
        </row>
        <row r="854">
          <cell r="C854" t="str">
            <v>Number of Shares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L854">
            <v>1.0000000000000001E-5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</row>
        <row r="855">
          <cell r="C855" t="str">
            <v>Dividend/Common Share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</row>
        <row r="857">
          <cell r="C857" t="str">
            <v>TOTAL DEBT ISSUED</v>
          </cell>
          <cell r="N857">
            <v>3318</v>
          </cell>
          <cell r="O857">
            <v>31854.849011194718</v>
          </cell>
          <cell r="P857">
            <v>31223.347316860752</v>
          </cell>
          <cell r="Q857">
            <v>27074.033333333333</v>
          </cell>
          <cell r="R857">
            <v>93470.229661388788</v>
          </cell>
          <cell r="S857">
            <v>5000</v>
          </cell>
          <cell r="T857">
            <v>3000</v>
          </cell>
          <cell r="U857">
            <v>0</v>
          </cell>
          <cell r="V857">
            <v>0</v>
          </cell>
          <cell r="W857">
            <v>8000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</row>
        <row r="858">
          <cell r="C858" t="str">
            <v>TOTAL SCHEDULED AMORTIZATION</v>
          </cell>
          <cell r="N858">
            <v>3308</v>
          </cell>
          <cell r="O858">
            <v>17618</v>
          </cell>
          <cell r="P858">
            <v>24075.731689522338</v>
          </cell>
          <cell r="Q858">
            <v>11217.646500000001</v>
          </cell>
          <cell r="R858">
            <v>56219.378189522336</v>
          </cell>
          <cell r="S858">
            <v>1168.2960033233176</v>
          </cell>
          <cell r="T858">
            <v>-725.6722788043071</v>
          </cell>
          <cell r="U858">
            <v>-2236.8929460218187</v>
          </cell>
          <cell r="V858">
            <v>4811.9044170494253</v>
          </cell>
          <cell r="W858">
            <v>4017.6351955466162</v>
          </cell>
          <cell r="X858">
            <v>7483.5379999999996</v>
          </cell>
          <cell r="Y858">
            <v>32026.669333333328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</row>
        <row r="859">
          <cell r="C859" t="str">
            <v>TOTAL SCHEDULED PAYMENTS</v>
          </cell>
          <cell r="N859">
            <v>3308</v>
          </cell>
          <cell r="O859">
            <v>17618</v>
          </cell>
          <cell r="P859">
            <v>24075.731689522338</v>
          </cell>
          <cell r="Q859">
            <v>11217.646500000001</v>
          </cell>
          <cell r="R859">
            <v>56219.378189522336</v>
          </cell>
          <cell r="S859">
            <v>1168.2960033233176</v>
          </cell>
          <cell r="T859">
            <v>-725.6722788043071</v>
          </cell>
          <cell r="U859">
            <v>-2236.8929460218187</v>
          </cell>
          <cell r="V859">
            <v>4811.9044170494253</v>
          </cell>
          <cell r="W859">
            <v>4017.6351955466162</v>
          </cell>
          <cell r="X859">
            <v>7483.5379999999996</v>
          </cell>
          <cell r="Y859">
            <v>32026.669333333328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</row>
        <row r="860">
          <cell r="C860" t="str">
            <v>TOTAL SENIOR SECURED DEBT</v>
          </cell>
          <cell r="L860">
            <v>326.01477143074771</v>
          </cell>
          <cell r="N860">
            <v>0</v>
          </cell>
          <cell r="O860">
            <v>0</v>
          </cell>
          <cell r="P860">
            <v>0</v>
          </cell>
          <cell r="Q860">
            <v>326.01477143074771</v>
          </cell>
          <cell r="R860">
            <v>326.01477143074771</v>
          </cell>
          <cell r="S860">
            <v>3257.850889256737</v>
          </cell>
          <cell r="T860">
            <v>12799.225725446398</v>
          </cell>
          <cell r="U860">
            <v>17757.727968139581</v>
          </cell>
          <cell r="V860">
            <v>21079.044006926881</v>
          </cell>
          <cell r="W860">
            <v>21079.044006926881</v>
          </cell>
          <cell r="X860">
            <v>24187.446668871293</v>
          </cell>
          <cell r="Y860">
            <v>42220.191969810316</v>
          </cell>
          <cell r="Z860">
            <v>12174.124908534512</v>
          </cell>
          <cell r="AA860">
            <v>12174.124908534512</v>
          </cell>
          <cell r="AB860">
            <v>12174.124908534512</v>
          </cell>
          <cell r="AC860">
            <v>12174.124908534512</v>
          </cell>
          <cell r="AD860">
            <v>12174.124908534512</v>
          </cell>
          <cell r="AE860">
            <v>12174.124908534512</v>
          </cell>
        </row>
        <row r="862">
          <cell r="C862" t="str">
            <v>TAX CALCULATION</v>
          </cell>
        </row>
        <row r="865">
          <cell r="G865" t="str">
            <v>ENDING MMMM37621,DD:</v>
          </cell>
          <cell r="J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 t="str">
            <v>PROJECTED FOR YEARS ENDING MMMM DD:</v>
          </cell>
        </row>
        <row r="866">
          <cell r="G866">
            <v>1999</v>
          </cell>
          <cell r="H866">
            <v>2000</v>
          </cell>
          <cell r="I866">
            <v>2001</v>
          </cell>
          <cell r="J866">
            <v>2002</v>
          </cell>
          <cell r="L866">
            <v>2002</v>
          </cell>
          <cell r="N866">
            <v>2002</v>
          </cell>
          <cell r="O866">
            <v>0</v>
          </cell>
          <cell r="P866">
            <v>2002</v>
          </cell>
          <cell r="Q866">
            <v>0</v>
          </cell>
          <cell r="R866">
            <v>2003</v>
          </cell>
          <cell r="S866">
            <v>2004</v>
          </cell>
          <cell r="T866">
            <v>2005</v>
          </cell>
          <cell r="U866">
            <v>2006</v>
          </cell>
          <cell r="V866">
            <v>2007</v>
          </cell>
          <cell r="W866">
            <v>2004</v>
          </cell>
          <cell r="X866">
            <v>2005</v>
          </cell>
          <cell r="Y866">
            <v>2006</v>
          </cell>
          <cell r="Z866">
            <v>2007</v>
          </cell>
          <cell r="AA866">
            <v>2008</v>
          </cell>
          <cell r="AB866">
            <v>2009</v>
          </cell>
          <cell r="AC866">
            <v>2010</v>
          </cell>
          <cell r="AD866">
            <v>2011</v>
          </cell>
          <cell r="AE866">
            <v>2012</v>
          </cell>
        </row>
        <row r="869">
          <cell r="C869" t="str">
            <v>TAX RATE (FED.,ST.,LOC.)</v>
          </cell>
          <cell r="G869">
            <v>0</v>
          </cell>
          <cell r="H869">
            <v>0</v>
          </cell>
          <cell r="I869">
            <v>0</v>
          </cell>
          <cell r="J869">
            <v>0.12617909637447197</v>
          </cell>
          <cell r="L869">
            <v>0.12617909637447197</v>
          </cell>
          <cell r="N869">
            <v>-4</v>
          </cell>
          <cell r="O869">
            <v>-3</v>
          </cell>
          <cell r="P869">
            <v>-2</v>
          </cell>
          <cell r="Q869">
            <v>-1</v>
          </cell>
          <cell r="R869">
            <v>0</v>
          </cell>
          <cell r="S869">
            <v>-4</v>
          </cell>
          <cell r="T869">
            <v>-3</v>
          </cell>
          <cell r="U869">
            <v>-2</v>
          </cell>
          <cell r="V869">
            <v>-1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</row>
        <row r="871">
          <cell r="C871" t="str">
            <v>CALCULATION OF BOOK TAX EXPENSE:</v>
          </cell>
        </row>
        <row r="873">
          <cell r="C873" t="str">
            <v>Taxable Book Income</v>
          </cell>
          <cell r="N873">
            <v>8994.4125000000004</v>
          </cell>
          <cell r="O873">
            <v>14114.468900143347</v>
          </cell>
          <cell r="P873">
            <v>1550.9006894531249</v>
          </cell>
          <cell r="Q873">
            <v>14075.450987228309</v>
          </cell>
          <cell r="R873">
            <v>6243.3599640380853</v>
          </cell>
          <cell r="S873">
            <v>-1818.9002062925242</v>
          </cell>
          <cell r="T873">
            <v>1429.0195976758584</v>
          </cell>
          <cell r="U873">
            <v>-54.390142126491583</v>
          </cell>
          <cell r="V873">
            <v>-1387.2305912607526</v>
          </cell>
          <cell r="W873">
            <v>2667.3260623269598</v>
          </cell>
          <cell r="X873">
            <v>20358.697690619389</v>
          </cell>
          <cell r="Y873">
            <v>28733.969205100497</v>
          </cell>
          <cell r="Z873">
            <v>39290.484591802568</v>
          </cell>
          <cell r="AA873">
            <v>43405.580574432075</v>
          </cell>
          <cell r="AB873">
            <v>342140.34348903212</v>
          </cell>
          <cell r="AC873">
            <v>342141.34348903212</v>
          </cell>
          <cell r="AD873">
            <v>342142.34348903212</v>
          </cell>
          <cell r="AE873">
            <v>342143.34348903206</v>
          </cell>
        </row>
        <row r="875">
          <cell r="C875" t="str">
            <v>AFTER TAX USAGE OF NOL:</v>
          </cell>
        </row>
        <row r="876">
          <cell r="C876" t="str">
            <v xml:space="preserve">   NOL Carryforward</v>
          </cell>
          <cell r="N876">
            <v>-4</v>
          </cell>
          <cell r="O876">
            <v>-3</v>
          </cell>
          <cell r="P876">
            <v>-2</v>
          </cell>
          <cell r="Q876">
            <v>-1</v>
          </cell>
          <cell r="R876">
            <v>0</v>
          </cell>
          <cell r="S876">
            <v>-4</v>
          </cell>
          <cell r="T876">
            <v>-3</v>
          </cell>
          <cell r="U876">
            <v>-2</v>
          </cell>
          <cell r="V876">
            <v>-1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</row>
        <row r="877">
          <cell r="C877" t="str">
            <v xml:space="preserve">   NOL Created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1818.9002062925242</v>
          </cell>
          <cell r="T877">
            <v>0</v>
          </cell>
          <cell r="U877">
            <v>54.390142126491583</v>
          </cell>
          <cell r="V877">
            <v>1387.2305912607526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</row>
        <row r="878">
          <cell r="C878" t="str">
            <v xml:space="preserve">   NOL Available</v>
          </cell>
          <cell r="N878">
            <v>-4</v>
          </cell>
          <cell r="O878">
            <v>-3</v>
          </cell>
          <cell r="P878">
            <v>-2</v>
          </cell>
          <cell r="Q878">
            <v>-1</v>
          </cell>
          <cell r="R878">
            <v>0</v>
          </cell>
          <cell r="S878">
            <v>1814.9002062925242</v>
          </cell>
          <cell r="T878">
            <v>-3</v>
          </cell>
          <cell r="U878">
            <v>52.390142126491583</v>
          </cell>
          <cell r="V878">
            <v>1386.2305912607526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</row>
        <row r="879">
          <cell r="C879" t="str">
            <v xml:space="preserve">   Maximum NOL Allowable</v>
          </cell>
          <cell r="N879">
            <v>-4</v>
          </cell>
          <cell r="O879">
            <v>-3</v>
          </cell>
          <cell r="P879">
            <v>-2</v>
          </cell>
          <cell r="Q879">
            <v>-1</v>
          </cell>
          <cell r="R879">
            <v>0</v>
          </cell>
          <cell r="S879">
            <v>-4</v>
          </cell>
          <cell r="T879">
            <v>-3</v>
          </cell>
          <cell r="U879">
            <v>-2</v>
          </cell>
          <cell r="V879">
            <v>-1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</row>
        <row r="880">
          <cell r="C880" t="str">
            <v xml:space="preserve">   NOL Used</v>
          </cell>
          <cell r="N880">
            <v>-4</v>
          </cell>
          <cell r="O880">
            <v>-3</v>
          </cell>
          <cell r="P880">
            <v>-2</v>
          </cell>
          <cell r="Q880">
            <v>-1</v>
          </cell>
          <cell r="R880">
            <v>0</v>
          </cell>
          <cell r="S880">
            <v>0</v>
          </cell>
          <cell r="T880">
            <v>-3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</row>
        <row r="881">
          <cell r="C881" t="str">
            <v xml:space="preserve">   Ending NOL Carryforward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1814.9002062925242</v>
          </cell>
          <cell r="T881">
            <v>0</v>
          </cell>
          <cell r="U881">
            <v>52.390142126491583</v>
          </cell>
          <cell r="V881">
            <v>1386.2305912607526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</row>
        <row r="883">
          <cell r="C883" t="str">
            <v>Pre-Tax After NOL Carryforward</v>
          </cell>
          <cell r="N883">
            <v>8998.4125000000004</v>
          </cell>
          <cell r="O883">
            <v>14117.468900143347</v>
          </cell>
          <cell r="P883">
            <v>1552.9006894531249</v>
          </cell>
          <cell r="Q883">
            <v>14076.450987228309</v>
          </cell>
          <cell r="R883">
            <v>6243.3599640380853</v>
          </cell>
          <cell r="S883">
            <v>-1818.9002062925242</v>
          </cell>
          <cell r="T883">
            <v>1432.0195976758584</v>
          </cell>
          <cell r="U883">
            <v>-54.390142126491583</v>
          </cell>
          <cell r="V883">
            <v>-1387.2305912607526</v>
          </cell>
          <cell r="W883">
            <v>2667.3260623269598</v>
          </cell>
          <cell r="X883">
            <v>20358.697690619389</v>
          </cell>
          <cell r="Y883">
            <v>28733.969205100497</v>
          </cell>
          <cell r="Z883">
            <v>39290.484591802568</v>
          </cell>
          <cell r="AA883">
            <v>43405.580574432075</v>
          </cell>
          <cell r="AB883">
            <v>342140.34348903212</v>
          </cell>
          <cell r="AC883">
            <v>342141.34348903212</v>
          </cell>
          <cell r="AD883">
            <v>342142.34348903212</v>
          </cell>
          <cell r="AE883">
            <v>342143.34348903206</v>
          </cell>
        </row>
        <row r="885">
          <cell r="C885" t="str">
            <v>Tax Liability After NOL Used</v>
          </cell>
          <cell r="N885">
            <v>-35993.65</v>
          </cell>
          <cell r="O885">
            <v>-42352.406700430045</v>
          </cell>
          <cell r="P885">
            <v>-3105.8013789062497</v>
          </cell>
          <cell r="Q885">
            <v>-14076.450987228309</v>
          </cell>
          <cell r="R885">
            <v>0</v>
          </cell>
          <cell r="S885">
            <v>0</v>
          </cell>
          <cell r="T885">
            <v>-4296.0587930275751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</row>
        <row r="887">
          <cell r="C887" t="str">
            <v>Income Tax Expense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</row>
        <row r="889">
          <cell r="C889" t="str">
            <v>CALCULATION OF DEFERRED TAXES:</v>
          </cell>
        </row>
        <row r="891">
          <cell r="C891" t="str">
            <v>Pre-Tax Book Income</v>
          </cell>
          <cell r="N891">
            <v>7404</v>
          </cell>
          <cell r="O891">
            <v>12543.936556393348</v>
          </cell>
          <cell r="P891">
            <v>0</v>
          </cell>
          <cell r="Q891">
            <v>12543.936556393348</v>
          </cell>
          <cell r="R891">
            <v>0</v>
          </cell>
          <cell r="S891">
            <v>-3409.3127062925241</v>
          </cell>
          <cell r="T891">
            <v>-141.51274607414143</v>
          </cell>
          <cell r="U891">
            <v>-1605.2908315796165</v>
          </cell>
          <cell r="V891">
            <v>-2918.7450220957135</v>
          </cell>
          <cell r="W891">
            <v>-3576.0339017111255</v>
          </cell>
          <cell r="X891">
            <v>14115.337726581301</v>
          </cell>
          <cell r="Y891">
            <v>22490.609241062411</v>
          </cell>
          <cell r="Z891">
            <v>33047.124627764482</v>
          </cell>
          <cell r="AA891">
            <v>37162.22061039399</v>
          </cell>
          <cell r="AB891">
            <v>335896.98352499405</v>
          </cell>
          <cell r="AC891">
            <v>335897.98352499405</v>
          </cell>
          <cell r="AD891">
            <v>335898.98352499405</v>
          </cell>
          <cell r="AE891">
            <v>335899.98352499405</v>
          </cell>
        </row>
        <row r="892">
          <cell r="C892" t="str">
            <v xml:space="preserve">   Add: Permanent Non-Deductible Goodwill Amortization</v>
          </cell>
          <cell r="N892">
            <v>1590.4124999999999</v>
          </cell>
          <cell r="O892">
            <v>1570.5323437499999</v>
          </cell>
          <cell r="P892">
            <v>1550.9006894531249</v>
          </cell>
          <cell r="Q892">
            <v>1531.5144308349609</v>
          </cell>
          <cell r="R892">
            <v>6243.3599640380853</v>
          </cell>
          <cell r="S892">
            <v>1590.4124999999999</v>
          </cell>
          <cell r="T892">
            <v>1570.5323437499999</v>
          </cell>
          <cell r="U892">
            <v>1550.9006894531249</v>
          </cell>
          <cell r="V892">
            <v>1531.5144308349609</v>
          </cell>
          <cell r="W892">
            <v>6243.3599640380853</v>
          </cell>
          <cell r="X892">
            <v>6243.3599640380853</v>
          </cell>
          <cell r="Y892">
            <v>6243.3599640380853</v>
          </cell>
          <cell r="Z892">
            <v>6243.3599640380853</v>
          </cell>
          <cell r="AA892">
            <v>6243.3599640380853</v>
          </cell>
          <cell r="AB892">
            <v>6243.3599640380853</v>
          </cell>
          <cell r="AC892">
            <v>6243.3599640380853</v>
          </cell>
          <cell r="AD892">
            <v>6243.3599640380853</v>
          </cell>
          <cell r="AE892">
            <v>6243.3599640380853</v>
          </cell>
        </row>
        <row r="893">
          <cell r="C893" t="str">
            <v xml:space="preserve">   Add: Other Permanent Non-Deductible Expenses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</row>
        <row r="894">
          <cell r="C894" t="str">
            <v xml:space="preserve">   Less: Permanent Non-GAAP Expenses (e.g. Depletion)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</row>
        <row r="895">
          <cell r="C895" t="str">
            <v xml:space="preserve">   Less: Non-Taxable Income (e.g. Muni Bond Income)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</row>
        <row r="897">
          <cell r="C897" t="str">
            <v>Taxable Book Income</v>
          </cell>
          <cell r="N897">
            <v>8994.4125000000004</v>
          </cell>
          <cell r="O897">
            <v>14114.468900143347</v>
          </cell>
          <cell r="P897">
            <v>1550.9006894531249</v>
          </cell>
          <cell r="Q897">
            <v>14075.450987228309</v>
          </cell>
          <cell r="R897">
            <v>6243.3599640380853</v>
          </cell>
          <cell r="S897">
            <v>-1818.9002062925242</v>
          </cell>
          <cell r="T897">
            <v>1429.0195976758584</v>
          </cell>
          <cell r="U897">
            <v>-54.390142126491583</v>
          </cell>
          <cell r="V897">
            <v>-1387.2305912607526</v>
          </cell>
          <cell r="W897">
            <v>2667.3260623269598</v>
          </cell>
          <cell r="X897">
            <v>20358.697690619389</v>
          </cell>
          <cell r="Y897">
            <v>28733.969205100497</v>
          </cell>
          <cell r="Z897">
            <v>39290.484591802568</v>
          </cell>
          <cell r="AA897">
            <v>43405.580574432075</v>
          </cell>
          <cell r="AB897">
            <v>342140.34348903212</v>
          </cell>
          <cell r="AC897">
            <v>342141.34348903212</v>
          </cell>
          <cell r="AD897">
            <v>342142.34348903212</v>
          </cell>
          <cell r="AE897">
            <v>342143.34348903212</v>
          </cell>
        </row>
        <row r="898">
          <cell r="C898" t="str">
            <v xml:space="preserve">   Add/(Less): Timing Differences</v>
          </cell>
          <cell r="N898">
            <v>-3555.6884615847753</v>
          </cell>
          <cell r="O898">
            <v>-2851.0608212008501</v>
          </cell>
          <cell r="P898">
            <v>-2458.6955398326381</v>
          </cell>
          <cell r="Q898">
            <v>-2448.7018541929851</v>
          </cell>
          <cell r="R898">
            <v>2355.0333270572901</v>
          </cell>
          <cell r="S898">
            <v>-2434.2598819518562</v>
          </cell>
          <cell r="T898">
            <v>-2425.9225135970514</v>
          </cell>
          <cell r="U898">
            <v>-2419.0442957740352</v>
          </cell>
          <cell r="V898">
            <v>-2415.7082406099676</v>
          </cell>
          <cell r="W898">
            <v>-2591.0877265311519</v>
          </cell>
          <cell r="X898">
            <v>-5567.1222555295735</v>
          </cell>
          <cell r="Y898">
            <v>-5740.4880022771395</v>
          </cell>
          <cell r="Z898">
            <v>-3956.193197789431</v>
          </cell>
          <cell r="AA898">
            <v>-7032.1846089308037</v>
          </cell>
          <cell r="AB898">
            <v>-22417.724992617208</v>
          </cell>
          <cell r="AC898">
            <v>-26365.054123309579</v>
          </cell>
          <cell r="AD898">
            <v>-27986.060643117558</v>
          </cell>
          <cell r="AE898">
            <v>-29145.261537647642</v>
          </cell>
        </row>
        <row r="899">
          <cell r="C899" t="str">
            <v xml:space="preserve">   Add/(Less): Other Timing Differences</v>
          </cell>
          <cell r="N899">
            <v>-4</v>
          </cell>
          <cell r="O899">
            <v>-3</v>
          </cell>
          <cell r="P899">
            <v>-2</v>
          </cell>
          <cell r="Q899">
            <v>-1</v>
          </cell>
          <cell r="R899">
            <v>0</v>
          </cell>
          <cell r="S899">
            <v>-4</v>
          </cell>
          <cell r="T899">
            <v>-3</v>
          </cell>
          <cell r="U899">
            <v>-2</v>
          </cell>
          <cell r="V899">
            <v>-1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</row>
        <row r="901">
          <cell r="C901" t="str">
            <v>Taxable Income</v>
          </cell>
          <cell r="N901">
            <v>5434.7240384152246</v>
          </cell>
          <cell r="O901">
            <v>11260.408078942497</v>
          </cell>
          <cell r="P901">
            <v>-909.79485037951326</v>
          </cell>
          <cell r="Q901">
            <v>11625.749133035324</v>
          </cell>
          <cell r="R901">
            <v>8598.3932910953754</v>
          </cell>
          <cell r="S901">
            <v>-4257.1600882443799</v>
          </cell>
          <cell r="T901">
            <v>-999.90291592119297</v>
          </cell>
          <cell r="U901">
            <v>-2475.434437900527</v>
          </cell>
          <cell r="V901">
            <v>-3803.9388318707202</v>
          </cell>
          <cell r="W901">
            <v>76.23833579580787</v>
          </cell>
          <cell r="X901">
            <v>14791.575435089815</v>
          </cell>
          <cell r="Y901">
            <v>22993.481202823357</v>
          </cell>
          <cell r="Z901">
            <v>35334.29139401314</v>
          </cell>
          <cell r="AA901">
            <v>36373.395965501273</v>
          </cell>
          <cell r="AB901">
            <v>319722.61849641491</v>
          </cell>
          <cell r="AC901">
            <v>315776.28936572256</v>
          </cell>
          <cell r="AD901">
            <v>314156.28284591454</v>
          </cell>
          <cell r="AE901">
            <v>312998.08195138449</v>
          </cell>
        </row>
        <row r="903">
          <cell r="C903" t="str">
            <v>AFTER TAX USAGE OF NOL:</v>
          </cell>
        </row>
        <row r="904">
          <cell r="C904" t="str">
            <v xml:space="preserve">   NOL Carryforward</v>
          </cell>
          <cell r="N904">
            <v>-4</v>
          </cell>
          <cell r="O904">
            <v>-3</v>
          </cell>
          <cell r="P904">
            <v>-2</v>
          </cell>
          <cell r="Q904">
            <v>-1</v>
          </cell>
          <cell r="R904">
            <v>0</v>
          </cell>
          <cell r="S904">
            <v>-4</v>
          </cell>
          <cell r="T904">
            <v>-3</v>
          </cell>
          <cell r="U904">
            <v>-2</v>
          </cell>
          <cell r="V904">
            <v>-1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</row>
        <row r="905">
          <cell r="C905" t="str">
            <v xml:space="preserve">   NOL Created</v>
          </cell>
          <cell r="N905">
            <v>0</v>
          </cell>
          <cell r="O905">
            <v>0</v>
          </cell>
          <cell r="P905">
            <v>909.79485037951326</v>
          </cell>
          <cell r="Q905">
            <v>0</v>
          </cell>
          <cell r="R905">
            <v>0</v>
          </cell>
          <cell r="S905">
            <v>4257.1600882443799</v>
          </cell>
          <cell r="T905">
            <v>999.90291592119297</v>
          </cell>
          <cell r="U905">
            <v>2475.434437900527</v>
          </cell>
          <cell r="V905">
            <v>3803.9388318707202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</row>
        <row r="906">
          <cell r="C906" t="str">
            <v xml:space="preserve">   NOL Available</v>
          </cell>
          <cell r="N906">
            <v>-4</v>
          </cell>
          <cell r="O906">
            <v>-3</v>
          </cell>
          <cell r="P906">
            <v>907.79485037951326</v>
          </cell>
          <cell r="Q906">
            <v>-1</v>
          </cell>
          <cell r="R906">
            <v>0</v>
          </cell>
          <cell r="S906">
            <v>4253.1600882443799</v>
          </cell>
          <cell r="T906">
            <v>996.90291592119297</v>
          </cell>
          <cell r="U906">
            <v>2473.434437900527</v>
          </cell>
          <cell r="V906">
            <v>3802.9388318707202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</row>
        <row r="907">
          <cell r="C907" t="str">
            <v xml:space="preserve">   NOL Used</v>
          </cell>
          <cell r="N907">
            <v>-4</v>
          </cell>
          <cell r="O907">
            <v>-3</v>
          </cell>
          <cell r="P907">
            <v>0</v>
          </cell>
          <cell r="Q907">
            <v>-1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</row>
        <row r="908">
          <cell r="C908" t="str">
            <v xml:space="preserve">   Ending NOL Carryforward</v>
          </cell>
          <cell r="N908">
            <v>0</v>
          </cell>
          <cell r="O908">
            <v>0</v>
          </cell>
          <cell r="P908">
            <v>907.79485037951326</v>
          </cell>
          <cell r="Q908">
            <v>0</v>
          </cell>
          <cell r="R908">
            <v>0</v>
          </cell>
          <cell r="S908">
            <v>4253.1600882443799</v>
          </cell>
          <cell r="T908">
            <v>996.90291592119297</v>
          </cell>
          <cell r="U908">
            <v>2473.434437900527</v>
          </cell>
          <cell r="V908">
            <v>3802.9388318707202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</row>
        <row r="910">
          <cell r="C910" t="str">
            <v>Pre-Tax After NOL Carryforward</v>
          </cell>
          <cell r="N910">
            <v>5438.7240384152246</v>
          </cell>
          <cell r="O910">
            <v>11263.408078942497</v>
          </cell>
          <cell r="P910">
            <v>-909.79485037951326</v>
          </cell>
          <cell r="Q910">
            <v>11626.749133035324</v>
          </cell>
          <cell r="R910">
            <v>8598.3932910953754</v>
          </cell>
          <cell r="S910">
            <v>-4257.1600882443799</v>
          </cell>
          <cell r="T910">
            <v>-999.90291592119297</v>
          </cell>
          <cell r="U910">
            <v>-2475.434437900527</v>
          </cell>
          <cell r="V910">
            <v>-3803.9388318707202</v>
          </cell>
          <cell r="W910">
            <v>76.23833579580787</v>
          </cell>
          <cell r="X910">
            <v>14791.575435089815</v>
          </cell>
          <cell r="Y910">
            <v>22993.481202823357</v>
          </cell>
          <cell r="Z910">
            <v>35334.29139401314</v>
          </cell>
          <cell r="AA910">
            <v>36373.395965501273</v>
          </cell>
          <cell r="AB910">
            <v>319722.61849641491</v>
          </cell>
          <cell r="AC910">
            <v>315776.28936572256</v>
          </cell>
          <cell r="AD910">
            <v>314156.28284591454</v>
          </cell>
          <cell r="AE910">
            <v>312998.08195138449</v>
          </cell>
        </row>
        <row r="912">
          <cell r="C912" t="str">
            <v>Tax Liability After NOL Used</v>
          </cell>
          <cell r="N912">
            <v>-21754.896153660899</v>
          </cell>
          <cell r="O912">
            <v>-33790.224236827489</v>
          </cell>
          <cell r="P912">
            <v>0</v>
          </cell>
          <cell r="Q912">
            <v>-11626.749133035324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</row>
        <row r="914">
          <cell r="C914" t="str">
            <v>Cash Taxes</v>
          </cell>
          <cell r="N914">
            <v>-21754.896153660899</v>
          </cell>
          <cell r="O914">
            <v>-33790.224236827489</v>
          </cell>
          <cell r="P914">
            <v>0</v>
          </cell>
          <cell r="Q914">
            <v>-11626.749133035324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</row>
        <row r="916">
          <cell r="C916" t="str">
            <v>Deferred Taxes</v>
          </cell>
          <cell r="N916">
            <v>21754.896153660899</v>
          </cell>
          <cell r="O916">
            <v>33790.224236827489</v>
          </cell>
          <cell r="P916">
            <v>0</v>
          </cell>
          <cell r="Q916">
            <v>11626.749133035324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</row>
        <row r="921">
          <cell r="C921" t="str">
            <v>DEPRECIATION SCHEDULE</v>
          </cell>
        </row>
        <row r="924">
          <cell r="C924" t="str">
            <v>Assumptions for Book Depreciation</v>
          </cell>
          <cell r="H924" t="str">
            <v>Assumptions for Tax Depreciation</v>
          </cell>
        </row>
        <row r="926">
          <cell r="C926" t="str">
            <v>Assumptions</v>
          </cell>
          <cell r="E926" t="str">
            <v>Option 1</v>
          </cell>
          <cell r="F926" t="str">
            <v>Option 2</v>
          </cell>
          <cell r="H926" t="str">
            <v>Assumptions</v>
          </cell>
          <cell r="J926" t="str">
            <v>Option 1</v>
          </cell>
          <cell r="K926" t="str">
            <v>Option 2</v>
          </cell>
          <cell r="N926" t="str">
            <v>MACRS Recovery Period Toggle</v>
          </cell>
          <cell r="O926" t="str">
            <v>MACRS Recovery Period Toggle</v>
          </cell>
          <cell r="P926" t="str">
            <v>MACRS Recovery Period Toggle</v>
          </cell>
          <cell r="Q926" t="str">
            <v>MACRS Recovery Period Toggle</v>
          </cell>
          <cell r="R926" t="str">
            <v>MACRS Recovery Period Toggle</v>
          </cell>
          <cell r="S926" t="str">
            <v>MACRS Recovery Period Toggle</v>
          </cell>
          <cell r="T926" t="str">
            <v>MACRS Recovery Period Toggle</v>
          </cell>
          <cell r="U926" t="str">
            <v>MACRS Recovery Period Toggle</v>
          </cell>
          <cell r="V926" t="str">
            <v>MACRS Recovery Period Toggle</v>
          </cell>
        </row>
        <row r="927">
          <cell r="C927" t="str">
            <v>Method (SLN or DDB)*</v>
          </cell>
          <cell r="E927" t="str">
            <v>SLN</v>
          </cell>
          <cell r="F927" t="str">
            <v>DDB</v>
          </cell>
          <cell r="H927" t="str">
            <v>Method (OSLN or MACRS)*</v>
          </cell>
          <cell r="J927" t="str">
            <v>OSLN</v>
          </cell>
          <cell r="K927" t="str">
            <v>MACRS</v>
          </cell>
        </row>
        <row r="928">
          <cell r="C928" t="str">
            <v>Salvage</v>
          </cell>
          <cell r="E928">
            <v>0</v>
          </cell>
          <cell r="F928">
            <v>0</v>
          </cell>
          <cell r="H928" t="str">
            <v>Salvage</v>
          </cell>
          <cell r="J928">
            <v>0</v>
          </cell>
          <cell r="K928">
            <v>0</v>
          </cell>
          <cell r="X928">
            <v>3</v>
          </cell>
        </row>
        <row r="929">
          <cell r="C929" t="str">
            <v>Life</v>
          </cell>
          <cell r="E929">
            <v>10</v>
          </cell>
          <cell r="F929">
            <v>3</v>
          </cell>
          <cell r="H929" t="str">
            <v>Life (Recovery Period)</v>
          </cell>
          <cell r="J929">
            <v>2</v>
          </cell>
          <cell r="K929">
            <v>7</v>
          </cell>
        </row>
        <row r="930">
          <cell r="C930" t="str">
            <v>Factor</v>
          </cell>
          <cell r="E930">
            <v>1</v>
          </cell>
          <cell r="F930">
            <v>2</v>
          </cell>
          <cell r="H930" t="str">
            <v>Factor</v>
          </cell>
          <cell r="J930">
            <v>1</v>
          </cell>
          <cell r="K930" t="str">
            <v>(200% DB)</v>
          </cell>
          <cell r="N930" t="str">
            <v>Use Recovery Tables below to determine length of</v>
          </cell>
          <cell r="O930" t="str">
            <v>Use Recovery Tables below to determine length of</v>
          </cell>
          <cell r="P930" t="str">
            <v>Use Recovery Tables below to determine length of</v>
          </cell>
          <cell r="Q930" t="str">
            <v>Use Recovery Tables below to determine length of</v>
          </cell>
          <cell r="R930" t="str">
            <v>Use Recovery Tables below to determine length of</v>
          </cell>
          <cell r="S930" t="str">
            <v>Use Recovery Tables below to determine length of</v>
          </cell>
          <cell r="T930" t="str">
            <v>Use Recovery Tables below to determine length of</v>
          </cell>
          <cell r="U930" t="str">
            <v>Use Recovery Tables below to determine length of</v>
          </cell>
          <cell r="V930" t="str">
            <v>Use Recovery Tables below to determine length of</v>
          </cell>
        </row>
        <row r="931">
          <cell r="N931" t="str">
            <v>recovery period (Life of Asset).  Choose from:</v>
          </cell>
          <cell r="O931" t="str">
            <v>recovery period (Life of Asset).  Choose from:</v>
          </cell>
          <cell r="P931" t="str">
            <v>recovery period (Life of Asset).  Choose from:</v>
          </cell>
          <cell r="Q931" t="str">
            <v>recovery period (Life of Asset).  Choose from:</v>
          </cell>
          <cell r="R931" t="str">
            <v>recovery period (Life of Asset).  Choose from:</v>
          </cell>
          <cell r="S931" t="str">
            <v>recovery period (Life of Asset).  Choose from:</v>
          </cell>
          <cell r="T931" t="str">
            <v>recovery period (Life of Asset).  Choose from:</v>
          </cell>
          <cell r="U931" t="str">
            <v>recovery period (Life of Asset).  Choose from:</v>
          </cell>
          <cell r="V931" t="str">
            <v>recovery period (Life of Asset).  Choose from:</v>
          </cell>
        </row>
        <row r="932">
          <cell r="C932" t="str">
            <v xml:space="preserve">     Option Running:</v>
          </cell>
          <cell r="E932">
            <v>1</v>
          </cell>
          <cell r="H932" t="str">
            <v xml:space="preserve">     Option Running:</v>
          </cell>
          <cell r="J932">
            <v>2</v>
          </cell>
        </row>
        <row r="933">
          <cell r="W933" t="str">
            <v>1)</v>
          </cell>
          <cell r="X933">
            <v>3</v>
          </cell>
          <cell r="Y933" t="str">
            <v>yrs</v>
          </cell>
        </row>
        <row r="934">
          <cell r="W934" t="str">
            <v>2)</v>
          </cell>
          <cell r="X934">
            <v>5</v>
          </cell>
          <cell r="Y934" t="str">
            <v>yrs</v>
          </cell>
        </row>
        <row r="935">
          <cell r="C935" t="str">
            <v>*  SLN = Straight Line</v>
          </cell>
          <cell r="H935" t="str">
            <v>* OSLN = Optional Straight Line (For Tax Depreciation Only)</v>
          </cell>
          <cell r="W935" t="str">
            <v>3)</v>
          </cell>
          <cell r="X935">
            <v>7</v>
          </cell>
          <cell r="Y935" t="str">
            <v>yrs</v>
          </cell>
        </row>
        <row r="936">
          <cell r="C936" t="str">
            <v xml:space="preserve">    DDB = Double Declining Balance</v>
          </cell>
          <cell r="H936" t="str">
            <v xml:space="preserve">   MACRS=Modified Accelerated Cost Recovery System (For Tax Depreciation Only)</v>
          </cell>
          <cell r="W936" t="str">
            <v>4)</v>
          </cell>
          <cell r="X936">
            <v>10</v>
          </cell>
          <cell r="Y936" t="str">
            <v>yrs</v>
          </cell>
        </row>
        <row r="937">
          <cell r="W937" t="str">
            <v>5)</v>
          </cell>
          <cell r="X937">
            <v>15</v>
          </cell>
          <cell r="Y937" t="str">
            <v>yrs</v>
          </cell>
        </row>
        <row r="938">
          <cell r="W938" t="str">
            <v>6)</v>
          </cell>
          <cell r="X938">
            <v>20</v>
          </cell>
          <cell r="Y938" t="str">
            <v>yrs</v>
          </cell>
        </row>
        <row r="940">
          <cell r="G940">
            <v>1999</v>
          </cell>
          <cell r="H940">
            <v>2000</v>
          </cell>
          <cell r="I940">
            <v>2001</v>
          </cell>
          <cell r="J940">
            <v>2002</v>
          </cell>
          <cell r="N940">
            <v>2002</v>
          </cell>
          <cell r="O940">
            <v>0</v>
          </cell>
          <cell r="P940">
            <v>2002</v>
          </cell>
          <cell r="Q940">
            <v>0</v>
          </cell>
          <cell r="R940">
            <v>2003</v>
          </cell>
          <cell r="S940">
            <v>2004</v>
          </cell>
          <cell r="T940">
            <v>2005</v>
          </cell>
          <cell r="U940">
            <v>2006</v>
          </cell>
          <cell r="V940">
            <v>2007</v>
          </cell>
          <cell r="W940">
            <v>2004</v>
          </cell>
          <cell r="X940">
            <v>2005</v>
          </cell>
          <cell r="Y940">
            <v>2006</v>
          </cell>
          <cell r="Z940">
            <v>2007</v>
          </cell>
          <cell r="AA940">
            <v>2008</v>
          </cell>
          <cell r="AB940">
            <v>2009</v>
          </cell>
          <cell r="AC940">
            <v>2010</v>
          </cell>
          <cell r="AD940">
            <v>2011</v>
          </cell>
          <cell r="AE940">
            <v>2012</v>
          </cell>
        </row>
        <row r="941">
          <cell r="C941" t="str">
            <v>Capital Expenditure</v>
          </cell>
          <cell r="G941">
            <v>0</v>
          </cell>
          <cell r="H941">
            <v>0</v>
          </cell>
          <cell r="I941">
            <v>3074</v>
          </cell>
          <cell r="J941">
            <v>25382.611379559461</v>
          </cell>
          <cell r="N941">
            <v>2637</v>
          </cell>
          <cell r="O941">
            <v>16265</v>
          </cell>
          <cell r="P941">
            <v>9419.9983892170385</v>
          </cell>
          <cell r="Q941">
            <v>3585.5179596824382</v>
          </cell>
          <cell r="R941">
            <v>31907.516348899477</v>
          </cell>
          <cell r="S941">
            <v>406.74797148838752</v>
          </cell>
          <cell r="T941">
            <v>4014.3786946652044</v>
          </cell>
          <cell r="U941">
            <v>9342.3569849469313</v>
          </cell>
          <cell r="V941">
            <v>9443.4973188849399</v>
          </cell>
          <cell r="W941">
            <v>23206.980969985463</v>
          </cell>
          <cell r="X941">
            <v>19926.746179162517</v>
          </cell>
          <cell r="Y941">
            <v>9571.4952242323416</v>
          </cell>
          <cell r="Z941">
            <v>6555.1011705828896</v>
          </cell>
          <cell r="AA941">
            <v>34546</v>
          </cell>
          <cell r="AB941">
            <v>34546</v>
          </cell>
          <cell r="AC941">
            <v>34546</v>
          </cell>
          <cell r="AD941">
            <v>34546</v>
          </cell>
          <cell r="AE941">
            <v>34546</v>
          </cell>
        </row>
        <row r="944">
          <cell r="I944" t="str">
            <v>Periods:</v>
          </cell>
          <cell r="J944">
            <v>0</v>
          </cell>
          <cell r="N944">
            <v>-3</v>
          </cell>
          <cell r="O944">
            <v>-2</v>
          </cell>
          <cell r="P944">
            <v>-1</v>
          </cell>
          <cell r="Q944">
            <v>0</v>
          </cell>
          <cell r="R944">
            <v>1</v>
          </cell>
          <cell r="S944">
            <v>-3</v>
          </cell>
          <cell r="T944">
            <v>-2</v>
          </cell>
          <cell r="U944">
            <v>-1</v>
          </cell>
          <cell r="V944">
            <v>0</v>
          </cell>
          <cell r="W944">
            <v>2</v>
          </cell>
          <cell r="X944">
            <v>3</v>
          </cell>
          <cell r="Y944">
            <v>4</v>
          </cell>
          <cell r="Z944">
            <v>5</v>
          </cell>
          <cell r="AA944">
            <v>6</v>
          </cell>
          <cell r="AB944">
            <v>7</v>
          </cell>
          <cell r="AC944">
            <v>8</v>
          </cell>
          <cell r="AD944">
            <v>9</v>
          </cell>
          <cell r="AE944">
            <v>10</v>
          </cell>
        </row>
        <row r="945">
          <cell r="C945" t="str">
            <v>Book Depreciation on:</v>
          </cell>
        </row>
        <row r="946">
          <cell r="C946" t="str">
            <v xml:space="preserve">       Original PP&amp;E</v>
          </cell>
          <cell r="J946">
            <v>2470.8283941078093</v>
          </cell>
          <cell r="N946">
            <v>-2190.0467618518769</v>
          </cell>
          <cell r="O946">
            <v>-1485.4191214679515</v>
          </cell>
          <cell r="P946">
            <v>-1093.0538400997398</v>
          </cell>
          <cell r="Q946">
            <v>-1083.0601544600868</v>
          </cell>
          <cell r="R946">
            <v>3720.6750267901884</v>
          </cell>
          <cell r="S946">
            <v>-1068.6181822189578</v>
          </cell>
          <cell r="T946">
            <v>-1060.2808138641531</v>
          </cell>
          <cell r="U946">
            <v>-1053.4025960411368</v>
          </cell>
          <cell r="V946">
            <v>-1050.0665408770692</v>
          </cell>
          <cell r="W946">
            <v>3019.1886746699802</v>
          </cell>
          <cell r="X946">
            <v>1033.665601828051</v>
          </cell>
          <cell r="Y946">
            <v>85.272197184329343</v>
          </cell>
          <cell r="Z946">
            <v>-561.68281870337887</v>
          </cell>
          <cell r="AA946">
            <v>-3981.736818703379</v>
          </cell>
          <cell r="AB946">
            <v>-16013.983989286269</v>
          </cell>
          <cell r="AC946">
            <v>-19468.583989286268</v>
          </cell>
          <cell r="AD946">
            <v>-22923.183989286266</v>
          </cell>
          <cell r="AE946">
            <v>-26377.783989286265</v>
          </cell>
        </row>
        <row r="948">
          <cell r="C948" t="str">
            <v xml:space="preserve">       Capital Expenditure</v>
          </cell>
          <cell r="E948">
            <v>2003</v>
          </cell>
          <cell r="N948">
            <v>3190.7516348899476</v>
          </cell>
          <cell r="O948">
            <v>3190.7516348899476</v>
          </cell>
          <cell r="P948">
            <v>3190.7516348899476</v>
          </cell>
          <cell r="Q948">
            <v>3190.7516348899476</v>
          </cell>
          <cell r="R948">
            <v>3190.7516348899476</v>
          </cell>
          <cell r="S948">
            <v>3190.7516348899476</v>
          </cell>
          <cell r="T948">
            <v>3190.7516348899476</v>
          </cell>
          <cell r="U948">
            <v>3190.7516348899476</v>
          </cell>
          <cell r="V948">
            <v>3190.7516348899476</v>
          </cell>
          <cell r="W948">
            <v>3190.7516348899476</v>
          </cell>
          <cell r="X948">
            <v>3190.7516348899476</v>
          </cell>
          <cell r="Y948">
            <v>3190.7516348899476</v>
          </cell>
          <cell r="Z948">
            <v>3190.7516348899476</v>
          </cell>
          <cell r="AA948">
            <v>3190.7516348899476</v>
          </cell>
          <cell r="AB948">
            <v>3190.7516348899476</v>
          </cell>
          <cell r="AC948">
            <v>3190.7516348899476</v>
          </cell>
          <cell r="AD948">
            <v>3190.7516348899476</v>
          </cell>
          <cell r="AE948">
            <v>3190.7516348899476</v>
          </cell>
        </row>
        <row r="949">
          <cell r="C949" t="str">
            <v xml:space="preserve">       Capital Expenditure</v>
          </cell>
          <cell r="E949">
            <v>2004</v>
          </cell>
          <cell r="W949">
            <v>2320.6980969985461</v>
          </cell>
          <cell r="X949">
            <v>2320.6980969985461</v>
          </cell>
          <cell r="Y949">
            <v>2320.6980969985461</v>
          </cell>
          <cell r="Z949">
            <v>2320.6980969985461</v>
          </cell>
          <cell r="AA949">
            <v>2320.6980969985461</v>
          </cell>
          <cell r="AB949">
            <v>2320.6980969985461</v>
          </cell>
          <cell r="AC949">
            <v>2320.6980969985461</v>
          </cell>
          <cell r="AD949">
            <v>2320.6980969985461</v>
          </cell>
          <cell r="AE949">
            <v>2320.6980969985461</v>
          </cell>
        </row>
        <row r="950">
          <cell r="C950" t="str">
            <v xml:space="preserve">       Capital Expenditure</v>
          </cell>
          <cell r="E950">
            <v>2005</v>
          </cell>
          <cell r="X950">
            <v>1992.6746179162517</v>
          </cell>
          <cell r="Y950">
            <v>1992.6746179162517</v>
          </cell>
          <cell r="Z950">
            <v>1992.6746179162517</v>
          </cell>
          <cell r="AA950">
            <v>1992.6746179162517</v>
          </cell>
          <cell r="AB950">
            <v>1992.6746179162517</v>
          </cell>
          <cell r="AC950">
            <v>1992.6746179162517</v>
          </cell>
          <cell r="AD950">
            <v>1992.6746179162517</v>
          </cell>
          <cell r="AE950">
            <v>1992.6746179162517</v>
          </cell>
        </row>
        <row r="951">
          <cell r="C951" t="str">
            <v xml:space="preserve">       Capital Expenditure</v>
          </cell>
          <cell r="E951">
            <v>2006</v>
          </cell>
          <cell r="Y951">
            <v>957.1495224232342</v>
          </cell>
          <cell r="Z951">
            <v>957.1495224232342</v>
          </cell>
          <cell r="AA951">
            <v>957.1495224232342</v>
          </cell>
          <cell r="AB951">
            <v>957.1495224232342</v>
          </cell>
          <cell r="AC951">
            <v>957.1495224232342</v>
          </cell>
          <cell r="AD951">
            <v>957.1495224232342</v>
          </cell>
          <cell r="AE951">
            <v>957.1495224232342</v>
          </cell>
        </row>
        <row r="952">
          <cell r="C952" t="str">
            <v xml:space="preserve">       Capital Expenditure</v>
          </cell>
          <cell r="E952">
            <v>2007</v>
          </cell>
          <cell r="Z952">
            <v>655.51011705828898</v>
          </cell>
          <cell r="AA952">
            <v>655.51011705828898</v>
          </cell>
          <cell r="AB952">
            <v>655.51011705828898</v>
          </cell>
          <cell r="AC952">
            <v>655.51011705828898</v>
          </cell>
          <cell r="AD952">
            <v>655.51011705828898</v>
          </cell>
          <cell r="AE952">
            <v>655.51011705828898</v>
          </cell>
        </row>
        <row r="953">
          <cell r="C953" t="str">
            <v xml:space="preserve">       Capital Expenditure</v>
          </cell>
          <cell r="E953">
            <v>2008</v>
          </cell>
          <cell r="AA953">
            <v>3454.6</v>
          </cell>
          <cell r="AB953">
            <v>3454.6</v>
          </cell>
          <cell r="AC953">
            <v>3454.6</v>
          </cell>
          <cell r="AD953">
            <v>3454.6</v>
          </cell>
          <cell r="AE953">
            <v>3454.6</v>
          </cell>
        </row>
        <row r="954">
          <cell r="C954" t="str">
            <v xml:space="preserve">       Capital Expenditure</v>
          </cell>
          <cell r="E954">
            <v>2009</v>
          </cell>
          <cell r="AB954">
            <v>3454.6</v>
          </cell>
          <cell r="AC954">
            <v>3454.6</v>
          </cell>
          <cell r="AD954">
            <v>3454.6</v>
          </cell>
          <cell r="AE954">
            <v>3454.6</v>
          </cell>
        </row>
        <row r="955">
          <cell r="C955" t="str">
            <v xml:space="preserve">       Capital Expenditure</v>
          </cell>
          <cell r="E955">
            <v>2010</v>
          </cell>
          <cell r="AC955">
            <v>3454.6</v>
          </cell>
          <cell r="AD955">
            <v>3454.6</v>
          </cell>
          <cell r="AE955">
            <v>3454.6</v>
          </cell>
        </row>
        <row r="956">
          <cell r="C956" t="str">
            <v xml:space="preserve">       Capital Expenditure</v>
          </cell>
          <cell r="E956">
            <v>2011</v>
          </cell>
          <cell r="AD956">
            <v>3454.6</v>
          </cell>
          <cell r="AE956">
            <v>3454.6</v>
          </cell>
        </row>
        <row r="957">
          <cell r="C957" t="str">
            <v xml:space="preserve">       Capital Expenditure</v>
          </cell>
          <cell r="E957">
            <v>2012</v>
          </cell>
          <cell r="AE957">
            <v>3454.6</v>
          </cell>
        </row>
        <row r="958">
          <cell r="N958" t="str">
            <v>__________</v>
          </cell>
          <cell r="O958" t="str">
            <v>__________</v>
          </cell>
          <cell r="P958" t="str">
            <v>__________</v>
          </cell>
          <cell r="Q958" t="str">
            <v>__________</v>
          </cell>
          <cell r="R958" t="str">
            <v>__________</v>
          </cell>
          <cell r="S958" t="str">
            <v>__________</v>
          </cell>
          <cell r="T958" t="str">
            <v>__________</v>
          </cell>
          <cell r="U958" t="str">
            <v>__________</v>
          </cell>
          <cell r="V958" t="str">
            <v>__________</v>
          </cell>
          <cell r="W958" t="str">
            <v>__________</v>
          </cell>
          <cell r="X958" t="str">
            <v>__________</v>
          </cell>
          <cell r="Y958" t="str">
            <v>__________</v>
          </cell>
          <cell r="Z958" t="str">
            <v>__________</v>
          </cell>
          <cell r="AA958" t="str">
            <v>__________</v>
          </cell>
          <cell r="AB958" t="str">
            <v>__________</v>
          </cell>
          <cell r="AC958" t="str">
            <v>__________</v>
          </cell>
          <cell r="AD958" t="str">
            <v>__________</v>
          </cell>
          <cell r="AE958" t="str">
            <v>__________</v>
          </cell>
        </row>
        <row r="959">
          <cell r="C959" t="str">
            <v>Total Book Depreciation</v>
          </cell>
          <cell r="N959">
            <v>1000.7048730380707</v>
          </cell>
          <cell r="O959">
            <v>1705.3325134219961</v>
          </cell>
          <cell r="P959">
            <v>2097.6977947902078</v>
          </cell>
          <cell r="Q959">
            <v>2107.6914804298608</v>
          </cell>
          <cell r="R959">
            <v>6911.426661680136</v>
          </cell>
          <cell r="S959">
            <v>2122.1334526709898</v>
          </cell>
          <cell r="T959">
            <v>2130.4708210257945</v>
          </cell>
          <cell r="U959">
            <v>2137.3490388488108</v>
          </cell>
          <cell r="V959">
            <v>2140.6850940128784</v>
          </cell>
          <cell r="W959">
            <v>8530.6384065584753</v>
          </cell>
          <cell r="X959">
            <v>8537.7899516327961</v>
          </cell>
          <cell r="Y959">
            <v>8546.5460694123085</v>
          </cell>
          <cell r="Z959">
            <v>8555.1011705828896</v>
          </cell>
          <cell r="AA959">
            <v>8589.6471705828899</v>
          </cell>
          <cell r="AB959">
            <v>11.999999999998181</v>
          </cell>
          <cell r="AC959">
            <v>12.000000000000909</v>
          </cell>
          <cell r="AD959">
            <v>12.000000000002728</v>
          </cell>
          <cell r="AE959">
            <v>12.000000000004547</v>
          </cell>
        </row>
        <row r="960">
          <cell r="C960" t="str">
            <v>Accumulated Depreciation</v>
          </cell>
          <cell r="N960">
            <v>1000.7048730380707</v>
          </cell>
          <cell r="O960">
            <v>1705.3325134219961</v>
          </cell>
          <cell r="P960">
            <v>2097.6977947902078</v>
          </cell>
          <cell r="Q960">
            <v>2107.6914804298608</v>
          </cell>
          <cell r="R960">
            <v>6911.426661680136</v>
          </cell>
          <cell r="S960">
            <v>2122.1334526709898</v>
          </cell>
          <cell r="T960">
            <v>2130.4708210257945</v>
          </cell>
          <cell r="U960">
            <v>2137.3490388488108</v>
          </cell>
          <cell r="V960">
            <v>2140.6850940128784</v>
          </cell>
          <cell r="W960">
            <v>15442.065068238611</v>
          </cell>
          <cell r="X960">
            <v>23979.855019871407</v>
          </cell>
          <cell r="Y960">
            <v>32526.401089283718</v>
          </cell>
          <cell r="Z960">
            <v>41081.502259866611</v>
          </cell>
          <cell r="AA960">
            <v>49671.149430449499</v>
          </cell>
          <cell r="AB960">
            <v>49683.149430449499</v>
          </cell>
          <cell r="AC960">
            <v>49695.149430449499</v>
          </cell>
          <cell r="AD960">
            <v>49707.149430449499</v>
          </cell>
          <cell r="AE960">
            <v>49719.149430449506</v>
          </cell>
        </row>
        <row r="962">
          <cell r="I962" t="str">
            <v>Periods:</v>
          </cell>
          <cell r="J962">
            <v>0</v>
          </cell>
          <cell r="N962">
            <v>-3</v>
          </cell>
          <cell r="O962">
            <v>-2</v>
          </cell>
          <cell r="P962">
            <v>-1</v>
          </cell>
          <cell r="Q962">
            <v>0</v>
          </cell>
          <cell r="R962">
            <v>1</v>
          </cell>
          <cell r="S962">
            <v>-3</v>
          </cell>
          <cell r="T962">
            <v>-2</v>
          </cell>
          <cell r="U962">
            <v>-1</v>
          </cell>
          <cell r="V962">
            <v>0</v>
          </cell>
          <cell r="W962">
            <v>2</v>
          </cell>
          <cell r="X962">
            <v>3</v>
          </cell>
          <cell r="Y962">
            <v>4</v>
          </cell>
          <cell r="Z962">
            <v>5</v>
          </cell>
          <cell r="AA962">
            <v>6</v>
          </cell>
          <cell r="AB962">
            <v>7</v>
          </cell>
          <cell r="AC962">
            <v>8</v>
          </cell>
          <cell r="AD962">
            <v>9</v>
          </cell>
          <cell r="AE962">
            <v>10</v>
          </cell>
        </row>
        <row r="963">
          <cell r="C963" t="str">
            <v>Tax Depreciation on:</v>
          </cell>
        </row>
        <row r="964">
          <cell r="C964" t="str">
            <v xml:space="preserve">       Original PP&amp;E</v>
          </cell>
          <cell r="J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</row>
        <row r="966">
          <cell r="C966" t="str">
            <v xml:space="preserve">       Capital Expenditure</v>
          </cell>
          <cell r="E966">
            <v>2003</v>
          </cell>
          <cell r="N966">
            <v>4556.3933346228459</v>
          </cell>
          <cell r="O966">
            <v>4556.3933346228459</v>
          </cell>
          <cell r="P966">
            <v>4556.3933346228459</v>
          </cell>
          <cell r="Q966">
            <v>4556.3933346228459</v>
          </cell>
          <cell r="R966">
            <v>4556.3933346228459</v>
          </cell>
          <cell r="S966">
            <v>4556.3933346228459</v>
          </cell>
          <cell r="T966">
            <v>4556.3933346228459</v>
          </cell>
          <cell r="U966">
            <v>4556.3933346228459</v>
          </cell>
          <cell r="V966">
            <v>4556.3933346228459</v>
          </cell>
          <cell r="W966">
            <v>7807.7692505757022</v>
          </cell>
          <cell r="X966">
            <v>5580.6246094225189</v>
          </cell>
          <cell r="Y966">
            <v>3985.2487919775444</v>
          </cell>
          <cell r="Z966">
            <v>2849.3412099567236</v>
          </cell>
          <cell r="AA966">
            <v>2849.3412099567236</v>
          </cell>
          <cell r="AB966">
            <v>2849.3412099567236</v>
          </cell>
          <cell r="AC966">
            <v>1423.0752291609167</v>
          </cell>
          <cell r="AD966">
            <v>0</v>
          </cell>
          <cell r="AE966">
            <v>0</v>
          </cell>
        </row>
        <row r="967">
          <cell r="C967" t="str">
            <v xml:space="preserve">       Capital Expenditure</v>
          </cell>
          <cell r="E967">
            <v>2004</v>
          </cell>
          <cell r="W967">
            <v>3313.9568825139245</v>
          </cell>
          <cell r="X967">
            <v>5678.7482433554433</v>
          </cell>
          <cell r="Y967">
            <v>4058.9009716504574</v>
          </cell>
          <cell r="Z967">
            <v>2898.5519231511844</v>
          </cell>
          <cell r="AA967">
            <v>2072.3834006197021</v>
          </cell>
          <cell r="AB967">
            <v>2072.3834006197021</v>
          </cell>
          <cell r="AC967">
            <v>2072.3834006197021</v>
          </cell>
          <cell r="AD967">
            <v>1035.0313512613516</v>
          </cell>
          <cell r="AE967">
            <v>0</v>
          </cell>
        </row>
        <row r="968">
          <cell r="C968" t="str">
            <v xml:space="preserve">       Capital Expenditure</v>
          </cell>
          <cell r="E968">
            <v>2005</v>
          </cell>
          <cell r="X968">
            <v>2845.5393543844075</v>
          </cell>
          <cell r="Y968">
            <v>4876.0747900410679</v>
          </cell>
          <cell r="Z968">
            <v>3485.1879067355244</v>
          </cell>
          <cell r="AA968">
            <v>2488.8505977773984</v>
          </cell>
          <cell r="AB968">
            <v>1779.4584337992128</v>
          </cell>
          <cell r="AC968">
            <v>1779.4584337992128</v>
          </cell>
          <cell r="AD968">
            <v>1779.4584337992128</v>
          </cell>
          <cell r="AE968">
            <v>888.73287959064828</v>
          </cell>
        </row>
        <row r="969">
          <cell r="C969" t="str">
            <v xml:space="preserve">       Capital Expenditure</v>
          </cell>
          <cell r="E969">
            <v>2006</v>
          </cell>
          <cell r="Y969">
            <v>1366.8095180203784</v>
          </cell>
          <cell r="Z969">
            <v>2342.1448813696538</v>
          </cell>
          <cell r="AA969">
            <v>1674.0545147182365</v>
          </cell>
          <cell r="AB969">
            <v>1195.4797535066195</v>
          </cell>
          <cell r="AC969">
            <v>854.73452352394816</v>
          </cell>
          <cell r="AD969">
            <v>854.73452352394816</v>
          </cell>
          <cell r="AE969">
            <v>854.73452352394816</v>
          </cell>
        </row>
        <row r="970">
          <cell r="C970" t="str">
            <v xml:space="preserve">       Capital Expenditure</v>
          </cell>
          <cell r="E970">
            <v>2007</v>
          </cell>
          <cell r="Z970">
            <v>936.06844715923671</v>
          </cell>
          <cell r="AA970">
            <v>1604.0332564416331</v>
          </cell>
          <cell r="AB970">
            <v>1146.4871947349475</v>
          </cell>
          <cell r="AC970">
            <v>818.73213620580293</v>
          </cell>
          <cell r="AD970">
            <v>585.37053453305202</v>
          </cell>
          <cell r="AE970">
            <v>585.37053453305202</v>
          </cell>
        </row>
        <row r="971">
          <cell r="C971" t="str">
            <v xml:space="preserve">       Capital Expenditure</v>
          </cell>
          <cell r="E971">
            <v>2008</v>
          </cell>
          <cell r="AA971">
            <v>4933.1688000000004</v>
          </cell>
          <cell r="AB971">
            <v>8453.4061999999994</v>
          </cell>
          <cell r="AC971">
            <v>6042.0954000000002</v>
          </cell>
          <cell r="AD971">
            <v>4314.7954</v>
          </cell>
          <cell r="AE971">
            <v>3084.9578000000001</v>
          </cell>
        </row>
        <row r="972">
          <cell r="C972" t="str">
            <v xml:space="preserve">       Capital Expenditure</v>
          </cell>
          <cell r="E972">
            <v>2009</v>
          </cell>
          <cell r="AB972">
            <v>4933.1688000000004</v>
          </cell>
          <cell r="AC972">
            <v>8453.4061999999994</v>
          </cell>
          <cell r="AD972">
            <v>6042.0954000000002</v>
          </cell>
          <cell r="AE972">
            <v>4314.7954</v>
          </cell>
        </row>
        <row r="973">
          <cell r="C973" t="str">
            <v xml:space="preserve">       Capital Expenditure</v>
          </cell>
          <cell r="E973">
            <v>2010</v>
          </cell>
          <cell r="AC973">
            <v>4933.1688000000004</v>
          </cell>
          <cell r="AD973">
            <v>8453.4061999999994</v>
          </cell>
          <cell r="AE973">
            <v>6042.0954000000002</v>
          </cell>
        </row>
        <row r="974">
          <cell r="C974" t="str">
            <v xml:space="preserve">       Capital Expenditure</v>
          </cell>
          <cell r="E974">
            <v>2011</v>
          </cell>
          <cell r="AD974">
            <v>4933.1688000000004</v>
          </cell>
          <cell r="AE974">
            <v>8453.4061999999994</v>
          </cell>
        </row>
        <row r="975">
          <cell r="C975" t="str">
            <v xml:space="preserve">       Capital Expenditure</v>
          </cell>
          <cell r="E975">
            <v>2012</v>
          </cell>
          <cell r="AE975">
            <v>4933.1688000000004</v>
          </cell>
        </row>
        <row r="976">
          <cell r="N976" t="str">
            <v>__________</v>
          </cell>
          <cell r="O976" t="str">
            <v>__________</v>
          </cell>
          <cell r="P976" t="str">
            <v>__________</v>
          </cell>
          <cell r="Q976" t="str">
            <v>__________</v>
          </cell>
          <cell r="R976" t="str">
            <v>__________</v>
          </cell>
          <cell r="S976" t="str">
            <v>__________</v>
          </cell>
          <cell r="T976" t="str">
            <v>__________</v>
          </cell>
          <cell r="U976" t="str">
            <v>__________</v>
          </cell>
          <cell r="V976" t="str">
            <v>__________</v>
          </cell>
          <cell r="W976" t="str">
            <v>__________</v>
          </cell>
          <cell r="X976" t="str">
            <v>__________</v>
          </cell>
          <cell r="Y976" t="str">
            <v>__________</v>
          </cell>
          <cell r="Z976" t="str">
            <v>__________</v>
          </cell>
          <cell r="AA976" t="str">
            <v>__________</v>
          </cell>
          <cell r="AB976" t="str">
            <v>__________</v>
          </cell>
          <cell r="AC976" t="str">
            <v>__________</v>
          </cell>
          <cell r="AD976" t="str">
            <v>__________</v>
          </cell>
          <cell r="AE976" t="str">
            <v>__________</v>
          </cell>
        </row>
        <row r="977">
          <cell r="C977" t="str">
            <v>Total Tax Depreciation</v>
          </cell>
          <cell r="N977">
            <v>4556.3933346228459</v>
          </cell>
          <cell r="O977">
            <v>4556.3933346228459</v>
          </cell>
          <cell r="P977">
            <v>4556.3933346228459</v>
          </cell>
          <cell r="Q977">
            <v>4556.3933346228459</v>
          </cell>
          <cell r="R977">
            <v>4556.3933346228459</v>
          </cell>
          <cell r="S977">
            <v>4556.3933346228459</v>
          </cell>
          <cell r="T977">
            <v>4556.3933346228459</v>
          </cell>
          <cell r="U977">
            <v>4556.3933346228459</v>
          </cell>
          <cell r="V977">
            <v>4556.3933346228459</v>
          </cell>
          <cell r="W977">
            <v>11121.726133089627</v>
          </cell>
          <cell r="X977">
            <v>14104.91220716237</v>
          </cell>
          <cell r="Y977">
            <v>14287.034071689448</v>
          </cell>
          <cell r="Z977">
            <v>12511.294368372321</v>
          </cell>
          <cell r="AA977">
            <v>15621.831779513694</v>
          </cell>
          <cell r="AB977">
            <v>22429.724992617204</v>
          </cell>
          <cell r="AC977">
            <v>26377.054123309579</v>
          </cell>
          <cell r="AD977">
            <v>27998.060643117562</v>
          </cell>
          <cell r="AE977">
            <v>29157.261537647646</v>
          </cell>
        </row>
        <row r="979">
          <cell r="C979" t="str">
            <v>Total Tax Depreciation</v>
          </cell>
          <cell r="N979">
            <v>4556.3933346228459</v>
          </cell>
          <cell r="O979">
            <v>4556.3933346228459</v>
          </cell>
          <cell r="P979">
            <v>4556.3933346228459</v>
          </cell>
          <cell r="Q979">
            <v>4556.3933346228459</v>
          </cell>
          <cell r="R979">
            <v>4556.3933346228459</v>
          </cell>
          <cell r="S979">
            <v>4556.3933346228459</v>
          </cell>
          <cell r="T979">
            <v>4556.3933346228459</v>
          </cell>
          <cell r="U979">
            <v>4556.3933346228459</v>
          </cell>
          <cell r="V979">
            <v>4556.3933346228459</v>
          </cell>
          <cell r="W979">
            <v>11121.726133089627</v>
          </cell>
          <cell r="X979">
            <v>14104.91220716237</v>
          </cell>
          <cell r="Y979">
            <v>14287.034071689448</v>
          </cell>
          <cell r="Z979">
            <v>12511.294368372321</v>
          </cell>
          <cell r="AA979">
            <v>15621.831779513694</v>
          </cell>
          <cell r="AB979">
            <v>22429.724992617204</v>
          </cell>
          <cell r="AC979">
            <v>26377.054123309579</v>
          </cell>
          <cell r="AD979">
            <v>27998.060643117562</v>
          </cell>
          <cell r="AE979">
            <v>29157.261537647646</v>
          </cell>
        </row>
        <row r="980">
          <cell r="C980" t="str">
            <v>Total Book Depreciation</v>
          </cell>
          <cell r="N980">
            <v>1000.7048730380707</v>
          </cell>
          <cell r="O980">
            <v>1705.3325134219961</v>
          </cell>
          <cell r="P980">
            <v>2097.6977947902078</v>
          </cell>
          <cell r="Q980">
            <v>2107.6914804298608</v>
          </cell>
          <cell r="R980">
            <v>6911.426661680136</v>
          </cell>
          <cell r="S980">
            <v>2122.1334526709898</v>
          </cell>
          <cell r="T980">
            <v>2130.4708210257945</v>
          </cell>
          <cell r="U980">
            <v>2137.3490388488108</v>
          </cell>
          <cell r="V980">
            <v>2140.6850940128784</v>
          </cell>
          <cell r="W980">
            <v>8530.6384065584753</v>
          </cell>
          <cell r="X980">
            <v>8537.7899516327961</v>
          </cell>
          <cell r="Y980">
            <v>8546.5460694123085</v>
          </cell>
          <cell r="Z980">
            <v>8555.1011705828896</v>
          </cell>
          <cell r="AA980">
            <v>8589.6471705828899</v>
          </cell>
          <cell r="AB980">
            <v>11.999999999998181</v>
          </cell>
          <cell r="AC980">
            <v>12.000000000000909</v>
          </cell>
          <cell r="AD980">
            <v>12.000000000002728</v>
          </cell>
          <cell r="AE980">
            <v>12.000000000004547</v>
          </cell>
        </row>
        <row r="981">
          <cell r="C981" t="str">
            <v>Timing Differences in Depreciation Tax Adjusted</v>
          </cell>
          <cell r="N981">
            <v>3555.6884615847753</v>
          </cell>
          <cell r="O981">
            <v>2851.0608212008501</v>
          </cell>
          <cell r="P981">
            <v>2458.6955398326381</v>
          </cell>
          <cell r="Q981">
            <v>2448.7018541929851</v>
          </cell>
          <cell r="R981">
            <v>-2355.0333270572901</v>
          </cell>
          <cell r="S981">
            <v>2434.2598819518562</v>
          </cell>
          <cell r="T981">
            <v>2425.9225135970514</v>
          </cell>
          <cell r="U981">
            <v>2419.0442957740352</v>
          </cell>
          <cell r="V981">
            <v>2415.7082406099676</v>
          </cell>
          <cell r="W981">
            <v>2591.0877265311519</v>
          </cell>
          <cell r="X981">
            <v>5567.1222555295735</v>
          </cell>
          <cell r="Y981">
            <v>5740.4880022771395</v>
          </cell>
          <cell r="Z981">
            <v>3956.193197789431</v>
          </cell>
          <cell r="AA981">
            <v>7032.1846089308037</v>
          </cell>
          <cell r="AB981">
            <v>22417.724992617208</v>
          </cell>
          <cell r="AC981">
            <v>26365.054123309579</v>
          </cell>
          <cell r="AD981">
            <v>27986.060643117558</v>
          </cell>
          <cell r="AE981">
            <v>29145.261537647642</v>
          </cell>
        </row>
        <row r="984">
          <cell r="C984" t="str">
            <v>DEPRECIATION SUPPORT PAGES - UNPRINTED</v>
          </cell>
        </row>
        <row r="986">
          <cell r="J986">
            <v>2002</v>
          </cell>
        </row>
        <row r="988">
          <cell r="C988" t="str">
            <v>Original PP&amp;E</v>
          </cell>
          <cell r="J988">
            <v>72344</v>
          </cell>
        </row>
        <row r="990">
          <cell r="C990" t="str">
            <v xml:space="preserve">       Capital Expenditure</v>
          </cell>
        </row>
        <row r="991">
          <cell r="C991" t="str">
            <v xml:space="preserve">       Capital Expenditure</v>
          </cell>
        </row>
        <row r="992">
          <cell r="C992" t="str">
            <v xml:space="preserve">       Capital Expenditure</v>
          </cell>
        </row>
        <row r="993">
          <cell r="C993" t="str">
            <v xml:space="preserve">       Capital Expenditure</v>
          </cell>
        </row>
        <row r="994">
          <cell r="C994" t="str">
            <v xml:space="preserve">       Capital Expenditure</v>
          </cell>
        </row>
        <row r="995">
          <cell r="C995" t="str">
            <v xml:space="preserve">       Capital Expenditure</v>
          </cell>
        </row>
        <row r="996">
          <cell r="C996" t="str">
            <v xml:space="preserve">       Capital Expenditure</v>
          </cell>
        </row>
        <row r="997">
          <cell r="C997" t="str">
            <v xml:space="preserve">       Capital Expenditure</v>
          </cell>
        </row>
        <row r="998">
          <cell r="C998" t="str">
            <v xml:space="preserve">       Capital Expenditure</v>
          </cell>
        </row>
        <row r="999">
          <cell r="C999" t="str">
            <v xml:space="preserve">       Capital Expenditure</v>
          </cell>
        </row>
        <row r="1001">
          <cell r="C1001" t="str">
            <v>Gross PP&amp;E</v>
          </cell>
        </row>
        <row r="1005">
          <cell r="C1005" t="str">
            <v>RECOVERY PERIODS</v>
          </cell>
        </row>
        <row r="1006">
          <cell r="C1006" t="str">
            <v>1.  The 3-year recovery class includes small tools</v>
          </cell>
        </row>
        <row r="1007">
          <cell r="C1007" t="str">
            <v>2. The 5-year recovery class includes trucks, automobiles, and computer equipment.</v>
          </cell>
        </row>
        <row r="1008">
          <cell r="C1008" t="str">
            <v>3. The 7-year recovery class includes office furniture and fixtures and most other machinery and equipment.</v>
          </cell>
        </row>
        <row r="1009">
          <cell r="C1009" t="str">
            <v>4. The 10-,15-,and 20-year recovery classes include only a small number of assets, such as waste water treatment plants and municipal sewers.</v>
          </cell>
        </row>
        <row r="1013">
          <cell r="C1013" t="str">
            <v>Recov. Yr</v>
          </cell>
          <cell r="D1013" t="str">
            <v>3-years</v>
          </cell>
          <cell r="E1013" t="str">
            <v>5-years</v>
          </cell>
          <cell r="F1013" t="str">
            <v>7-years</v>
          </cell>
          <cell r="G1013" t="str">
            <v>10-years</v>
          </cell>
          <cell r="H1013" t="str">
            <v>15-years</v>
          </cell>
          <cell r="I1013" t="str">
            <v>20-years</v>
          </cell>
        </row>
        <row r="1014">
          <cell r="D1014" t="str">
            <v>(200% DB)</v>
          </cell>
          <cell r="E1014" t="str">
            <v>(200% DB)</v>
          </cell>
          <cell r="F1014" t="str">
            <v>(200% DB)</v>
          </cell>
          <cell r="G1014" t="str">
            <v>(200% DB)</v>
          </cell>
          <cell r="H1014" t="str">
            <v>(150% DB)</v>
          </cell>
          <cell r="I1014" t="str">
            <v>(150% DB)</v>
          </cell>
        </row>
        <row r="1015">
          <cell r="C1015">
            <v>1</v>
          </cell>
          <cell r="D1015">
            <v>0.33</v>
          </cell>
          <cell r="E1015">
            <v>0.2</v>
          </cell>
          <cell r="F1015">
            <v>0.14280000000000001</v>
          </cell>
          <cell r="G1015">
            <v>0.1</v>
          </cell>
          <cell r="H1015">
            <v>0.05</v>
          </cell>
          <cell r="I1015">
            <v>3.7499999999999999E-2</v>
          </cell>
        </row>
        <row r="1016">
          <cell r="C1016">
            <v>2</v>
          </cell>
          <cell r="D1016">
            <v>0.45</v>
          </cell>
          <cell r="E1016">
            <v>0.32</v>
          </cell>
          <cell r="F1016">
            <v>0.2447</v>
          </cell>
          <cell r="G1016">
            <v>0.18</v>
          </cell>
          <cell r="H1016">
            <v>9.5000000000000001E-2</v>
          </cell>
          <cell r="I1016">
            <v>7.22E-2</v>
          </cell>
        </row>
        <row r="1017">
          <cell r="C1017">
            <v>3</v>
          </cell>
          <cell r="D1017">
            <v>0.15</v>
          </cell>
          <cell r="E1017">
            <v>0.192</v>
          </cell>
          <cell r="F1017">
            <v>0.1749</v>
          </cell>
          <cell r="G1017">
            <v>0.14399999999999999</v>
          </cell>
          <cell r="H1017">
            <v>8.5500000000000007E-2</v>
          </cell>
          <cell r="I1017">
            <v>6.6799999999999998E-2</v>
          </cell>
        </row>
        <row r="1018">
          <cell r="C1018">
            <v>4</v>
          </cell>
          <cell r="D1018">
            <v>7.0000000000000007E-2</v>
          </cell>
          <cell r="E1018">
            <v>0.1152</v>
          </cell>
          <cell r="F1018">
            <v>0.1249</v>
          </cell>
          <cell r="G1018">
            <v>0.1152</v>
          </cell>
          <cell r="H1018">
            <v>7.6899999999999996E-2</v>
          </cell>
          <cell r="I1018">
            <v>6.1800000000000001E-2</v>
          </cell>
        </row>
        <row r="1019">
          <cell r="C1019">
            <v>5</v>
          </cell>
          <cell r="E1019">
            <v>0.1152</v>
          </cell>
          <cell r="F1019">
            <v>8.9300000000000004E-2</v>
          </cell>
          <cell r="G1019">
            <v>9.2200000000000004E-2</v>
          </cell>
          <cell r="H1019">
            <v>6.93E-2</v>
          </cell>
          <cell r="I1019">
            <v>5.7099999999999998E-2</v>
          </cell>
        </row>
        <row r="1020">
          <cell r="C1020">
            <v>6</v>
          </cell>
          <cell r="E1020">
            <v>5.7599999999999998E-2</v>
          </cell>
          <cell r="F1020">
            <v>8.9300000000000004E-2</v>
          </cell>
          <cell r="G1020">
            <v>7.3700000000000002E-2</v>
          </cell>
          <cell r="H1020">
            <v>6.2300000000000001E-2</v>
          </cell>
          <cell r="I1020">
            <v>5.28E-2</v>
          </cell>
        </row>
        <row r="1021">
          <cell r="C1021">
            <v>7</v>
          </cell>
          <cell r="F1021">
            <v>8.9300000000000004E-2</v>
          </cell>
          <cell r="G1021">
            <v>6.5500000000000003E-2</v>
          </cell>
          <cell r="H1021">
            <v>5.8999999999999997E-2</v>
          </cell>
          <cell r="I1021">
            <v>4.8899999999999999E-2</v>
          </cell>
        </row>
        <row r="1022">
          <cell r="C1022">
            <v>8</v>
          </cell>
          <cell r="F1022">
            <v>4.4600000000000001E-2</v>
          </cell>
          <cell r="G1022">
            <v>6.5500000000000003E-2</v>
          </cell>
          <cell r="H1022">
            <v>5.8999999999999997E-2</v>
          </cell>
          <cell r="I1022">
            <v>4.5199999999999997E-2</v>
          </cell>
        </row>
        <row r="1023">
          <cell r="C1023">
            <v>9</v>
          </cell>
          <cell r="G1023">
            <v>6.5500000000000003E-2</v>
          </cell>
          <cell r="H1023">
            <v>5.8999999999999997E-2</v>
          </cell>
          <cell r="I1023">
            <v>4.4600000000000001E-2</v>
          </cell>
        </row>
        <row r="1024">
          <cell r="C1024">
            <v>10</v>
          </cell>
          <cell r="G1024">
            <v>6.5500000000000003E-2</v>
          </cell>
          <cell r="H1024">
            <v>5.8999999999999997E-2</v>
          </cell>
          <cell r="I1024">
            <v>4.4600000000000001E-2</v>
          </cell>
        </row>
        <row r="1025">
          <cell r="C1025">
            <v>11</v>
          </cell>
          <cell r="G1025">
            <v>3.2899999999999999E-2</v>
          </cell>
          <cell r="H1025">
            <v>5.8999999999999997E-2</v>
          </cell>
          <cell r="I1025">
            <v>4.4600000000000001E-2</v>
          </cell>
        </row>
        <row r="1026">
          <cell r="C1026">
            <v>12</v>
          </cell>
          <cell r="H1026">
            <v>5.8999999999999997E-2</v>
          </cell>
          <cell r="I1026">
            <v>4.4600000000000001E-2</v>
          </cell>
        </row>
        <row r="1027">
          <cell r="C1027">
            <v>13</v>
          </cell>
          <cell r="H1027">
            <v>5.8999999999999997E-2</v>
          </cell>
          <cell r="I1027">
            <v>4.4600000000000001E-2</v>
          </cell>
        </row>
        <row r="1028">
          <cell r="C1028">
            <v>14</v>
          </cell>
          <cell r="H1028">
            <v>5.8999999999999997E-2</v>
          </cell>
          <cell r="I1028">
            <v>4.4600000000000001E-2</v>
          </cell>
        </row>
        <row r="1029">
          <cell r="C1029">
            <v>15</v>
          </cell>
          <cell r="H1029">
            <v>5.8999999999999997E-2</v>
          </cell>
          <cell r="I1029">
            <v>4.4600000000000001E-2</v>
          </cell>
        </row>
        <row r="1030">
          <cell r="C1030">
            <v>16</v>
          </cell>
          <cell r="H1030">
            <v>0.03</v>
          </cell>
          <cell r="I1030">
            <v>4.4600000000000001E-2</v>
          </cell>
        </row>
        <row r="1031">
          <cell r="C1031">
            <v>17</v>
          </cell>
          <cell r="I1031">
            <v>4.4600000000000001E-2</v>
          </cell>
        </row>
        <row r="1032">
          <cell r="C1032">
            <v>18</v>
          </cell>
          <cell r="I1032">
            <v>4.4600000000000001E-2</v>
          </cell>
        </row>
        <row r="1033">
          <cell r="C1033">
            <v>19</v>
          </cell>
          <cell r="I1033">
            <v>4.4600000000000001E-2</v>
          </cell>
        </row>
        <row r="1034">
          <cell r="C1034">
            <v>20</v>
          </cell>
          <cell r="I1034">
            <v>4.4600000000000001E-2</v>
          </cell>
        </row>
        <row r="1035">
          <cell r="C1035">
            <v>21</v>
          </cell>
          <cell r="I1035">
            <v>2.2499999999999999E-2</v>
          </cell>
        </row>
        <row r="1036">
          <cell r="D1036">
            <v>1</v>
          </cell>
          <cell r="E1036">
            <v>0.99999999999999989</v>
          </cell>
          <cell r="F1036">
            <v>0.99980000000000013</v>
          </cell>
          <cell r="G1036">
            <v>1</v>
          </cell>
          <cell r="H1036">
            <v>0.99999999999999978</v>
          </cell>
          <cell r="I1036">
            <v>0.99999999999999967</v>
          </cell>
        </row>
        <row r="1040">
          <cell r="A1040" t="str">
            <v xml:space="preserve">MISC_DEBT MATURE IN Y2 </v>
          </cell>
        </row>
        <row r="1041">
          <cell r="A1041" t="str">
            <v>MISC_DEBT MATURE IN Y3</v>
          </cell>
          <cell r="C1041" t="str">
            <v>Debt Maturing in 2 Years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</row>
        <row r="1042">
          <cell r="A1042" t="str">
            <v>MISC_DEBT MATURE IN Y4</v>
          </cell>
          <cell r="C1042" t="str">
            <v>Debt Maturing in 3 Years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</row>
        <row r="1043">
          <cell r="A1043" t="str">
            <v>MISC_DEBT MATURE IN Y5</v>
          </cell>
          <cell r="C1043" t="str">
            <v>Debt Maturing in 4 Years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</row>
        <row r="1044">
          <cell r="A1044" t="str">
            <v>MISC_DEBT MORTGAGES/OTHER</v>
          </cell>
          <cell r="C1044" t="str">
            <v>Debt Maturing in 5 Years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</row>
        <row r="1045">
          <cell r="A1045" t="str">
            <v>MISC_FISCAL HIGH</v>
          </cell>
          <cell r="C1045" t="str">
            <v>Mortgages &amp; Secured Debt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</row>
        <row r="1046">
          <cell r="A1046" t="str">
            <v>MISC_FISCAL LOW</v>
          </cell>
          <cell r="C1046" t="str">
            <v>Price - Fiscal Year High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</row>
        <row r="1047">
          <cell r="A1047" t="str">
            <v>MISC_FISCAL CLOSE</v>
          </cell>
          <cell r="C1047" t="str">
            <v>Price - Fiscal Year Low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</row>
        <row r="1048">
          <cell r="A1048" t="str">
            <v>MISC_PRICE DATE</v>
          </cell>
          <cell r="C1048" t="str">
            <v>Price - Fiscal Year Close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</row>
        <row r="1049">
          <cell r="A1049" t="str">
            <v>MISC_RECENT HIGH</v>
          </cell>
          <cell r="C1049" t="str">
            <v>Price Date</v>
          </cell>
          <cell r="J1049">
            <v>0</v>
          </cell>
        </row>
        <row r="1050">
          <cell r="A1050" t="str">
            <v>MISC_RECENT LOW</v>
          </cell>
          <cell r="C1050" t="str">
            <v>Recent High</v>
          </cell>
          <cell r="J1050">
            <v>0</v>
          </cell>
        </row>
        <row r="1051">
          <cell r="A1051" t="str">
            <v>MISC_RECENT CLOSE</v>
          </cell>
          <cell r="C1051" t="str">
            <v>Recent Low</v>
          </cell>
          <cell r="J1051">
            <v>0</v>
          </cell>
        </row>
        <row r="1052">
          <cell r="A1052" t="str">
            <v>MISC_RECENT SHARES</v>
          </cell>
          <cell r="C1052" t="str">
            <v>Recent Close</v>
          </cell>
          <cell r="J1052">
            <v>0</v>
          </cell>
        </row>
        <row r="1053">
          <cell r="A1053" t="str">
            <v>BSL_CURRENT LT DEBT</v>
          </cell>
          <cell r="C1053" t="str">
            <v>Recent Shares</v>
          </cell>
          <cell r="J1053">
            <v>0</v>
          </cell>
        </row>
      </sheetData>
      <sheetData sheetId="20" refreshError="1">
        <row r="2">
          <cell r="B2" t="str">
            <v xml:space="preserve">CONSOLIDATING INCOME STATEMENT </v>
          </cell>
        </row>
        <row r="234">
          <cell r="B234" t="str">
            <v>New as contact pr.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M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J234">
            <v>0</v>
          </cell>
        </row>
        <row r="252">
          <cell r="B252" t="str">
            <v>CONSOLIDATING INCOME STATEMENT - Novotroitsk</v>
          </cell>
        </row>
        <row r="254">
          <cell r="B254" t="str">
            <v>Exchange Rates</v>
          </cell>
          <cell r="D254" t="str">
            <v>USD</v>
          </cell>
          <cell r="F254">
            <v>1</v>
          </cell>
          <cell r="G254">
            <v>1</v>
          </cell>
          <cell r="H254">
            <v>1</v>
          </cell>
          <cell r="K254">
            <v>1</v>
          </cell>
          <cell r="M254">
            <v>1</v>
          </cell>
          <cell r="N254">
            <v>0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1</v>
          </cell>
        </row>
        <row r="255">
          <cell r="B255" t="str">
            <v>Avg.</v>
          </cell>
          <cell r="F255">
            <v>1</v>
          </cell>
          <cell r="G255">
            <v>1</v>
          </cell>
          <cell r="H255">
            <v>1</v>
          </cell>
          <cell r="K255">
            <v>1</v>
          </cell>
          <cell r="M255">
            <v>1</v>
          </cell>
          <cell r="N255">
            <v>0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  <cell r="AF255">
            <v>1</v>
          </cell>
        </row>
        <row r="257">
          <cell r="F257" t="str">
            <v>ENDING MMMM37621,DD:</v>
          </cell>
          <cell r="M257" t="str">
            <v>Novotroitsk</v>
          </cell>
        </row>
        <row r="259">
          <cell r="B259" t="str">
            <v>Annual Capacity EoP (000'HL)</v>
          </cell>
          <cell r="F259">
            <v>3600</v>
          </cell>
          <cell r="G259">
            <v>3600</v>
          </cell>
          <cell r="H259">
            <v>3600</v>
          </cell>
          <cell r="K259">
            <v>3600</v>
          </cell>
          <cell r="O259">
            <v>1440</v>
          </cell>
          <cell r="P259">
            <v>1440</v>
          </cell>
          <cell r="Q259">
            <v>1440</v>
          </cell>
          <cell r="R259">
            <v>1440</v>
          </cell>
          <cell r="S259">
            <v>1440</v>
          </cell>
          <cell r="T259">
            <v>1440</v>
          </cell>
          <cell r="U259">
            <v>1440</v>
          </cell>
          <cell r="V259">
            <v>1440</v>
          </cell>
          <cell r="W259">
            <v>1440</v>
          </cell>
          <cell r="X259">
            <v>1440</v>
          </cell>
          <cell r="Y259">
            <v>1440</v>
          </cell>
          <cell r="Z259">
            <v>1440</v>
          </cell>
          <cell r="AA259">
            <v>1440</v>
          </cell>
          <cell r="AB259">
            <v>1440</v>
          </cell>
          <cell r="AC259">
            <v>1440</v>
          </cell>
          <cell r="AD259">
            <v>1440</v>
          </cell>
          <cell r="AE259">
            <v>1440</v>
          </cell>
          <cell r="AF259">
            <v>1440</v>
          </cell>
        </row>
        <row r="260">
          <cell r="B260" t="str">
            <v>Periodic Capacity (000'HL)</v>
          </cell>
          <cell r="F260">
            <v>3600</v>
          </cell>
          <cell r="G260">
            <v>3600</v>
          </cell>
          <cell r="H260">
            <v>3600</v>
          </cell>
          <cell r="K260">
            <v>3600</v>
          </cell>
          <cell r="O260">
            <v>360</v>
          </cell>
          <cell r="P260">
            <v>360</v>
          </cell>
          <cell r="Q260">
            <v>360</v>
          </cell>
          <cell r="R260">
            <v>360</v>
          </cell>
          <cell r="S260">
            <v>1440</v>
          </cell>
          <cell r="T260">
            <v>360</v>
          </cell>
          <cell r="U260">
            <v>360</v>
          </cell>
          <cell r="V260">
            <v>360</v>
          </cell>
          <cell r="W260">
            <v>360</v>
          </cell>
          <cell r="X260">
            <v>1440</v>
          </cell>
          <cell r="Y260">
            <v>1440</v>
          </cell>
          <cell r="Z260">
            <v>1440</v>
          </cell>
          <cell r="AA260">
            <v>1440</v>
          </cell>
          <cell r="AB260">
            <v>1440</v>
          </cell>
          <cell r="AC260">
            <v>1440</v>
          </cell>
          <cell r="AD260">
            <v>1440</v>
          </cell>
          <cell r="AE260">
            <v>1440</v>
          </cell>
          <cell r="AF260">
            <v>1440</v>
          </cell>
        </row>
        <row r="261">
          <cell r="B261" t="str">
            <v>Sales (000'HL)</v>
          </cell>
          <cell r="F261">
            <v>3000</v>
          </cell>
          <cell r="G261">
            <v>3000</v>
          </cell>
          <cell r="H261">
            <v>3000</v>
          </cell>
          <cell r="K261">
            <v>3000</v>
          </cell>
          <cell r="M261">
            <v>1</v>
          </cell>
          <cell r="O261">
            <v>173.3082</v>
          </cell>
          <cell r="P261">
            <v>275.52999999999997</v>
          </cell>
          <cell r="Q261">
            <v>273.89848000000001</v>
          </cell>
          <cell r="R261">
            <v>199.45956799999999</v>
          </cell>
          <cell r="S261">
            <v>922.19624799999997</v>
          </cell>
          <cell r="T261">
            <v>206.91</v>
          </cell>
          <cell r="U261">
            <v>353.92500000000001</v>
          </cell>
          <cell r="V261">
            <v>321.255</v>
          </cell>
          <cell r="W261">
            <v>206.91</v>
          </cell>
          <cell r="X261">
            <v>1089</v>
          </cell>
          <cell r="Y261">
            <v>886</v>
          </cell>
          <cell r="Z261">
            <v>1000</v>
          </cell>
          <cell r="AA261">
            <v>1175</v>
          </cell>
          <cell r="AB261">
            <v>1175</v>
          </cell>
          <cell r="AC261">
            <v>1175</v>
          </cell>
          <cell r="AD261">
            <v>1175</v>
          </cell>
          <cell r="AE261">
            <v>1175</v>
          </cell>
          <cell r="AF261">
            <v>1175</v>
          </cell>
        </row>
        <row r="263">
          <cell r="K263">
            <v>0</v>
          </cell>
          <cell r="N263">
            <v>0</v>
          </cell>
          <cell r="X263" t="str">
            <v>PROJECTED FOR YEARS ENDING MMMM DD:</v>
          </cell>
        </row>
        <row r="264">
          <cell r="F264">
            <v>1999</v>
          </cell>
          <cell r="G264">
            <v>2000</v>
          </cell>
          <cell r="H264">
            <v>2001</v>
          </cell>
          <cell r="I264" t="str">
            <v>9 m 2002</v>
          </cell>
          <cell r="J264" t="str">
            <v xml:space="preserve">Q4 2002 </v>
          </cell>
          <cell r="K264">
            <v>2002</v>
          </cell>
          <cell r="M264">
            <v>2002</v>
          </cell>
          <cell r="N264">
            <v>0</v>
          </cell>
          <cell r="O264" t="str">
            <v>1Q 2003</v>
          </cell>
          <cell r="P264" t="str">
            <v>2Q 2003</v>
          </cell>
          <cell r="Q264" t="str">
            <v>3Q 2003</v>
          </cell>
          <cell r="R264" t="str">
            <v>4Q 2003 Е</v>
          </cell>
          <cell r="S264" t="str">
            <v>2003 Е</v>
          </cell>
          <cell r="T264" t="str">
            <v>1Q 2004</v>
          </cell>
          <cell r="U264" t="str">
            <v>2Q 2004</v>
          </cell>
          <cell r="V264" t="str">
            <v>3Q 2004</v>
          </cell>
          <cell r="W264" t="str">
            <v>4Q 2004</v>
          </cell>
          <cell r="X264">
            <v>2004</v>
          </cell>
          <cell r="Y264">
            <v>2005</v>
          </cell>
          <cell r="Z264">
            <v>2006</v>
          </cell>
          <cell r="AA264">
            <v>2007</v>
          </cell>
          <cell r="AB264">
            <v>2008</v>
          </cell>
          <cell r="AC264">
            <v>2009</v>
          </cell>
          <cell r="AD264">
            <v>2010</v>
          </cell>
          <cell r="AE264">
            <v>2011</v>
          </cell>
          <cell r="AF264">
            <v>2012</v>
          </cell>
        </row>
        <row r="266">
          <cell r="B266" t="str">
            <v>Total Revenues</v>
          </cell>
          <cell r="H266">
            <v>26258</v>
          </cell>
          <cell r="I266">
            <v>31765</v>
          </cell>
          <cell r="J266">
            <v>9807.1565348051972</v>
          </cell>
          <cell r="K266">
            <v>41572.156534805195</v>
          </cell>
          <cell r="M266">
            <v>41572.156534805195</v>
          </cell>
          <cell r="N266">
            <v>0</v>
          </cell>
          <cell r="O266">
            <v>8167.4093251153872</v>
          </cell>
          <cell r="P266">
            <v>13853.797636387761</v>
          </cell>
          <cell r="Q266">
            <v>14165.569654121695</v>
          </cell>
          <cell r="R266">
            <v>10366.662606514288</v>
          </cell>
          <cell r="S266">
            <v>46553.439222139132</v>
          </cell>
          <cell r="T266">
            <v>10600.463526737845</v>
          </cell>
          <cell r="U266">
            <v>18132.371822051577</v>
          </cell>
          <cell r="V266">
            <v>16458.614423092968</v>
          </cell>
          <cell r="W266">
            <v>10600.463526737845</v>
          </cell>
          <cell r="X266">
            <v>55791.913298620231</v>
          </cell>
          <cell r="Y266">
            <v>42426.133938858213</v>
          </cell>
          <cell r="Z266">
            <v>47959.952376784029</v>
          </cell>
          <cell r="AA266">
            <v>56200.679375120024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</row>
        <row r="267">
          <cell r="B267" t="str">
            <v>$/HL</v>
          </cell>
          <cell r="H267">
            <v>8.7526666666666664</v>
          </cell>
          <cell r="I267" t="e">
            <v>#DIV/0!</v>
          </cell>
          <cell r="J267" t="e">
            <v>#DIV/0!</v>
          </cell>
          <cell r="K267">
            <v>13.857385511601732</v>
          </cell>
          <cell r="M267">
            <v>41572.156534805195</v>
          </cell>
          <cell r="O267">
            <v>47.126502526224307</v>
          </cell>
          <cell r="P267">
            <v>50.280541633897442</v>
          </cell>
          <cell r="Q267">
            <v>51.718321525996402</v>
          </cell>
          <cell r="R267">
            <v>51.973754432849709</v>
          </cell>
          <cell r="S267">
            <v>50.481054681258186</v>
          </cell>
          <cell r="T267">
            <v>51.232243616731168</v>
          </cell>
          <cell r="U267">
            <v>51.232243616731161</v>
          </cell>
          <cell r="V267">
            <v>51.232243616731154</v>
          </cell>
          <cell r="W267">
            <v>51.232243616731168</v>
          </cell>
          <cell r="X267">
            <v>51.232243616731161</v>
          </cell>
          <cell r="Y267">
            <v>47.885027019027326</v>
          </cell>
          <cell r="Z267">
            <v>47.959952376784031</v>
          </cell>
          <cell r="AA267">
            <v>47.830365425634064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</row>
        <row r="269">
          <cell r="B269" t="str">
            <v>Cost of Goods Sold - Variable (Excl. Depreciation)</v>
          </cell>
          <cell r="H269">
            <v>19161</v>
          </cell>
          <cell r="I269">
            <v>24128.491639173182</v>
          </cell>
          <cell r="J269">
            <v>8132.0490001038434</v>
          </cell>
          <cell r="K269">
            <v>32260.540639277024</v>
          </cell>
          <cell r="M269">
            <v>32260.540639277024</v>
          </cell>
          <cell r="N269">
            <v>0</v>
          </cell>
          <cell r="O269">
            <v>5844.7227345670581</v>
          </cell>
          <cell r="P269">
            <v>8694.5346845889253</v>
          </cell>
          <cell r="Q269">
            <v>9114.5620808040021</v>
          </cell>
          <cell r="R269">
            <v>6173.9864037645011</v>
          </cell>
          <cell r="S269">
            <v>29827.805903724489</v>
          </cell>
          <cell r="T269">
            <v>5809.2546207347386</v>
          </cell>
          <cell r="U269">
            <v>9936.8829038883669</v>
          </cell>
          <cell r="V269">
            <v>9019.6321742986693</v>
          </cell>
          <cell r="W269">
            <v>5809.2546207347386</v>
          </cell>
          <cell r="X269">
            <v>30575.024319656513</v>
          </cell>
          <cell r="Y269">
            <v>21692.552468832622</v>
          </cell>
          <cell r="Z269">
            <v>24471.927867621544</v>
          </cell>
          <cell r="AA269">
            <v>28796.765329358241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</row>
        <row r="270">
          <cell r="B270" t="str">
            <v>$/HL</v>
          </cell>
          <cell r="H270">
            <v>6.3869999999999996</v>
          </cell>
          <cell r="K270">
            <v>10.753513546425674</v>
          </cell>
          <cell r="M270">
            <v>32260.540639277024</v>
          </cell>
          <cell r="O270">
            <v>33.724444282307807</v>
          </cell>
          <cell r="P270">
            <v>31.555673373458159</v>
          </cell>
          <cell r="Q270">
            <v>33.277154662574254</v>
          </cell>
          <cell r="R270">
            <v>30.9535735270644</v>
          </cell>
          <cell r="S270">
            <v>32.344314963776007</v>
          </cell>
          <cell r="T270">
            <v>28.076239044680001</v>
          </cell>
          <cell r="U270">
            <v>28.076239044679994</v>
          </cell>
          <cell r="V270">
            <v>28.076239044679987</v>
          </cell>
          <cell r="W270">
            <v>28.076239044680001</v>
          </cell>
          <cell r="X270">
            <v>28.076239044679994</v>
          </cell>
          <cell r="Y270">
            <v>24.483693531413795</v>
          </cell>
          <cell r="Z270">
            <v>24.471927867621545</v>
          </cell>
          <cell r="AA270">
            <v>24.507885386687864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</row>
        <row r="271">
          <cell r="B271" t="str">
            <v>Cost of Goods Sold- Fixed (Excl. Depreciation)</v>
          </cell>
          <cell r="I271">
            <v>1168.9479999999999</v>
          </cell>
          <cell r="J271">
            <v>131.12803196940499</v>
          </cell>
          <cell r="K271">
            <v>1300.0760319694048</v>
          </cell>
          <cell r="M271">
            <v>1300.0760319694048</v>
          </cell>
          <cell r="N271">
            <v>0</v>
          </cell>
          <cell r="O271">
            <v>218.7</v>
          </cell>
          <cell r="P271">
            <v>652.79999999999995</v>
          </cell>
          <cell r="Q271">
            <v>560</v>
          </cell>
          <cell r="R271">
            <v>540</v>
          </cell>
          <cell r="S271">
            <v>1971.5</v>
          </cell>
          <cell r="T271">
            <v>469.40476190476198</v>
          </cell>
          <cell r="U271">
            <v>469.40476190476198</v>
          </cell>
          <cell r="V271">
            <v>469.40476190476198</v>
          </cell>
          <cell r="W271">
            <v>469.40476190476198</v>
          </cell>
          <cell r="X271">
            <v>1877.6190476190479</v>
          </cell>
          <cell r="Y271">
            <v>1499.3923945590761</v>
          </cell>
          <cell r="Z271">
            <v>1724.3012537429374</v>
          </cell>
          <cell r="AA271">
            <v>1982.9464418043779</v>
          </cell>
          <cell r="AB271">
            <v>2280.3884080750345</v>
          </cell>
          <cell r="AC271">
            <v>3</v>
          </cell>
          <cell r="AD271">
            <v>3</v>
          </cell>
          <cell r="AE271">
            <v>3</v>
          </cell>
          <cell r="AF271">
            <v>3</v>
          </cell>
        </row>
        <row r="272">
          <cell r="B272" t="str">
            <v>$/HL</v>
          </cell>
          <cell r="H272">
            <v>0</v>
          </cell>
          <cell r="K272">
            <v>0.43335867732313493</v>
          </cell>
          <cell r="M272">
            <v>1300.0760319694048</v>
          </cell>
          <cell r="O272">
            <v>1.2619137467240442</v>
          </cell>
          <cell r="P272">
            <v>2.3692519870794468</v>
          </cell>
          <cell r="Q272">
            <v>2.0445531497655627</v>
          </cell>
          <cell r="R272">
            <v>2.707315599921484</v>
          </cell>
          <cell r="S272">
            <v>2.1378312959694452</v>
          </cell>
          <cell r="T272">
            <v>2.2686422207953312</v>
          </cell>
          <cell r="U272">
            <v>1.3262831444649628</v>
          </cell>
          <cell r="V272">
            <v>1.4611593964444507</v>
          </cell>
          <cell r="W272">
            <v>2.2686422207953312</v>
          </cell>
          <cell r="X272">
            <v>1.7241680878044516</v>
          </cell>
          <cell r="Y272">
            <v>1.6923164724143072</v>
          </cell>
          <cell r="Z272">
            <v>1.7243012537429374</v>
          </cell>
          <cell r="AA272">
            <v>1.6876139930250025</v>
          </cell>
          <cell r="AB272">
            <v>1.9407560919787528</v>
          </cell>
          <cell r="AC272">
            <v>2.553191489361702E-3</v>
          </cell>
          <cell r="AD272">
            <v>2.553191489361702E-3</v>
          </cell>
          <cell r="AE272">
            <v>2.553191489361702E-3</v>
          </cell>
          <cell r="AF272">
            <v>2.553191489361702E-3</v>
          </cell>
        </row>
        <row r="274">
          <cell r="B274" t="str">
            <v>Total COGS $/HL</v>
          </cell>
          <cell r="H274">
            <v>6.3869999999999996</v>
          </cell>
          <cell r="I274" t="e">
            <v>#DIV/0!</v>
          </cell>
          <cell r="J274" t="e">
            <v>#DIV/0!</v>
          </cell>
          <cell r="K274">
            <v>11.186872223748809</v>
          </cell>
          <cell r="M274">
            <v>33560.616671246426</v>
          </cell>
          <cell r="O274">
            <v>34.986358029031848</v>
          </cell>
          <cell r="P274">
            <v>33.9249253605376</v>
          </cell>
          <cell r="Q274">
            <v>35.321707812339817</v>
          </cell>
          <cell r="R274">
            <v>33.660889126985886</v>
          </cell>
          <cell r="S274">
            <v>34.482146259745456</v>
          </cell>
          <cell r="T274">
            <v>30.344881265475333</v>
          </cell>
          <cell r="U274">
            <v>29.402522189144953</v>
          </cell>
          <cell r="V274">
            <v>29.537398441124438</v>
          </cell>
          <cell r="W274">
            <v>30.344881265475333</v>
          </cell>
          <cell r="X274">
            <v>29.800407132484448</v>
          </cell>
          <cell r="Y274">
            <v>26.1760100038281</v>
          </cell>
          <cell r="Z274">
            <v>26.196229121364482</v>
          </cell>
          <cell r="AA274">
            <v>26.195499379712867</v>
          </cell>
          <cell r="AB274">
            <v>1.9407560919787528</v>
          </cell>
          <cell r="AC274">
            <v>2.553191489361702E-3</v>
          </cell>
          <cell r="AD274">
            <v>2.553191489361702E-3</v>
          </cell>
          <cell r="AE274">
            <v>2.553191489361702E-3</v>
          </cell>
          <cell r="AF274">
            <v>2.553191489361702E-3</v>
          </cell>
        </row>
        <row r="275">
          <cell r="H275" t="str">
            <v>______</v>
          </cell>
          <cell r="I275" t="str">
            <v>______</v>
          </cell>
          <cell r="J275" t="str">
            <v>______</v>
          </cell>
          <cell r="K275" t="str">
            <v>______</v>
          </cell>
          <cell r="M275" t="str">
            <v>______</v>
          </cell>
          <cell r="O275" t="str">
            <v>______</v>
          </cell>
          <cell r="P275" t="str">
            <v>______</v>
          </cell>
          <cell r="Q275" t="str">
            <v>______</v>
          </cell>
          <cell r="R275" t="str">
            <v>______</v>
          </cell>
          <cell r="S275" t="str">
            <v>______</v>
          </cell>
          <cell r="T275" t="str">
            <v>______</v>
          </cell>
          <cell r="U275" t="str">
            <v>______</v>
          </cell>
          <cell r="V275" t="str">
            <v>______</v>
          </cell>
          <cell r="W275" t="str">
            <v>______</v>
          </cell>
          <cell r="X275" t="str">
            <v>______</v>
          </cell>
          <cell r="Y275" t="str">
            <v>______</v>
          </cell>
          <cell r="Z275" t="str">
            <v>______</v>
          </cell>
          <cell r="AA275" t="str">
            <v>______</v>
          </cell>
          <cell r="AB275" t="str">
            <v>______</v>
          </cell>
          <cell r="AC275" t="str">
            <v>______</v>
          </cell>
          <cell r="AD275" t="str">
            <v>______</v>
          </cell>
          <cell r="AE275" t="str">
            <v>______</v>
          </cell>
          <cell r="AF275" t="str">
            <v>______</v>
          </cell>
        </row>
        <row r="276">
          <cell r="B276" t="str">
            <v>Gross Profit</v>
          </cell>
          <cell r="H276">
            <v>7097</v>
          </cell>
          <cell r="I276">
            <v>6467.5603608268175</v>
          </cell>
          <cell r="J276">
            <v>1543.979502731949</v>
          </cell>
          <cell r="K276">
            <v>8011.5398635587662</v>
          </cell>
          <cell r="M276">
            <v>8011.5398635587671</v>
          </cell>
          <cell r="N276">
            <v>0</v>
          </cell>
          <cell r="O276">
            <v>2103.9865905483293</v>
          </cell>
          <cell r="P276">
            <v>4506.4629517988351</v>
          </cell>
          <cell r="Q276">
            <v>4491.0075733176927</v>
          </cell>
          <cell r="R276">
            <v>3652.6762027497871</v>
          </cell>
          <cell r="S276">
            <v>14754.133318414642</v>
          </cell>
          <cell r="T276">
            <v>4321.8041440983443</v>
          </cell>
          <cell r="U276">
            <v>7726.0841562584474</v>
          </cell>
          <cell r="V276">
            <v>6969.577486889536</v>
          </cell>
          <cell r="W276">
            <v>4321.8041440983443</v>
          </cell>
          <cell r="X276">
            <v>23339.269931344668</v>
          </cell>
          <cell r="Y276">
            <v>19234.189075466515</v>
          </cell>
          <cell r="Z276">
            <v>21763.723255419547</v>
          </cell>
          <cell r="AA276">
            <v>25420.967603957404</v>
          </cell>
          <cell r="AB276">
            <v>-2280.3884080750345</v>
          </cell>
          <cell r="AC276">
            <v>-3</v>
          </cell>
          <cell r="AD276">
            <v>-3</v>
          </cell>
          <cell r="AE276">
            <v>-3</v>
          </cell>
          <cell r="AF276">
            <v>-3</v>
          </cell>
        </row>
        <row r="278">
          <cell r="B278" t="str">
            <v>Sales - Variable commercial exp. (Excl. Amortization)</v>
          </cell>
          <cell r="H278">
            <v>4123</v>
          </cell>
          <cell r="I278">
            <v>0</v>
          </cell>
          <cell r="J278">
            <v>0</v>
          </cell>
          <cell r="K278">
            <v>0</v>
          </cell>
          <cell r="M278">
            <v>0</v>
          </cell>
          <cell r="N278">
            <v>0</v>
          </cell>
          <cell r="O278">
            <v>747.70253962336869</v>
          </cell>
          <cell r="P278">
            <v>1570.7372845649879</v>
          </cell>
          <cell r="Q278">
            <v>1132.583251077102</v>
          </cell>
          <cell r="R278">
            <v>1137.0761086662999</v>
          </cell>
          <cell r="S278">
            <v>4588.0991839317585</v>
          </cell>
          <cell r="T278">
            <v>1252</v>
          </cell>
          <cell r="U278">
            <v>1713.3</v>
          </cell>
          <cell r="V278">
            <v>1555.1</v>
          </cell>
          <cell r="W278">
            <v>981.6</v>
          </cell>
          <cell r="X278">
            <v>5502</v>
          </cell>
          <cell r="Y278">
            <v>4476.3746556473834</v>
          </cell>
          <cell r="Z278">
            <v>5052.3415977961431</v>
          </cell>
          <cell r="AA278">
            <v>5936.5013774104682</v>
          </cell>
          <cell r="AB278">
            <v>0</v>
          </cell>
          <cell r="AC278">
            <v>4444</v>
          </cell>
          <cell r="AD278">
            <v>4444</v>
          </cell>
          <cell r="AE278">
            <v>4444</v>
          </cell>
          <cell r="AF278">
            <v>4444</v>
          </cell>
        </row>
        <row r="279">
          <cell r="B279" t="str">
            <v>$/HL</v>
          </cell>
          <cell r="H279">
            <v>1.3743333333333334</v>
          </cell>
          <cell r="I279" t="e">
            <v>#DIV/0!</v>
          </cell>
          <cell r="J279" t="e">
            <v>#DIV/0!</v>
          </cell>
          <cell r="K279">
            <v>0</v>
          </cell>
          <cell r="M279">
            <v>0</v>
          </cell>
          <cell r="O279">
            <v>4.3142940704673451</v>
          </cell>
          <cell r="P279">
            <v>5.7007849764634999</v>
          </cell>
          <cell r="Q279">
            <v>4.1350475952882322</v>
          </cell>
          <cell r="R279">
            <v>5.7007849764634999</v>
          </cell>
          <cell r="S279">
            <v>4.9751874331327341</v>
          </cell>
          <cell r="T279">
            <v>6.0509400222318881</v>
          </cell>
          <cell r="U279">
            <v>4.8408561135833859</v>
          </cell>
          <cell r="V279">
            <v>4.8407028684378455</v>
          </cell>
          <cell r="W279">
            <v>4.7440916340437873</v>
          </cell>
          <cell r="X279">
            <v>5.0523415977961434</v>
          </cell>
          <cell r="Y279">
            <v>5.0523415977961434</v>
          </cell>
          <cell r="Z279">
            <v>5.0523415977961434</v>
          </cell>
          <cell r="AA279">
            <v>5.0523415977961434</v>
          </cell>
          <cell r="AB279">
            <v>0</v>
          </cell>
          <cell r="AC279">
            <v>3.7821276595744679</v>
          </cell>
          <cell r="AD279">
            <v>3.7821276595744679</v>
          </cell>
          <cell r="AE279">
            <v>3.7821276595744679</v>
          </cell>
          <cell r="AF279">
            <v>3.7821276595744679</v>
          </cell>
        </row>
        <row r="280">
          <cell r="B280" t="str">
            <v>Sales - Variable marketing exp. (Excl. Amortization)</v>
          </cell>
          <cell r="I280">
            <v>411</v>
          </cell>
          <cell r="J280">
            <v>0</v>
          </cell>
          <cell r="K280">
            <v>411</v>
          </cell>
          <cell r="M280">
            <v>411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4343</v>
          </cell>
          <cell r="AD280">
            <v>4343</v>
          </cell>
          <cell r="AE280">
            <v>4343</v>
          </cell>
          <cell r="AF280">
            <v>4343</v>
          </cell>
        </row>
        <row r="281">
          <cell r="B281" t="str">
            <v>$/HL</v>
          </cell>
          <cell r="H281">
            <v>0</v>
          </cell>
          <cell r="I281" t="e">
            <v>#DIV/0!</v>
          </cell>
          <cell r="J281" t="e">
            <v>#DIV/0!</v>
          </cell>
          <cell r="K281">
            <v>0.13700000000000001</v>
          </cell>
          <cell r="M281">
            <v>411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3.6961702127659573</v>
          </cell>
          <cell r="AD281">
            <v>3.6961702127659573</v>
          </cell>
          <cell r="AE281">
            <v>3.6961702127659573</v>
          </cell>
          <cell r="AF281">
            <v>3.6961702127659573</v>
          </cell>
        </row>
        <row r="283">
          <cell r="B283" t="str">
            <v>G&amp;A - Fixed (Excl. Amortization)</v>
          </cell>
          <cell r="I283">
            <v>716.56036082681806</v>
          </cell>
          <cell r="J283">
            <v>397.99235216484203</v>
          </cell>
          <cell r="K283">
            <v>1114.55271299166</v>
          </cell>
          <cell r="M283">
            <v>1114.55271299166</v>
          </cell>
          <cell r="N283">
            <v>0</v>
          </cell>
          <cell r="O283">
            <v>283.60418205425469</v>
          </cell>
          <cell r="P283">
            <v>186.47999215399355</v>
          </cell>
          <cell r="Q283">
            <v>115.67833756190957</v>
          </cell>
          <cell r="R283">
            <v>186.47999215399355</v>
          </cell>
          <cell r="S283">
            <v>772.24250392415126</v>
          </cell>
          <cell r="T283">
            <v>250</v>
          </cell>
          <cell r="U283">
            <v>250</v>
          </cell>
          <cell r="V283">
            <v>250</v>
          </cell>
          <cell r="W283">
            <v>250</v>
          </cell>
          <cell r="X283">
            <v>1000</v>
          </cell>
          <cell r="Y283">
            <v>1020.0834318046449</v>
          </cell>
          <cell r="Z283">
            <v>1122.0917749851094</v>
          </cell>
          <cell r="AA283">
            <v>1234.3009524836204</v>
          </cell>
          <cell r="AB283">
            <v>1357.7310477319827</v>
          </cell>
          <cell r="AC283">
            <v>343</v>
          </cell>
          <cell r="AD283">
            <v>343</v>
          </cell>
          <cell r="AE283">
            <v>343</v>
          </cell>
          <cell r="AF283">
            <v>343</v>
          </cell>
        </row>
        <row r="284">
          <cell r="B284" t="str">
            <v>$/HL</v>
          </cell>
          <cell r="H284">
            <v>0</v>
          </cell>
          <cell r="K284">
            <v>0.37151757099721999</v>
          </cell>
          <cell r="M284">
            <v>1114.55271299166</v>
          </cell>
          <cell r="O284">
            <v>1.6364152536017031</v>
          </cell>
          <cell r="P284">
            <v>0.67680467518598186</v>
          </cell>
          <cell r="Q284">
            <v>0.42234019539615397</v>
          </cell>
          <cell r="R284">
            <v>0.93492628116989385</v>
          </cell>
          <cell r="S284">
            <v>0.83739497487540338</v>
          </cell>
          <cell r="T284">
            <v>1.2082547967715431</v>
          </cell>
          <cell r="U284">
            <v>0.7063643427279791</v>
          </cell>
          <cell r="V284">
            <v>0.77819800470031597</v>
          </cell>
          <cell r="W284">
            <v>1.2082547967715431</v>
          </cell>
          <cell r="X284">
            <v>0.91827364554637281</v>
          </cell>
          <cell r="Y284">
            <v>1.1513357018111117</v>
          </cell>
          <cell r="Z284">
            <v>1.1220917749851094</v>
          </cell>
          <cell r="AA284">
            <v>1.0504688957307409</v>
          </cell>
          <cell r="AB284">
            <v>1.1555157853038152</v>
          </cell>
          <cell r="AC284">
            <v>0.29191489361702128</v>
          </cell>
          <cell r="AD284">
            <v>0.29191489361702128</v>
          </cell>
          <cell r="AE284">
            <v>0.29191489361702128</v>
          </cell>
          <cell r="AF284">
            <v>0.29191489361702128</v>
          </cell>
        </row>
        <row r="285">
          <cell r="AB285">
            <v>54865.236276966927</v>
          </cell>
        </row>
        <row r="286">
          <cell r="B286" t="str">
            <v>EBITDA</v>
          </cell>
          <cell r="H286">
            <v>2974</v>
          </cell>
          <cell r="I286">
            <v>5339.9999999999991</v>
          </cell>
          <cell r="J286">
            <v>1145.9871505671069</v>
          </cell>
          <cell r="K286">
            <v>6485.9871505671063</v>
          </cell>
          <cell r="M286">
            <v>6485.9871505671072</v>
          </cell>
          <cell r="O286">
            <v>1072.6798688707058</v>
          </cell>
          <cell r="P286">
            <v>2749.2456750798538</v>
          </cell>
          <cell r="Q286">
            <v>3242.745984678681</v>
          </cell>
          <cell r="R286">
            <v>2329.120101929494</v>
          </cell>
          <cell r="S286">
            <v>9393.7916305587332</v>
          </cell>
          <cell r="T286">
            <v>2819.8041440983443</v>
          </cell>
          <cell r="U286">
            <v>5762.7841562584472</v>
          </cell>
          <cell r="V286">
            <v>5164.4774868895365</v>
          </cell>
          <cell r="W286">
            <v>3090.2041440983444</v>
          </cell>
          <cell r="X286">
            <v>16837.269931344668</v>
          </cell>
          <cell r="Y286">
            <v>13737.730988014486</v>
          </cell>
          <cell r="Z286">
            <v>15589.289882638293</v>
          </cell>
          <cell r="AA286">
            <v>18250.165274063318</v>
          </cell>
          <cell r="AB286">
            <v>-3638.1194558070174</v>
          </cell>
          <cell r="AC286">
            <v>-9133</v>
          </cell>
          <cell r="AD286">
            <v>-9133</v>
          </cell>
          <cell r="AE286">
            <v>-9133</v>
          </cell>
          <cell r="AF286">
            <v>-9133</v>
          </cell>
        </row>
        <row r="287">
          <cell r="B287" t="str">
            <v xml:space="preserve"> EBITDA/HL</v>
          </cell>
          <cell r="H287">
            <v>0.99133333333333329</v>
          </cell>
          <cell r="I287" t="e">
            <v>#DIV/0!</v>
          </cell>
          <cell r="J287" t="e">
            <v>#DIV/0!</v>
          </cell>
          <cell r="K287">
            <v>2.161995716855702</v>
          </cell>
          <cell r="M287">
            <v>6485.9871505671072</v>
          </cell>
          <cell r="O287">
            <v>6.1894351731234059</v>
          </cell>
          <cell r="P287">
            <v>9.9780266217103541</v>
          </cell>
          <cell r="Q287">
            <v>11.839225922972194</v>
          </cell>
          <cell r="R287">
            <v>11.677154048230436</v>
          </cell>
          <cell r="S287">
            <v>10.186326013504594</v>
          </cell>
          <cell r="T287">
            <v>13.628167532252402</v>
          </cell>
          <cell r="U287">
            <v>16.282500971274839</v>
          </cell>
          <cell r="V287">
            <v>16.075944302468557</v>
          </cell>
          <cell r="W287">
            <v>14.935015920440502</v>
          </cell>
          <cell r="X287">
            <v>15.461221240904194</v>
          </cell>
          <cell r="Y287">
            <v>15.505339715591971</v>
          </cell>
          <cell r="Z287">
            <v>15.589289882638294</v>
          </cell>
          <cell r="AA287">
            <v>15.532055552394313</v>
          </cell>
          <cell r="AB287">
            <v>-3.0962718772825681</v>
          </cell>
          <cell r="AC287">
            <v>-7.7727659574468086</v>
          </cell>
          <cell r="AD287">
            <v>-7.7727659574468086</v>
          </cell>
          <cell r="AE287">
            <v>-7.7727659574468086</v>
          </cell>
          <cell r="AF287">
            <v>-7.7727659574468086</v>
          </cell>
        </row>
        <row r="288">
          <cell r="B288" t="str">
            <v>EBITDA Margin</v>
          </cell>
          <cell r="H288">
            <v>0.11326072054231091</v>
          </cell>
          <cell r="I288">
            <v>0.16810955454116164</v>
          </cell>
          <cell r="J288">
            <v>0.11685213206295275</v>
          </cell>
          <cell r="K288">
            <v>0.15601757741715622</v>
          </cell>
          <cell r="M288">
            <v>0.15601757741715624</v>
          </cell>
          <cell r="O288">
            <v>0.13133661191341739</v>
          </cell>
          <cell r="P288">
            <v>0.19844707907807235</v>
          </cell>
          <cell r="Q288">
            <v>0.22891744305779846</v>
          </cell>
          <cell r="R288">
            <v>0.2246740528109695</v>
          </cell>
          <cell r="S288">
            <v>0.20178512667419393</v>
          </cell>
          <cell r="T288">
            <v>0.2660076266463135</v>
          </cell>
          <cell r="U288">
            <v>0.31781744896991754</v>
          </cell>
          <cell r="V288">
            <v>0.31378567807283303</v>
          </cell>
          <cell r="W288">
            <v>0.29151594515691093</v>
          </cell>
          <cell r="X288">
            <v>0.30178692458932155</v>
          </cell>
          <cell r="Y288">
            <v>0.32380350771089372</v>
          </cell>
          <cell r="Z288">
            <v>0.32504806844188194</v>
          </cell>
          <cell r="AA288">
            <v>0.3247321113727078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</row>
        <row r="290">
          <cell r="B290" t="str">
            <v>Non-Recurring&amp;Extraordinary Items</v>
          </cell>
          <cell r="H290">
            <v>0</v>
          </cell>
          <cell r="I290">
            <v>-242</v>
          </cell>
          <cell r="J290">
            <v>134.80511323764955</v>
          </cell>
          <cell r="K290">
            <v>-107.19488676235045</v>
          </cell>
          <cell r="M290">
            <v>-107.19488676235045</v>
          </cell>
          <cell r="O290">
            <v>-52.044461573940985</v>
          </cell>
          <cell r="P290">
            <v>4.1059209979868081</v>
          </cell>
          <cell r="Q290">
            <v>-310.44948263689616</v>
          </cell>
          <cell r="R290">
            <v>0</v>
          </cell>
          <cell r="S290">
            <v>-358.38802321285033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6</v>
          </cell>
          <cell r="AD290">
            <v>6</v>
          </cell>
          <cell r="AE290">
            <v>6</v>
          </cell>
          <cell r="AF290">
            <v>6</v>
          </cell>
        </row>
        <row r="291">
          <cell r="B291" t="str">
            <v>Forex</v>
          </cell>
          <cell r="H291">
            <v>0</v>
          </cell>
          <cell r="I291">
            <v>-70</v>
          </cell>
          <cell r="J291">
            <v>-16.866855684539452</v>
          </cell>
          <cell r="K291">
            <v>-86.866855684539445</v>
          </cell>
          <cell r="M291">
            <v>-86.866855684539445</v>
          </cell>
          <cell r="O291">
            <v>-92.189276022531089</v>
          </cell>
          <cell r="P291">
            <v>183.0876774395874</v>
          </cell>
          <cell r="Q291">
            <v>-130.84710324293971</v>
          </cell>
          <cell r="R291">
            <v>0</v>
          </cell>
          <cell r="S291">
            <v>-39.948701825883404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6</v>
          </cell>
          <cell r="AD291">
            <v>6</v>
          </cell>
          <cell r="AE291">
            <v>6</v>
          </cell>
          <cell r="AF291">
            <v>6</v>
          </cell>
        </row>
        <row r="292">
          <cell r="B292" t="str">
            <v>Gain/(loss) from disposal of Fixed assets</v>
          </cell>
          <cell r="H292">
            <v>0</v>
          </cell>
          <cell r="I292">
            <v>-122</v>
          </cell>
          <cell r="J292">
            <v>0</v>
          </cell>
          <cell r="K292">
            <v>-122</v>
          </cell>
          <cell r="M292">
            <v>-122</v>
          </cell>
          <cell r="O292">
            <v>0</v>
          </cell>
          <cell r="P292">
            <v>5.4591681531105087E-2</v>
          </cell>
          <cell r="Q292">
            <v>-7.6754884055904178</v>
          </cell>
          <cell r="R292">
            <v>0</v>
          </cell>
          <cell r="S292">
            <v>-7.6208967240593131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6</v>
          </cell>
          <cell r="AD292">
            <v>6</v>
          </cell>
          <cell r="AE292">
            <v>6</v>
          </cell>
          <cell r="AF292">
            <v>6</v>
          </cell>
        </row>
        <row r="294">
          <cell r="B294" t="str">
            <v>Operating Income</v>
          </cell>
          <cell r="H294">
            <v>2974</v>
          </cell>
          <cell r="I294">
            <v>4905.9999999999991</v>
          </cell>
          <cell r="J294">
            <v>1263.9254081202171</v>
          </cell>
          <cell r="K294">
            <v>6169.9254081202162</v>
          </cell>
          <cell r="M294">
            <v>6169.9254081202171</v>
          </cell>
          <cell r="O294">
            <v>928.44613127423372</v>
          </cell>
          <cell r="P294">
            <v>2936.4938651989592</v>
          </cell>
          <cell r="Q294">
            <v>2793.7739103932545</v>
          </cell>
          <cell r="R294">
            <v>2329.120101929494</v>
          </cell>
          <cell r="S294">
            <v>8987.8340087959405</v>
          </cell>
          <cell r="T294">
            <v>2819.8041440983443</v>
          </cell>
          <cell r="U294">
            <v>5762.7841562584472</v>
          </cell>
          <cell r="V294">
            <v>5164.4774868895365</v>
          </cell>
          <cell r="W294">
            <v>3090.2041440983444</v>
          </cell>
          <cell r="X294">
            <v>16837.269931344668</v>
          </cell>
          <cell r="Y294">
            <v>13737.730988014486</v>
          </cell>
          <cell r="Z294">
            <v>15589.289882638293</v>
          </cell>
          <cell r="AA294">
            <v>18250.165274063318</v>
          </cell>
          <cell r="AB294">
            <v>-3638.1194558070174</v>
          </cell>
          <cell r="AC294">
            <v>-9115</v>
          </cell>
          <cell r="AD294">
            <v>-9115</v>
          </cell>
          <cell r="AE294">
            <v>-9115</v>
          </cell>
          <cell r="AF294">
            <v>-9115</v>
          </cell>
        </row>
        <row r="296">
          <cell r="B296" t="str">
            <v>Transfers</v>
          </cell>
          <cell r="H296">
            <v>488</v>
          </cell>
          <cell r="I296">
            <v>1860</v>
          </cell>
          <cell r="J296">
            <v>574.04362505231563</v>
          </cell>
          <cell r="K296">
            <v>2434.0436250523157</v>
          </cell>
          <cell r="M296">
            <v>2434.0436250523157</v>
          </cell>
          <cell r="O296">
            <v>478.12589042228001</v>
          </cell>
          <cell r="P296">
            <v>670.64348248878332</v>
          </cell>
          <cell r="Q296">
            <v>683.99806040357885</v>
          </cell>
          <cell r="R296">
            <v>0</v>
          </cell>
          <cell r="S296">
            <v>1832.7674333146422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122</v>
          </cell>
          <cell r="AC296">
            <v>122</v>
          </cell>
          <cell r="AD296">
            <v>122</v>
          </cell>
          <cell r="AE296">
            <v>122</v>
          </cell>
          <cell r="AF296">
            <v>122</v>
          </cell>
        </row>
        <row r="298">
          <cell r="B298" t="str">
            <v>Depreciation</v>
          </cell>
          <cell r="H298">
            <v>169.12</v>
          </cell>
          <cell r="I298">
            <v>592.10695757916096</v>
          </cell>
          <cell r="J298">
            <v>172.09722640921635</v>
          </cell>
          <cell r="K298">
            <v>764.20418398837728</v>
          </cell>
          <cell r="M298">
            <v>764.20418398837728</v>
          </cell>
          <cell r="N298">
            <v>0</v>
          </cell>
          <cell r="O298">
            <v>388.38325282820983</v>
          </cell>
          <cell r="P298">
            <v>636.58213247476169</v>
          </cell>
          <cell r="Q298">
            <v>822.41651592315645</v>
          </cell>
          <cell r="R298">
            <v>826.75495542409806</v>
          </cell>
          <cell r="S298">
            <v>2674.136856650226</v>
          </cell>
          <cell r="T298">
            <v>829.35996355201121</v>
          </cell>
          <cell r="U298">
            <v>831.59318335512398</v>
          </cell>
          <cell r="V298">
            <v>834.1122035297409</v>
          </cell>
          <cell r="W298">
            <v>834.74449958284038</v>
          </cell>
          <cell r="X298">
            <v>3329.8098500197166</v>
          </cell>
          <cell r="Y298">
            <v>3332.4831672643372</v>
          </cell>
          <cell r="Z298">
            <v>3335.8189862505878</v>
          </cell>
          <cell r="AA298">
            <v>3339.1581443949826</v>
          </cell>
          <cell r="AB298">
            <v>3373.7041443949824</v>
          </cell>
          <cell r="AC298">
            <v>12</v>
          </cell>
          <cell r="AD298">
            <v>12</v>
          </cell>
          <cell r="AE298">
            <v>12</v>
          </cell>
          <cell r="AF298">
            <v>12</v>
          </cell>
        </row>
        <row r="299">
          <cell r="H299" t="str">
            <v>______</v>
          </cell>
          <cell r="I299" t="str">
            <v>______</v>
          </cell>
          <cell r="J299" t="str">
            <v>______</v>
          </cell>
          <cell r="K299" t="str">
            <v>______</v>
          </cell>
          <cell r="M299" t="str">
            <v>______</v>
          </cell>
          <cell r="N299">
            <v>0</v>
          </cell>
          <cell r="O299" t="str">
            <v>______</v>
          </cell>
          <cell r="P299" t="str">
            <v>______</v>
          </cell>
          <cell r="Q299" t="str">
            <v>______</v>
          </cell>
          <cell r="R299" t="str">
            <v>______</v>
          </cell>
          <cell r="S299" t="str">
            <v>______</v>
          </cell>
          <cell r="T299" t="str">
            <v>______</v>
          </cell>
          <cell r="U299" t="str">
            <v>______</v>
          </cell>
          <cell r="V299" t="str">
            <v>______</v>
          </cell>
          <cell r="W299" t="str">
            <v>______</v>
          </cell>
          <cell r="X299" t="str">
            <v>______</v>
          </cell>
          <cell r="Y299" t="str">
            <v>______</v>
          </cell>
          <cell r="Z299" t="str">
            <v>______</v>
          </cell>
          <cell r="AA299" t="str">
            <v>______</v>
          </cell>
          <cell r="AB299" t="str">
            <v>______</v>
          </cell>
          <cell r="AC299" t="str">
            <v>______</v>
          </cell>
          <cell r="AD299" t="str">
            <v>______</v>
          </cell>
          <cell r="AE299" t="str">
            <v>______</v>
          </cell>
          <cell r="AF299" t="str">
            <v>______</v>
          </cell>
        </row>
        <row r="300">
          <cell r="B300" t="str">
            <v>EBITA</v>
          </cell>
          <cell r="H300">
            <v>2316.88</v>
          </cell>
          <cell r="I300">
            <v>2453.8930424208384</v>
          </cell>
          <cell r="J300">
            <v>517.78455665868512</v>
          </cell>
          <cell r="K300">
            <v>2971.6775990795236</v>
          </cell>
          <cell r="M300">
            <v>2971.6775990795236</v>
          </cell>
          <cell r="N300">
            <v>0</v>
          </cell>
          <cell r="O300">
            <v>61.936988023743879</v>
          </cell>
          <cell r="P300">
            <v>1629.2682502354141</v>
          </cell>
          <cell r="Q300">
            <v>1287.3593340665191</v>
          </cell>
          <cell r="R300">
            <v>1502.3651465053958</v>
          </cell>
          <cell r="S300">
            <v>4480.929718831072</v>
          </cell>
          <cell r="T300">
            <v>1990.444180546333</v>
          </cell>
          <cell r="U300">
            <v>4931.1909729033232</v>
          </cell>
          <cell r="V300">
            <v>4330.3652833597953</v>
          </cell>
          <cell r="W300">
            <v>2255.4596445155039</v>
          </cell>
          <cell r="X300">
            <v>13507.460081324953</v>
          </cell>
          <cell r="Y300">
            <v>10405.247820750148</v>
          </cell>
          <cell r="Z300">
            <v>12253.470896387706</v>
          </cell>
          <cell r="AA300">
            <v>14911.007129668335</v>
          </cell>
          <cell r="AB300">
            <v>-7133.8236002020003</v>
          </cell>
          <cell r="AC300">
            <v>-9249</v>
          </cell>
          <cell r="AD300">
            <v>-9249</v>
          </cell>
          <cell r="AE300">
            <v>-9249</v>
          </cell>
          <cell r="AF300">
            <v>-9249</v>
          </cell>
        </row>
        <row r="303">
          <cell r="B303" t="str">
            <v>CAPEX</v>
          </cell>
          <cell r="H303">
            <v>2568</v>
          </cell>
          <cell r="I303">
            <v>3435.3998197482224</v>
          </cell>
          <cell r="J303">
            <v>698.42371654367935</v>
          </cell>
          <cell r="K303">
            <v>4133.8235362919022</v>
          </cell>
          <cell r="M303">
            <v>4133.8235362919022</v>
          </cell>
          <cell r="N303">
            <v>0</v>
          </cell>
          <cell r="O303">
            <v>852.26599999999996</v>
          </cell>
          <cell r="P303">
            <v>760.36377742683203</v>
          </cell>
          <cell r="Q303">
            <v>608.89288060497574</v>
          </cell>
          <cell r="R303">
            <v>4338.4395009416048</v>
          </cell>
          <cell r="S303">
            <v>6559.9621589734124</v>
          </cell>
          <cell r="T303">
            <v>2605.0081279131314</v>
          </cell>
          <cell r="U303">
            <v>2233.2198031127577</v>
          </cell>
          <cell r="V303">
            <v>2519.0201746168941</v>
          </cell>
          <cell r="W303">
            <v>632.29605309950728</v>
          </cell>
          <cell r="X303">
            <v>7989.5441587422902</v>
          </cell>
          <cell r="Y303">
            <v>2673.317244620579</v>
          </cell>
          <cell r="Z303">
            <v>3335.8189862505878</v>
          </cell>
          <cell r="AA303">
            <v>3339.1581443949826</v>
          </cell>
          <cell r="AB303">
            <v>34546</v>
          </cell>
          <cell r="AC303">
            <v>34546</v>
          </cell>
          <cell r="AD303">
            <v>34546</v>
          </cell>
          <cell r="AE303">
            <v>34546</v>
          </cell>
          <cell r="AF303">
            <v>34546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">
          <cell r="B1" t="str">
            <v>PIT Group DCF VALUATION</v>
          </cell>
        </row>
        <row r="9">
          <cell r="B9" t="str">
            <v>Periodic Capacity (000'HL)</v>
          </cell>
          <cell r="H9">
            <v>3250</v>
          </cell>
          <cell r="I9">
            <v>3890</v>
          </cell>
          <cell r="J9">
            <v>4080</v>
          </cell>
          <cell r="K9">
            <v>4080</v>
          </cell>
          <cell r="L9">
            <v>4080</v>
          </cell>
          <cell r="M9">
            <v>4080</v>
          </cell>
        </row>
        <row r="10">
          <cell r="B10" t="str">
            <v>Sales (000'HL)</v>
          </cell>
          <cell r="H10">
            <v>2469.9969984999998</v>
          </cell>
          <cell r="I10">
            <v>2953.7741008417115</v>
          </cell>
          <cell r="J10">
            <v>3635</v>
          </cell>
          <cell r="K10">
            <v>4251</v>
          </cell>
          <cell r="L10">
            <v>4806</v>
          </cell>
          <cell r="M10">
            <v>5046.3</v>
          </cell>
        </row>
        <row r="12">
          <cell r="B12" t="str">
            <v>Total Revenues</v>
          </cell>
          <cell r="H12">
            <v>176843.41094001441</v>
          </cell>
          <cell r="I12">
            <v>225221.4371947794</v>
          </cell>
          <cell r="J12">
            <v>268164.37353706139</v>
          </cell>
          <cell r="K12">
            <v>306995.61706366594</v>
          </cell>
          <cell r="L12">
            <v>341981.55887740874</v>
          </cell>
          <cell r="M12">
            <v>357129.52611676441</v>
          </cell>
        </row>
        <row r="13">
          <cell r="B13" t="str">
            <v>EBITDA</v>
          </cell>
          <cell r="H13">
            <v>16050.286768723534</v>
          </cell>
          <cell r="I13">
            <v>26163.586460900315</v>
          </cell>
          <cell r="J13">
            <v>40869.563377214778</v>
          </cell>
          <cell r="K13">
            <v>48524.093874042075</v>
          </cell>
          <cell r="L13">
            <v>54986.726240221928</v>
          </cell>
          <cell r="M13">
            <v>57858.410372747203</v>
          </cell>
        </row>
        <row r="15">
          <cell r="B15" t="str">
            <v>Gross Profit/$HL</v>
          </cell>
          <cell r="H15">
            <v>25.651022897157375</v>
          </cell>
          <cell r="I15">
            <v>33.59536654791291</v>
          </cell>
          <cell r="J15">
            <v>33.357835433029173</v>
          </cell>
          <cell r="K15">
            <v>33.187699089767463</v>
          </cell>
          <cell r="L15">
            <v>33.051091675890312</v>
          </cell>
          <cell r="M15">
            <v>32.98853437173166</v>
          </cell>
        </row>
        <row r="16">
          <cell r="B16" t="str">
            <v xml:space="preserve"> EBITDA/$HL</v>
          </cell>
          <cell r="H16">
            <v>6.4980997055748189</v>
          </cell>
          <cell r="I16">
            <v>8.8576802313503613</v>
          </cell>
          <cell r="J16">
            <v>11.243346183552896</v>
          </cell>
          <cell r="K16">
            <v>11.414748029649983</v>
          </cell>
          <cell r="L16">
            <v>11.441266383733234</v>
          </cell>
          <cell r="M16">
            <v>11.465511438627747</v>
          </cell>
        </row>
        <row r="18">
          <cell r="H18">
            <v>0</v>
          </cell>
          <cell r="I18" t="str">
            <v>PROJECTED FOR YEARS ENDING MMMM DD:</v>
          </cell>
        </row>
        <row r="19">
          <cell r="H19">
            <v>2003</v>
          </cell>
          <cell r="I19">
            <v>2004</v>
          </cell>
          <cell r="J19">
            <v>2005</v>
          </cell>
          <cell r="K19">
            <v>2006</v>
          </cell>
          <cell r="L19">
            <v>2007</v>
          </cell>
          <cell r="M19">
            <v>2008</v>
          </cell>
          <cell r="N19">
            <v>2009</v>
          </cell>
        </row>
        <row r="23">
          <cell r="B23" t="str">
            <v xml:space="preserve">EBIT </v>
          </cell>
          <cell r="I23">
            <v>10649.804427120162</v>
          </cell>
          <cell r="J23">
            <v>25348.629798360304</v>
          </cell>
          <cell r="K23">
            <v>32994.404177408083</v>
          </cell>
          <cell r="L23">
            <v>39448.481442417353</v>
          </cell>
          <cell r="M23">
            <v>42285.619574942633</v>
          </cell>
          <cell r="N23" t="str">
            <v>Exit</v>
          </cell>
        </row>
        <row r="24">
          <cell r="B24" t="str">
            <v>NOPAT</v>
          </cell>
          <cell r="I24">
            <v>9952.6622551016026</v>
          </cell>
          <cell r="J24">
            <v>22605.827222365915</v>
          </cell>
          <cell r="K24">
            <v>29162.816304531152</v>
          </cell>
          <cell r="L24">
            <v>34244.54656926915</v>
          </cell>
          <cell r="M24">
            <v>36546.852224052593</v>
          </cell>
          <cell r="N24" t="str">
            <v>2008FY EBITDA=</v>
          </cell>
          <cell r="O24">
            <v>57858.410372747203</v>
          </cell>
        </row>
        <row r="25">
          <cell r="N25" t="str">
            <v>Exit multiple=</v>
          </cell>
          <cell r="O25">
            <v>6</v>
          </cell>
        </row>
        <row r="26">
          <cell r="B26" t="str">
            <v>Less: Change In W/C</v>
          </cell>
          <cell r="I26">
            <v>-6325</v>
          </cell>
          <cell r="J26">
            <v>-9032.9667553518957</v>
          </cell>
          <cell r="K26">
            <v>-1445.9272867976833</v>
          </cell>
          <cell r="L26">
            <v>-1302.7429288518197</v>
          </cell>
          <cell r="M26">
            <v>-564.05247892448824</v>
          </cell>
        </row>
        <row r="27">
          <cell r="B27" t="str">
            <v>Less: CAPEX</v>
          </cell>
          <cell r="I27">
            <v>-4036</v>
          </cell>
          <cell r="J27">
            <v>-4278</v>
          </cell>
          <cell r="K27">
            <v>-4535</v>
          </cell>
          <cell r="L27">
            <v>-4807</v>
          </cell>
          <cell r="M27">
            <v>-5095</v>
          </cell>
        </row>
        <row r="28">
          <cell r="B28" t="str">
            <v>Add: Depreciation + Amortization</v>
          </cell>
          <cell r="I28">
            <v>11019.143627221678</v>
          </cell>
          <cell r="J28">
            <v>11261.143627221678</v>
          </cell>
          <cell r="K28">
            <v>11518.143627221678</v>
          </cell>
          <cell r="L28">
            <v>11790.143627221678</v>
          </cell>
          <cell r="M28">
            <v>12078.143627221678</v>
          </cell>
        </row>
        <row r="29">
          <cell r="B29" t="str">
            <v>Net Investment</v>
          </cell>
          <cell r="I29">
            <v>658.14362722167789</v>
          </cell>
          <cell r="J29">
            <v>-2049.8231281302178</v>
          </cell>
          <cell r="K29">
            <v>5537.2163404239946</v>
          </cell>
          <cell r="L29">
            <v>5680.4006983698582</v>
          </cell>
          <cell r="M29">
            <v>6419.0911482971896</v>
          </cell>
        </row>
        <row r="31">
          <cell r="B31" t="str">
            <v>FREE CASH FLOW</v>
          </cell>
          <cell r="H31">
            <v>0</v>
          </cell>
          <cell r="I31">
            <v>10610.80588232328</v>
          </cell>
          <cell r="J31">
            <v>20556.004094235697</v>
          </cell>
          <cell r="K31">
            <v>34700.03264495515</v>
          </cell>
          <cell r="L31">
            <v>39924.947267639007</v>
          </cell>
          <cell r="M31">
            <v>42965.943372349779</v>
          </cell>
          <cell r="N31">
            <v>347150.46223648323</v>
          </cell>
        </row>
        <row r="33">
          <cell r="N33" t="str">
            <v>PV OF</v>
          </cell>
        </row>
        <row r="34">
          <cell r="N34" t="str">
            <v>TERMINAL</v>
          </cell>
        </row>
        <row r="35">
          <cell r="N35" t="str">
            <v>VALUE</v>
          </cell>
        </row>
        <row r="36">
          <cell r="B36" t="str">
            <v>YEARS OUT</v>
          </cell>
          <cell r="H36">
            <v>0.25</v>
          </cell>
          <cell r="I36">
            <v>0.75</v>
          </cell>
          <cell r="J36">
            <v>1.75</v>
          </cell>
          <cell r="K36">
            <v>2.75</v>
          </cell>
          <cell r="L36">
            <v>3.75</v>
          </cell>
          <cell r="M36">
            <v>4.75</v>
          </cell>
          <cell r="N36">
            <v>5.25</v>
          </cell>
        </row>
        <row r="37">
          <cell r="H37">
            <v>2003</v>
          </cell>
          <cell r="I37">
            <v>2004</v>
          </cell>
          <cell r="J37">
            <v>2005</v>
          </cell>
          <cell r="K37">
            <v>2006</v>
          </cell>
          <cell r="L37">
            <v>2007</v>
          </cell>
          <cell r="M37">
            <v>2008</v>
          </cell>
          <cell r="N37">
            <v>2009</v>
          </cell>
        </row>
        <row r="39">
          <cell r="B39" t="str">
            <v>DISCOUNT RATE</v>
          </cell>
          <cell r="H39">
            <v>0.96942802024585395</v>
          </cell>
          <cell r="I39">
            <v>0.91105942459888445</v>
          </cell>
          <cell r="J39">
            <v>0.80465363695520231</v>
          </cell>
          <cell r="K39">
            <v>0.71067535001934423</v>
          </cell>
          <cell r="L39">
            <v>0.62767311291384342</v>
          </cell>
          <cell r="M39">
            <v>0.55436499473948353</v>
          </cell>
          <cell r="N39">
            <v>0.52098705894330422</v>
          </cell>
        </row>
        <row r="41">
          <cell r="G41" t="str">
            <v>Oct 01, 2003</v>
          </cell>
          <cell r="H41">
            <v>0</v>
          </cell>
          <cell r="I41">
            <v>9667.0747016799069</v>
          </cell>
          <cell r="J41">
            <v>16540.463455692781</v>
          </cell>
          <cell r="K41">
            <v>24660.457845636174</v>
          </cell>
          <cell r="L41">
            <v>25059.815934400023</v>
          </cell>
          <cell r="M41">
            <v>23818.814971589632</v>
          </cell>
          <cell r="N41">
            <v>180860.89833139398</v>
          </cell>
        </row>
        <row r="43">
          <cell r="B43" t="str">
            <v>NET DCF VALUATION CALCULATION:</v>
          </cell>
        </row>
        <row r="44">
          <cell r="G44" t="str">
            <v>2003PF</v>
          </cell>
        </row>
        <row r="46">
          <cell r="B46" t="str">
            <v>Enterprise Value</v>
          </cell>
          <cell r="G46">
            <v>280607.52524039248</v>
          </cell>
        </row>
        <row r="47">
          <cell r="B47" t="str">
            <v>FCF of Q4 2003</v>
          </cell>
          <cell r="G47">
            <v>-4504.6874239082681</v>
          </cell>
        </row>
        <row r="49">
          <cell r="B49" t="str">
            <v>Adjusted Enterprise Value</v>
          </cell>
          <cell r="G49">
            <v>276102.83781648421</v>
          </cell>
        </row>
        <row r="51">
          <cell r="B51" t="str">
            <v>Less: Bank Debt</v>
          </cell>
          <cell r="G51">
            <v>-57247.104012714</v>
          </cell>
        </row>
        <row r="52">
          <cell r="B52" t="str">
            <v>Less: Minorities Buy Out</v>
          </cell>
          <cell r="G52">
            <v>-6600</v>
          </cell>
        </row>
        <row r="53">
          <cell r="B53" t="str">
            <v>Less: Assumed Deal Debts</v>
          </cell>
          <cell r="G53">
            <v>-4727</v>
          </cell>
        </row>
        <row r="55">
          <cell r="B55" t="str">
            <v>DCF VALUE OF EQUITY</v>
          </cell>
          <cell r="G55">
            <v>207528.73380377021</v>
          </cell>
        </row>
        <row r="57">
          <cell r="B57" t="str">
            <v>Implied EBITDA Multiple</v>
          </cell>
          <cell r="G57">
            <v>7.9319681234798471</v>
          </cell>
        </row>
        <row r="58">
          <cell r="B58" t="str">
            <v>Implied EBIT Multiple</v>
          </cell>
          <cell r="G58">
            <v>11.769372493141866</v>
          </cell>
        </row>
        <row r="60">
          <cell r="B60" t="str">
            <v>DCF Value Per Share</v>
          </cell>
          <cell r="G60">
            <v>20752873380.377018</v>
          </cell>
        </row>
        <row r="61">
          <cell r="B61" t="str">
            <v>Shares Outstanding (In MM)</v>
          </cell>
          <cell r="G61">
            <v>1.0000000000000001E-5</v>
          </cell>
        </row>
        <row r="64">
          <cell r="B64" t="str">
            <v>DCF VALUATION - 2</v>
          </cell>
        </row>
        <row r="67">
          <cell r="B67" t="str">
            <v>WACC DERIVATION:</v>
          </cell>
        </row>
        <row r="68">
          <cell r="G68" t="str">
            <v>Total</v>
          </cell>
          <cell r="H68" t="str">
            <v>Share</v>
          </cell>
          <cell r="I68" t="str">
            <v>Equity</v>
          </cell>
          <cell r="J68" t="str">
            <v>Debt/</v>
          </cell>
          <cell r="K68" t="str">
            <v>Unlev.</v>
          </cell>
          <cell r="L68" t="str">
            <v>Debt/</v>
          </cell>
        </row>
        <row r="69">
          <cell r="B69" t="str">
            <v>COMPARABLE COMPANIES:</v>
          </cell>
          <cell r="G69" t="str">
            <v>Shares</v>
          </cell>
          <cell r="H69" t="str">
            <v>Price</v>
          </cell>
          <cell r="I69" t="str">
            <v>Cap.</v>
          </cell>
          <cell r="J69" t="str">
            <v>Equity</v>
          </cell>
          <cell r="K69" t="str">
            <v>Beta</v>
          </cell>
          <cell r="L69" t="str">
            <v>Cap.</v>
          </cell>
          <cell r="M69" t="str">
            <v>Revs.</v>
          </cell>
          <cell r="N69" t="str">
            <v>EBITDA</v>
          </cell>
          <cell r="O69" t="str">
            <v>Cash</v>
          </cell>
        </row>
        <row r="71">
          <cell r="B71" t="str">
            <v>Comparable Company A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#VALUE!</v>
          </cell>
          <cell r="L71" t="e">
            <v>#VALUE!</v>
          </cell>
          <cell r="M71">
            <v>0</v>
          </cell>
          <cell r="N71">
            <v>0</v>
          </cell>
          <cell r="O71">
            <v>0</v>
          </cell>
        </row>
        <row r="72">
          <cell r="B72" t="str">
            <v>Comparable Company B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#VALUE!</v>
          </cell>
          <cell r="L72" t="e">
            <v>#VALUE!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Comparable Company C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#VALUE!</v>
          </cell>
          <cell r="L73" t="e">
            <v>#VALUE!</v>
          </cell>
          <cell r="M73">
            <v>0</v>
          </cell>
          <cell r="N73">
            <v>0</v>
          </cell>
          <cell r="O73">
            <v>0</v>
          </cell>
        </row>
        <row r="74">
          <cell r="B74" t="str">
            <v>Comparable Company D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e">
            <v>#VALUE!</v>
          </cell>
          <cell r="L74" t="e">
            <v>#VALUE!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Comparable Company E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e">
            <v>#VALUE!</v>
          </cell>
          <cell r="L75" t="e">
            <v>#VALUE!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>Comparable Company F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e">
            <v>#VALUE!</v>
          </cell>
          <cell r="L76" t="e">
            <v>#VALUE!</v>
          </cell>
          <cell r="M76">
            <v>0</v>
          </cell>
          <cell r="N76">
            <v>0</v>
          </cell>
          <cell r="O76">
            <v>0</v>
          </cell>
        </row>
        <row r="77">
          <cell r="B77" t="str">
            <v>Comparable Company G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e">
            <v>#VALUE!</v>
          </cell>
          <cell r="L77" t="e">
            <v>#VALUE!</v>
          </cell>
          <cell r="M77">
            <v>0</v>
          </cell>
          <cell r="N77">
            <v>0</v>
          </cell>
          <cell r="O77">
            <v>0</v>
          </cell>
        </row>
        <row r="78">
          <cell r="B78" t="str">
            <v>Comparable Company H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#VALUE!</v>
          </cell>
          <cell r="L78" t="e">
            <v>#VALUE!</v>
          </cell>
          <cell r="M78">
            <v>0</v>
          </cell>
          <cell r="N78">
            <v>0</v>
          </cell>
          <cell r="O78">
            <v>0</v>
          </cell>
        </row>
        <row r="79">
          <cell r="G79">
            <v>1.0000000000000001E-9</v>
          </cell>
          <cell r="H79">
            <v>1.0000000000000001E-9</v>
          </cell>
          <cell r="I79">
            <v>1.0000000000000001E-9</v>
          </cell>
          <cell r="J79">
            <v>1.0000000000000001E-9</v>
          </cell>
          <cell r="K79">
            <v>8.0000000010000001</v>
          </cell>
          <cell r="L79">
            <v>8.0000000010000001</v>
          </cell>
          <cell r="M79">
            <v>1.0000000000000001E-9</v>
          </cell>
          <cell r="N79">
            <v>1.0000000000000001E-9</v>
          </cell>
          <cell r="O79">
            <v>1.0000000000000001E-9</v>
          </cell>
        </row>
        <row r="80">
          <cell r="B80" t="str">
            <v>AVERAGE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#VALUE!</v>
          </cell>
          <cell r="L80" t="e">
            <v>#VALUE!</v>
          </cell>
          <cell r="M80">
            <v>0</v>
          </cell>
          <cell r="N80">
            <v>0</v>
          </cell>
          <cell r="O80">
            <v>0</v>
          </cell>
        </row>
        <row r="82">
          <cell r="B82" t="str">
            <v>Select a Capital Structure to use for your DCF:</v>
          </cell>
        </row>
        <row r="83">
          <cell r="B83" t="str">
            <v>Industry Average</v>
          </cell>
          <cell r="G83" t="str">
            <v>Unleveraged Beta</v>
          </cell>
          <cell r="J83">
            <v>0.8</v>
          </cell>
          <cell r="L83" t="str">
            <v>Cost of Debt:</v>
          </cell>
          <cell r="O83">
            <v>0.12</v>
          </cell>
        </row>
        <row r="84">
          <cell r="B84" t="str">
            <v>Opening Balance Sheet</v>
          </cell>
          <cell r="G84" t="str">
            <v>Leveraged Beta</v>
          </cell>
          <cell r="J84">
            <v>1.0996571428571429</v>
          </cell>
        </row>
        <row r="85">
          <cell r="B85" t="str">
            <v>Alternate</v>
          </cell>
          <cell r="G85" t="str">
            <v>Risk Free Rate</v>
          </cell>
          <cell r="J85">
            <v>8.2500000000000004E-2</v>
          </cell>
          <cell r="L85" t="str">
            <v>Cost of Debt (after Tax)</v>
          </cell>
          <cell r="O85">
            <v>0.12</v>
          </cell>
        </row>
        <row r="86">
          <cell r="B86" t="str">
            <v>Industry Average</v>
          </cell>
          <cell r="D86">
            <v>1</v>
          </cell>
          <cell r="G86" t="str">
            <v>Risk Premium</v>
          </cell>
          <cell r="J86">
            <v>0.05</v>
          </cell>
          <cell r="L86" t="str">
            <v>Cost of Preferred</v>
          </cell>
          <cell r="O86">
            <v>0</v>
          </cell>
        </row>
        <row r="87">
          <cell r="B87" t="str">
            <v>DCF CAPITAL STRUCTURE:</v>
          </cell>
          <cell r="G87" t="str">
            <v>Perpetuity Rate</v>
          </cell>
          <cell r="J87">
            <v>0</v>
          </cell>
          <cell r="L87" t="str">
            <v>Cost of Equity</v>
          </cell>
          <cell r="O87">
            <v>0.13748285714285716</v>
          </cell>
        </row>
        <row r="88">
          <cell r="G88" t="str">
            <v>Tax Rate</v>
          </cell>
          <cell r="J88">
            <v>0.126</v>
          </cell>
        </row>
        <row r="89">
          <cell r="B89" t="str">
            <v>% Non-Conv. Debt</v>
          </cell>
          <cell r="E89">
            <v>0.3</v>
          </cell>
          <cell r="L89" t="str">
            <v>WACC</v>
          </cell>
          <cell r="O89">
            <v>0.13223799999999999</v>
          </cell>
        </row>
        <row r="90">
          <cell r="B90" t="str">
            <v>% Market Equity</v>
          </cell>
          <cell r="E90">
            <v>0.7</v>
          </cell>
          <cell r="G90" t="str">
            <v>Risk Free Rate = 5 year Russian Sovereign Bond</v>
          </cell>
        </row>
        <row r="91">
          <cell r="G91" t="str">
            <v>Risk Premium = Beta for Equities; As given by Equity House (e.g. Merrill Lynch, etc.)</v>
          </cell>
        </row>
        <row r="92">
          <cell r="B92" t="str">
            <v>Total Debt/Market Equity</v>
          </cell>
          <cell r="E92">
            <v>0.4285714285714286</v>
          </cell>
        </row>
        <row r="93">
          <cell r="G93" t="str">
            <v>Cost of Equity = Risk Free Rate + (Risk Premium x Leveraged Beta)</v>
          </cell>
        </row>
        <row r="95">
          <cell r="G95">
            <v>2003</v>
          </cell>
          <cell r="I95" t="str">
            <v>Enterprise Value</v>
          </cell>
        </row>
        <row r="97">
          <cell r="B97" t="str">
            <v>Novotroitsk</v>
          </cell>
          <cell r="G97">
            <v>9393.7916305587332</v>
          </cell>
          <cell r="I97">
            <v>99031.881376521123</v>
          </cell>
        </row>
        <row r="98">
          <cell r="B98" t="str">
            <v>% Total</v>
          </cell>
          <cell r="G98">
            <v>0.35867752088207117</v>
          </cell>
        </row>
        <row r="100">
          <cell r="B100" t="str">
            <v>Kaliningrad</v>
          </cell>
          <cell r="G100">
            <v>8461.7934516932655</v>
          </cell>
          <cell r="I100">
            <v>89206.50556210689</v>
          </cell>
        </row>
        <row r="101">
          <cell r="B101" t="str">
            <v>% Total</v>
          </cell>
          <cell r="G101">
            <v>0.3230915924935161</v>
          </cell>
        </row>
        <row r="103">
          <cell r="B103" t="str">
            <v>Khabarovsk</v>
          </cell>
          <cell r="G103">
            <v>6439.4598940558881</v>
          </cell>
          <cell r="I103">
            <v>67886.520527289729</v>
          </cell>
        </row>
        <row r="104">
          <cell r="B104" t="str">
            <v>% Total</v>
          </cell>
          <cell r="G104">
            <v>0.2458740412237686</v>
          </cell>
        </row>
        <row r="106">
          <cell r="B106" t="str">
            <v>SVD</v>
          </cell>
          <cell r="G106">
            <v>1895.0313001680474</v>
          </cell>
          <cell r="H106">
            <v>0</v>
          </cell>
          <cell r="I106">
            <v>19977.930350566476</v>
          </cell>
        </row>
        <row r="107">
          <cell r="B107" t="str">
            <v>% Total</v>
          </cell>
          <cell r="G107">
            <v>7.235684540064416E-2</v>
          </cell>
        </row>
        <row r="109">
          <cell r="B109" t="str">
            <v>Total</v>
          </cell>
          <cell r="G109">
            <v>26190.076276475935</v>
          </cell>
          <cell r="H109">
            <v>0</v>
          </cell>
          <cell r="I109">
            <v>276102.83781648421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6"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</row>
        <row r="7">
          <cell r="I7" t="str">
            <v>TOTAL CAPEX</v>
          </cell>
          <cell r="O7">
            <v>31907.516348899477</v>
          </cell>
          <cell r="P7">
            <v>23206.980969985463</v>
          </cell>
          <cell r="Q7">
            <v>19926.746179162517</v>
          </cell>
          <cell r="R7">
            <v>9571.4952242323416</v>
          </cell>
          <cell r="S7">
            <v>6555.1011705828896</v>
          </cell>
          <cell r="T7">
            <v>34546</v>
          </cell>
        </row>
        <row r="8">
          <cell r="I8" t="str">
            <v>TOTAL DEBT</v>
          </cell>
          <cell r="N8">
            <v>36303</v>
          </cell>
          <cell r="O8">
            <v>73879.866243297205</v>
          </cell>
          <cell r="P8">
            <v>93894.365457287946</v>
          </cell>
          <cell r="Q8">
            <v>89519.230119232365</v>
          </cell>
          <cell r="R8">
            <v>75525.306086838056</v>
          </cell>
          <cell r="S8">
            <v>45479.239025562267</v>
          </cell>
          <cell r="T8">
            <v>45479.239025562267</v>
          </cell>
        </row>
        <row r="9">
          <cell r="F9" t="str">
            <v>H</v>
          </cell>
          <cell r="I9" t="str">
            <v>TOTAL REVENUES</v>
          </cell>
          <cell r="O9">
            <v>176843.41094001441</v>
          </cell>
          <cell r="P9">
            <v>225221.4371947794</v>
          </cell>
          <cell r="Q9">
            <v>268164.37353706139</v>
          </cell>
          <cell r="R9">
            <v>306995.61706366594</v>
          </cell>
          <cell r="S9">
            <v>341981.55887740874</v>
          </cell>
          <cell r="T9">
            <v>357129.52611676441</v>
          </cell>
        </row>
        <row r="10">
          <cell r="F10" t="str">
            <v>I</v>
          </cell>
          <cell r="I10" t="str">
            <v>EBITDA</v>
          </cell>
          <cell r="O10">
            <v>16050.286768723534</v>
          </cell>
          <cell r="P10">
            <v>26163.586460900329</v>
          </cell>
          <cell r="Q10">
            <v>40869.563377214778</v>
          </cell>
          <cell r="R10">
            <v>48524.093874042075</v>
          </cell>
          <cell r="S10">
            <v>54986.726240221928</v>
          </cell>
          <cell r="T10">
            <v>57858.410372747203</v>
          </cell>
        </row>
        <row r="11">
          <cell r="F11" t="str">
            <v>D</v>
          </cell>
        </row>
        <row r="12">
          <cell r="F12" t="str">
            <v>E</v>
          </cell>
          <cell r="I12" t="str">
            <v>DEPRECIATION</v>
          </cell>
          <cell r="O12">
            <v>6911.426661680136</v>
          </cell>
          <cell r="P12">
            <v>8530.6384065584734</v>
          </cell>
          <cell r="Q12">
            <v>8537.7899516327961</v>
          </cell>
          <cell r="R12">
            <v>8546.5460694123085</v>
          </cell>
          <cell r="S12">
            <v>8555.1011705828896</v>
          </cell>
          <cell r="T12">
            <v>8589.6471705828899</v>
          </cell>
        </row>
        <row r="13">
          <cell r="I13" t="str">
            <v>AMORT. OF GOODWILL (NON-DEDUCT.)</v>
          </cell>
          <cell r="O13">
            <v>6243.3599640380853</v>
          </cell>
          <cell r="P13">
            <v>6243.3599640380853</v>
          </cell>
          <cell r="Q13">
            <v>6243.3599640380853</v>
          </cell>
          <cell r="R13">
            <v>6243.3599640380853</v>
          </cell>
          <cell r="S13">
            <v>6243.3599640380853</v>
          </cell>
          <cell r="T13">
            <v>6243.3599640380853</v>
          </cell>
        </row>
        <row r="14">
          <cell r="F14" t="str">
            <v>T</v>
          </cell>
          <cell r="I14" t="str">
            <v>AMORT. OF TRANSACTION EXPS. (DEDUCT.)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F15" t="str">
            <v>H</v>
          </cell>
        </row>
        <row r="16">
          <cell r="F16" t="str">
            <v>I</v>
          </cell>
          <cell r="I16" t="str">
            <v>TOTAL INTEREST EXPENSE</v>
          </cell>
          <cell r="O16">
            <v>8329.6093668661615</v>
          </cell>
          <cell r="P16">
            <v>14225.838328831302</v>
          </cell>
          <cell r="Q16">
            <v>11233.292071779002</v>
          </cell>
          <cell r="R16">
            <v>10503.79493634567</v>
          </cell>
          <cell r="S16">
            <v>6401.3568146528669</v>
          </cell>
          <cell r="T16">
            <v>5124.3989645486454</v>
          </cell>
        </row>
        <row r="17">
          <cell r="F17" t="str">
            <v>S</v>
          </cell>
          <cell r="I17" t="str">
            <v>INTEREST INCOME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O18" t="str">
            <v>______</v>
          </cell>
          <cell r="P18" t="str">
            <v>______</v>
          </cell>
          <cell r="Q18" t="str">
            <v>______</v>
          </cell>
          <cell r="R18" t="str">
            <v>______</v>
          </cell>
          <cell r="S18" t="str">
            <v>______</v>
          </cell>
          <cell r="T18" t="str">
            <v>______</v>
          </cell>
        </row>
        <row r="19">
          <cell r="F19" t="str">
            <v>A</v>
          </cell>
          <cell r="I19" t="str">
            <v>EARNINGS BEFORE TAXES (EBT)</v>
          </cell>
          <cell r="O19">
            <v>-8074.8613060419602</v>
          </cell>
          <cell r="P19">
            <v>-3576.0339017111255</v>
          </cell>
          <cell r="Q19">
            <v>14115.337726581301</v>
          </cell>
          <cell r="R19">
            <v>22490.609241062411</v>
          </cell>
          <cell r="S19">
            <v>33047.124627764482</v>
          </cell>
          <cell r="T19">
            <v>37162.22061039399</v>
          </cell>
        </row>
        <row r="20">
          <cell r="F20" t="str">
            <v>R</v>
          </cell>
          <cell r="I20" t="str">
            <v>DEFERRED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E</v>
          </cell>
          <cell r="O21" t="str">
            <v>______</v>
          </cell>
          <cell r="P21" t="str">
            <v>______</v>
          </cell>
          <cell r="Q21" t="str">
            <v>______</v>
          </cell>
          <cell r="R21" t="str">
            <v>______</v>
          </cell>
          <cell r="S21" t="str">
            <v>______</v>
          </cell>
          <cell r="T21" t="str">
            <v>______</v>
          </cell>
        </row>
        <row r="22">
          <cell r="F22" t="str">
            <v>A</v>
          </cell>
          <cell r="I22" t="str">
            <v>NET INCOME</v>
          </cell>
          <cell r="O22">
            <v>-8679.6714183634322</v>
          </cell>
          <cell r="P22">
            <v>-4273.1760737296854</v>
          </cell>
          <cell r="Q22">
            <v>11372.535150586915</v>
          </cell>
          <cell r="R22">
            <v>18659.02136818548</v>
          </cell>
          <cell r="S22">
            <v>27843.18975461628</v>
          </cell>
          <cell r="T22">
            <v>31423.453259503953</v>
          </cell>
        </row>
        <row r="24">
          <cell r="I24" t="str">
            <v>NON-CASH INTEREST ITEMS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I25" t="str">
            <v>TOTAL CHANGE IN WORKING CAPITAL</v>
          </cell>
          <cell r="O25">
            <v>-12660.539128434724</v>
          </cell>
          <cell r="P25">
            <v>-6325</v>
          </cell>
          <cell r="Q25">
            <v>-9032.9667553518957</v>
          </cell>
          <cell r="R25">
            <v>-1445.9272867976833</v>
          </cell>
          <cell r="S25">
            <v>-1302.7429288518197</v>
          </cell>
          <cell r="T25">
            <v>-564.05247892448824</v>
          </cell>
        </row>
        <row r="26">
          <cell r="I26" t="str">
            <v>DEFERRED TAXES</v>
          </cell>
          <cell r="N26">
            <v>3186</v>
          </cell>
          <cell r="O26">
            <v>3186</v>
          </cell>
          <cell r="P26">
            <v>3186</v>
          </cell>
          <cell r="Q26">
            <v>3186</v>
          </cell>
          <cell r="R26">
            <v>3186</v>
          </cell>
          <cell r="S26">
            <v>3186</v>
          </cell>
          <cell r="T26">
            <v>3186</v>
          </cell>
        </row>
        <row r="27">
          <cell r="I27" t="str">
            <v>TOTAL LONG TERM DEBT</v>
          </cell>
          <cell r="O27">
            <v>73879.866243297205</v>
          </cell>
          <cell r="P27">
            <v>93894.365457287946</v>
          </cell>
          <cell r="Q27">
            <v>89519.230119232365</v>
          </cell>
          <cell r="R27">
            <v>75525.306086838056</v>
          </cell>
          <cell r="S27">
            <v>45479.239025562267</v>
          </cell>
          <cell r="T27">
            <v>45479.239025562267</v>
          </cell>
        </row>
        <row r="28">
          <cell r="I28" t="str">
            <v>MINORITY INTEREST</v>
          </cell>
          <cell r="N28">
            <v>867</v>
          </cell>
          <cell r="O28">
            <v>867</v>
          </cell>
          <cell r="P28">
            <v>867</v>
          </cell>
          <cell r="Q28">
            <v>867</v>
          </cell>
          <cell r="R28">
            <v>867</v>
          </cell>
          <cell r="S28">
            <v>867</v>
          </cell>
          <cell r="T28">
            <v>867</v>
          </cell>
        </row>
        <row r="29">
          <cell r="I29" t="str">
            <v>TOTAL STOCK. EQUITY</v>
          </cell>
          <cell r="N29">
            <v>167095.46444438733</v>
          </cell>
          <cell r="O29">
            <v>158775.64723155001</v>
          </cell>
          <cell r="P29">
            <v>154502.47115782034</v>
          </cell>
          <cell r="Q29">
            <v>164445.31550289702</v>
          </cell>
          <cell r="R29">
            <v>180226.97234968736</v>
          </cell>
          <cell r="S29">
            <v>204592.6387125933</v>
          </cell>
          <cell r="T29">
            <v>236016.09197209723</v>
          </cell>
        </row>
        <row r="33">
          <cell r="O33" t="str">
            <v>DBC / PIT Medium Term Model</v>
          </cell>
        </row>
        <row r="34">
          <cell r="O34" t="str">
            <v>CONSERVATIVE CASE</v>
          </cell>
        </row>
        <row r="36">
          <cell r="G36" t="str">
            <v>AAA</v>
          </cell>
          <cell r="H36" t="str">
            <v>AA</v>
          </cell>
          <cell r="I36" t="str">
            <v>A</v>
          </cell>
          <cell r="J36" t="str">
            <v>BBB</v>
          </cell>
          <cell r="K36" t="str">
            <v>BB</v>
          </cell>
          <cell r="L36" t="str">
            <v>B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</row>
        <row r="38">
          <cell r="B38" t="str">
            <v>PRE-TAX INTEREST COVERAGE</v>
          </cell>
          <cell r="G38">
            <v>17.54</v>
          </cell>
          <cell r="H38">
            <v>9.67</v>
          </cell>
          <cell r="I38">
            <v>6.95</v>
          </cell>
          <cell r="J38">
            <v>3.89</v>
          </cell>
          <cell r="K38">
            <v>2.3199999999999998</v>
          </cell>
          <cell r="L38">
            <v>1.38</v>
          </cell>
          <cell r="O38">
            <v>3.0583434300958681E-2</v>
          </cell>
          <cell r="P38">
            <v>0.7486240305104811</v>
          </cell>
          <cell r="Q38">
            <v>2.2565628701173681</v>
          </cell>
          <cell r="R38">
            <v>3.1411889109943938</v>
          </cell>
          <cell r="S38">
            <v>6.1625187572920144</v>
          </cell>
          <cell r="T38">
            <v>8.2520154787883921</v>
          </cell>
        </row>
        <row r="39">
          <cell r="B39" t="str">
            <v>EBITDA INTEREST COVERAGE</v>
          </cell>
          <cell r="G39">
            <v>21.19</v>
          </cell>
          <cell r="H39">
            <v>14.34</v>
          </cell>
          <cell r="I39">
            <v>9.64</v>
          </cell>
          <cell r="J39">
            <v>6.15</v>
          </cell>
          <cell r="K39">
            <v>3.77</v>
          </cell>
          <cell r="L39">
            <v>2.6</v>
          </cell>
          <cell r="O39">
            <v>1.9268954955521658</v>
          </cell>
          <cell r="P39">
            <v>1.8391595529294724</v>
          </cell>
          <cell r="Q39">
            <v>3.6382534270509996</v>
          </cell>
          <cell r="R39">
            <v>4.6196726200486813</v>
          </cell>
          <cell r="S39">
            <v>8.5898549061280143</v>
          </cell>
          <cell r="T39">
            <v>11.290770053819053</v>
          </cell>
        </row>
        <row r="40">
          <cell r="B40" t="str">
            <v>FUNDS FROM OPERATIONS/TOTAL DEBT</v>
          </cell>
          <cell r="G40">
            <v>1.298</v>
          </cell>
          <cell r="H40">
            <v>0.629</v>
          </cell>
          <cell r="I40">
            <v>0.51500000000000001</v>
          </cell>
          <cell r="J40">
            <v>0.33700000000000002</v>
          </cell>
          <cell r="K40">
            <v>0.21299999999999999</v>
          </cell>
          <cell r="L40">
            <v>0.13200000000000001</v>
          </cell>
          <cell r="O40">
            <v>6.0572865584482521E-2</v>
          </cell>
          <cell r="P40">
            <v>0.11183655425674763</v>
          </cell>
          <cell r="Q40">
            <v>0.2921571714973778</v>
          </cell>
          <cell r="R40">
            <v>0.44288370527325921</v>
          </cell>
          <cell r="S40">
            <v>0.93760695655593296</v>
          </cell>
          <cell r="T40">
            <v>1.0170895860444327</v>
          </cell>
        </row>
        <row r="41">
          <cell r="B41" t="str">
            <v>FREE OPERATING CASH FLOW/TOTAL DEBT</v>
          </cell>
          <cell r="G41">
            <v>0.83299999999999996</v>
          </cell>
          <cell r="H41">
            <v>0.32900000000000001</v>
          </cell>
          <cell r="I41">
            <v>0.182</v>
          </cell>
          <cell r="J41">
            <v>7.4999999999999997E-2</v>
          </cell>
          <cell r="K41">
            <v>1.9E-2</v>
          </cell>
          <cell r="L41">
            <v>-1.2999999999999999E-2</v>
          </cell>
          <cell r="O41">
            <v>-0.54267748858596332</v>
          </cell>
          <cell r="P41">
            <v>-0.20268690863857813</v>
          </cell>
          <cell r="Q41">
            <v>-3.1345531731218138E-2</v>
          </cell>
          <cell r="R41">
            <v>0.29700647442347849</v>
          </cell>
          <cell r="S41">
            <v>0.76482824988016629</v>
          </cell>
          <cell r="T41">
            <v>0.24508782807327628</v>
          </cell>
        </row>
        <row r="42">
          <cell r="B42" t="str">
            <v>PRE-TAX RETURN ON CAPITAL</v>
          </cell>
          <cell r="G42">
            <v>0.316</v>
          </cell>
          <cell r="H42">
            <v>0.23599999999999999</v>
          </cell>
          <cell r="I42">
            <v>0.19900000000000001</v>
          </cell>
          <cell r="J42">
            <v>0.152</v>
          </cell>
          <cell r="K42">
            <v>0.11600000000000001</v>
          </cell>
          <cell r="L42">
            <v>9.9000000000000005E-2</v>
          </cell>
          <cell r="O42">
            <v>1.1471004750028347E-3</v>
          </cell>
          <cell r="P42">
            <v>4.3543381913696014E-2</v>
          </cell>
          <cell r="Q42">
            <v>9.9315375204833869E-2</v>
          </cell>
          <cell r="R42">
            <v>0.12743510963383392</v>
          </cell>
          <cell r="S42">
            <v>0.1535168970664921</v>
          </cell>
          <cell r="T42">
            <v>0.15671194675014191</v>
          </cell>
        </row>
        <row r="43">
          <cell r="B43" t="str">
            <v>OPERATING INCOME/SALES</v>
          </cell>
          <cell r="G43">
            <v>0.26700000000000002</v>
          </cell>
          <cell r="H43">
            <v>0.20200000000000001</v>
          </cell>
          <cell r="I43">
            <v>0.17100000000000001</v>
          </cell>
          <cell r="J43">
            <v>0.159</v>
          </cell>
          <cell r="K43">
            <v>0.13600000000000001</v>
          </cell>
          <cell r="L43">
            <v>0.121</v>
          </cell>
          <cell r="O43">
            <v>9.0759880073608273E-2</v>
          </cell>
          <cell r="P43">
            <v>0.11616827770383661</v>
          </cell>
          <cell r="Q43">
            <v>0.15240489569195678</v>
          </cell>
          <cell r="R43">
            <v>0.15806119428727533</v>
          </cell>
          <cell r="S43">
            <v>0.16078857123384599</v>
          </cell>
          <cell r="T43">
            <v>0.16200959635532977</v>
          </cell>
        </row>
        <row r="44">
          <cell r="B44" t="str">
            <v>LONG TERM DEBT/CAPITAL</v>
          </cell>
          <cell r="G44">
            <v>0.124</v>
          </cell>
          <cell r="H44">
            <v>0.22</v>
          </cell>
          <cell r="I44">
            <v>0.30399999999999999</v>
          </cell>
          <cell r="J44">
            <v>0.42199999999999999</v>
          </cell>
          <cell r="K44">
            <v>0.499</v>
          </cell>
          <cell r="L44">
            <v>0.65500000000000003</v>
          </cell>
          <cell r="O44">
            <v>0.31637149302632367</v>
          </cell>
          <cell r="P44">
            <v>0.37668667357580443</v>
          </cell>
          <cell r="Q44">
            <v>0.3512878670522751</v>
          </cell>
          <cell r="R44">
            <v>0.29430877737238736</v>
          </cell>
          <cell r="S44">
            <v>0.18123632111329513</v>
          </cell>
          <cell r="T44">
            <v>0.16106694850149558</v>
          </cell>
        </row>
        <row r="45">
          <cell r="B45" t="str">
            <v>TOTAL DEBT/CAPITAL</v>
          </cell>
          <cell r="G45">
            <v>0.221</v>
          </cell>
          <cell r="H45">
            <v>0.318</v>
          </cell>
          <cell r="I45">
            <v>0.38500000000000001</v>
          </cell>
          <cell r="J45">
            <v>0.47599999999999998</v>
          </cell>
          <cell r="K45">
            <v>0.54400000000000004</v>
          </cell>
          <cell r="L45">
            <v>0.69899999999999995</v>
          </cell>
          <cell r="O45">
            <v>0.31637149302632367</v>
          </cell>
          <cell r="P45">
            <v>0.37668667357580443</v>
          </cell>
          <cell r="Q45">
            <v>0.3512878670522751</v>
          </cell>
          <cell r="R45">
            <v>0.29430877737238736</v>
          </cell>
          <cell r="S45">
            <v>0.18123632111329513</v>
          </cell>
          <cell r="T45">
            <v>0.16106694850149558</v>
          </cell>
        </row>
        <row r="50">
          <cell r="G50" t="str">
            <v>NOTE: Based on S&amp;P's 1998 Global Sector Review - Industrial Long Term Debt Three-Year (1995-1997) Medians.  Ratios Adjusted for Operating Leases.</v>
          </cell>
        </row>
        <row r="52">
          <cell r="G52" t="str">
            <v xml:space="preserve">     Pre-Tax Interest Coverage = (Net Profit Before Tax + Net Interest Expense)/Total Interest Expense.</v>
          </cell>
        </row>
        <row r="53">
          <cell r="G53" t="str">
            <v xml:space="preserve">     EBITDA Interest Coverage = EBITDA/Total Interest Expense.</v>
          </cell>
        </row>
        <row r="54">
          <cell r="G54" t="str">
            <v xml:space="preserve">     Funds From Operations/Total Debt = (Net Income + Depreciation, Amortization, Deferred Taxes, and Other Non-Cash Items)/Total Debt</v>
          </cell>
        </row>
        <row r="55">
          <cell r="G55" t="str">
            <v xml:space="preserve">     Free Operating Cash Flow/Total Debt = (Funds From Operations - CAPEX - Change in Working Capital)/Total Debt</v>
          </cell>
        </row>
        <row r="56">
          <cell r="G56" t="str">
            <v xml:space="preserve">     Pre-Tax Return on Permanent Capital = (Net Profit Before Tax + Interest Expense)/(Average Total Debt + Average Non-Current Deferred Taxes + Average Equity)</v>
          </cell>
        </row>
        <row r="57">
          <cell r="G57" t="str">
            <v xml:space="preserve">     Operating Income as a % of Sales = EBITDA/Sales</v>
          </cell>
        </row>
        <row r="58">
          <cell r="G58" t="str">
            <v xml:space="preserve">     Long Term Debt/Capital = Long Term Debt/(Long Term Debt+Equity)</v>
          </cell>
        </row>
        <row r="59">
          <cell r="G59" t="str">
            <v xml:space="preserve">     Total Debt/Capital = Total Debt/(Total Debt+Equity)</v>
          </cell>
        </row>
        <row r="62">
          <cell r="K62" t="str">
            <v>OPERATING LEASE ADJUSTMENT</v>
          </cell>
        </row>
        <row r="64">
          <cell r="L64">
            <v>2002</v>
          </cell>
          <cell r="P64">
            <v>2001</v>
          </cell>
        </row>
        <row r="68">
          <cell r="K68">
            <v>2003</v>
          </cell>
          <cell r="L68">
            <v>0</v>
          </cell>
          <cell r="O68">
            <v>2002</v>
          </cell>
          <cell r="P68">
            <v>0</v>
          </cell>
          <cell r="R68" t="str">
            <v xml:space="preserve">Implied Interest = </v>
          </cell>
          <cell r="U68">
            <v>0</v>
          </cell>
        </row>
        <row r="69">
          <cell r="K69">
            <v>2004</v>
          </cell>
          <cell r="L69">
            <v>0</v>
          </cell>
          <cell r="O69">
            <v>2003</v>
          </cell>
          <cell r="P69">
            <v>0</v>
          </cell>
        </row>
        <row r="70">
          <cell r="K70">
            <v>2005</v>
          </cell>
          <cell r="L70">
            <v>0</v>
          </cell>
          <cell r="O70">
            <v>2004</v>
          </cell>
          <cell r="P70">
            <v>0</v>
          </cell>
          <cell r="R70" t="str">
            <v xml:space="preserve">Lease Depreciation = </v>
          </cell>
          <cell r="U70">
            <v>0</v>
          </cell>
        </row>
        <row r="71">
          <cell r="K71">
            <v>2006</v>
          </cell>
          <cell r="L71">
            <v>0</v>
          </cell>
          <cell r="O71">
            <v>2005</v>
          </cell>
          <cell r="P71">
            <v>0</v>
          </cell>
        </row>
        <row r="72">
          <cell r="K72">
            <v>2007</v>
          </cell>
          <cell r="L72">
            <v>0</v>
          </cell>
          <cell r="O72">
            <v>2006</v>
          </cell>
          <cell r="P72">
            <v>0</v>
          </cell>
          <cell r="R72" t="str">
            <v xml:space="preserve">Adjustment to SG&amp;A = </v>
          </cell>
          <cell r="U72">
            <v>0</v>
          </cell>
        </row>
        <row r="73">
          <cell r="K73">
            <v>2008</v>
          </cell>
          <cell r="L73">
            <v>0</v>
          </cell>
          <cell r="O73">
            <v>2007</v>
          </cell>
          <cell r="P73">
            <v>0</v>
          </cell>
        </row>
        <row r="74">
          <cell r="K74">
            <v>2009</v>
          </cell>
          <cell r="L74">
            <v>0</v>
          </cell>
          <cell r="O74">
            <v>2008</v>
          </cell>
          <cell r="P74">
            <v>0</v>
          </cell>
        </row>
        <row r="75">
          <cell r="K75">
            <v>2010</v>
          </cell>
          <cell r="L75">
            <v>0</v>
          </cell>
          <cell r="O75">
            <v>2009</v>
          </cell>
          <cell r="P75">
            <v>0</v>
          </cell>
        </row>
        <row r="76">
          <cell r="K76">
            <v>2011</v>
          </cell>
          <cell r="L76">
            <v>0</v>
          </cell>
          <cell r="O76">
            <v>2010</v>
          </cell>
          <cell r="P76">
            <v>0</v>
          </cell>
        </row>
      </sheetData>
      <sheetData sheetId="35" refreshError="1"/>
      <sheetData sheetId="36" refreshError="1">
        <row r="1">
          <cell r="B1" t="str">
            <v>DBC / PIT</v>
          </cell>
          <cell r="K1" t="str">
            <v>DBC / PIT Medium Term Model</v>
          </cell>
          <cell r="W1" t="str">
            <v>CONSERVATIVE CASE</v>
          </cell>
        </row>
        <row r="5">
          <cell r="B5" t="str">
            <v>IRR CALCULATION</v>
          </cell>
        </row>
        <row r="8">
          <cell r="K8">
            <v>2002</v>
          </cell>
          <cell r="M8">
            <v>2003</v>
          </cell>
          <cell r="N8">
            <v>2004</v>
          </cell>
          <cell r="O8">
            <v>2005</v>
          </cell>
          <cell r="P8">
            <v>2006</v>
          </cell>
          <cell r="Q8">
            <v>2007</v>
          </cell>
          <cell r="R8">
            <v>2008</v>
          </cell>
          <cell r="S8">
            <v>2009</v>
          </cell>
          <cell r="T8">
            <v>2010</v>
          </cell>
          <cell r="U8">
            <v>2011</v>
          </cell>
          <cell r="V8">
            <v>2012</v>
          </cell>
        </row>
        <row r="9">
          <cell r="B9" t="str">
            <v>YEAR</v>
          </cell>
          <cell r="K9">
            <v>0</v>
          </cell>
          <cell r="M9">
            <v>1</v>
          </cell>
          <cell r="N9">
            <v>2</v>
          </cell>
          <cell r="O9">
            <v>3</v>
          </cell>
          <cell r="P9">
            <v>4</v>
          </cell>
          <cell r="Q9">
            <v>5</v>
          </cell>
          <cell r="R9">
            <v>6</v>
          </cell>
          <cell r="S9">
            <v>7</v>
          </cell>
          <cell r="T9">
            <v>8</v>
          </cell>
          <cell r="U9">
            <v>9</v>
          </cell>
          <cell r="V9">
            <v>10</v>
          </cell>
        </row>
        <row r="11">
          <cell r="B11" t="str">
            <v>INITIAL EQUITY INVESTMENT</v>
          </cell>
          <cell r="F11">
            <v>0</v>
          </cell>
        </row>
        <row r="13">
          <cell r="B13" t="str">
            <v>RETURN ON INVESTMENT - IRR</v>
          </cell>
        </row>
        <row r="15">
          <cell r="B15" t="str">
            <v>Enterprise Value Multiple:</v>
          </cell>
          <cell r="F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7">
          <cell r="B17" t="str">
            <v>Enterprise Value Multiple:</v>
          </cell>
          <cell r="F17">
            <v>4.5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9">
          <cell r="B19" t="str">
            <v>Enterprise Value Multiple:</v>
          </cell>
          <cell r="F19">
            <v>5</v>
          </cell>
          <cell r="H19" t="str">
            <v>PURCHASE PRICE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1">
          <cell r="B21" t="str">
            <v>Enterprise Value Multiple:</v>
          </cell>
          <cell r="F21">
            <v>5.5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B23" t="str">
            <v>Enterprise Value Multiple:</v>
          </cell>
          <cell r="F23">
            <v>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5">
          <cell r="B25" t="str">
            <v>Enterprise Value Multiple:</v>
          </cell>
          <cell r="F25">
            <v>6.5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7">
          <cell r="B27" t="str">
            <v>Enterprise Value Multiple:</v>
          </cell>
          <cell r="F27">
            <v>7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9">
          <cell r="B29" t="str">
            <v>Enterprise Value Multiple:</v>
          </cell>
          <cell r="F29">
            <v>7.5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1">
          <cell r="B31" t="str">
            <v>Enterprise Value Multiple:</v>
          </cell>
          <cell r="F31">
            <v>8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B33" t="str">
            <v>Enterprise Value Multiple:</v>
          </cell>
          <cell r="F33">
            <v>8.5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9">
          <cell r="B39" t="str">
            <v>YEAR-END BALANCES</v>
          </cell>
        </row>
        <row r="40">
          <cell r="M40">
            <v>2003</v>
          </cell>
          <cell r="N40">
            <v>2004</v>
          </cell>
          <cell r="O40">
            <v>2005</v>
          </cell>
          <cell r="P40">
            <v>2006</v>
          </cell>
          <cell r="Q40">
            <v>2007</v>
          </cell>
          <cell r="R40">
            <v>2008</v>
          </cell>
          <cell r="S40">
            <v>2009</v>
          </cell>
          <cell r="T40">
            <v>2010</v>
          </cell>
          <cell r="U40">
            <v>2011</v>
          </cell>
          <cell r="V40">
            <v>2012</v>
          </cell>
        </row>
        <row r="42">
          <cell r="B42" t="str">
            <v xml:space="preserve">   Existing Debt</v>
          </cell>
          <cell r="K42">
            <v>36204</v>
          </cell>
          <cell r="M42">
            <v>48121.518138533123</v>
          </cell>
          <cell r="N42">
            <v>31549.654783694416</v>
          </cell>
          <cell r="O42">
            <v>27866.116783694415</v>
          </cell>
          <cell r="P42">
            <v>25372.780783694416</v>
          </cell>
          <cell r="Q42">
            <v>25372.780783694416</v>
          </cell>
          <cell r="R42">
            <v>25372.780783694416</v>
          </cell>
          <cell r="S42">
            <v>25372.780783694416</v>
          </cell>
          <cell r="T42">
            <v>25372.780783694416</v>
          </cell>
          <cell r="U42">
            <v>25372.780783694416</v>
          </cell>
          <cell r="V42">
            <v>25372.780783694416</v>
          </cell>
        </row>
        <row r="43">
          <cell r="B43" t="str">
            <v xml:space="preserve">   Working Capital Revolver</v>
          </cell>
          <cell r="K43">
            <v>326.01477143074771</v>
          </cell>
          <cell r="M43">
            <v>326.01477143074771</v>
          </cell>
          <cell r="N43">
            <v>21079.044006926881</v>
          </cell>
          <cell r="O43">
            <v>24187.446668871293</v>
          </cell>
          <cell r="P43">
            <v>42220.191969810316</v>
          </cell>
          <cell r="Q43">
            <v>12174.124908534512</v>
          </cell>
          <cell r="R43">
            <v>12174.124908534512</v>
          </cell>
          <cell r="S43">
            <v>12174.124908534512</v>
          </cell>
          <cell r="T43">
            <v>12174.124908534512</v>
          </cell>
          <cell r="U43">
            <v>12174.124908534512</v>
          </cell>
          <cell r="V43">
            <v>12174.124908534533</v>
          </cell>
        </row>
        <row r="45">
          <cell r="B45" t="str">
            <v xml:space="preserve">   Senior Secured Debt 1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B46" t="str">
            <v xml:space="preserve">   Senior Secured Debt 2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B47" t="str">
            <v xml:space="preserve">   Senior Secured Debt 3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B48" t="str">
            <v xml:space="preserve">   Senior Secured Debt 4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B49" t="str">
            <v xml:space="preserve">   Bonds</v>
          </cell>
          <cell r="K49">
            <v>0</v>
          </cell>
          <cell r="M49">
            <v>25333.333333333332</v>
          </cell>
          <cell r="N49">
            <v>33333.333333333328</v>
          </cell>
          <cell r="O49">
            <v>29533.333333333328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 xml:space="preserve">   Senior Unsecured Debt 6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B51" t="str">
            <v xml:space="preserve">   Senior Unsecured Debt 7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B52" t="str">
            <v xml:space="preserve">   Capital Leases </v>
          </cell>
          <cell r="K52">
            <v>99</v>
          </cell>
          <cell r="M52">
            <v>99</v>
          </cell>
          <cell r="N52">
            <v>7932.3333333333339</v>
          </cell>
          <cell r="O52">
            <v>7932.3333333333339</v>
          </cell>
          <cell r="P52">
            <v>7932.3333333333339</v>
          </cell>
          <cell r="Q52">
            <v>7932.3333333333339</v>
          </cell>
          <cell r="R52">
            <v>7932.3333333333339</v>
          </cell>
          <cell r="S52">
            <v>7932.3333333333339</v>
          </cell>
          <cell r="T52">
            <v>7932.3333333333339</v>
          </cell>
          <cell r="U52">
            <v>7932.3333333333339</v>
          </cell>
          <cell r="V52">
            <v>7932.3333333333339</v>
          </cell>
        </row>
        <row r="53">
          <cell r="B53" t="str">
            <v xml:space="preserve">   Capital Leases 2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B54" t="str">
            <v xml:space="preserve">   Subordinated Debt 1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B55" t="str">
            <v xml:space="preserve">   Subordinated Debt 2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B56" t="str">
            <v xml:space="preserve">   Subordinated Debt 3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B57" t="str">
            <v xml:space="preserve">   Subordinated Debt 4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B58" t="str">
            <v xml:space="preserve">   Other Sub. Debt 1 (W/PIK)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B59" t="str">
            <v xml:space="preserve">   Other Sub. Debt 2 (W/PIK)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B60" t="str">
            <v xml:space="preserve">   ESOP Subordinated Debt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2">
          <cell r="B62" t="str">
            <v xml:space="preserve">   Preferred Stock - 1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B63" t="str">
            <v xml:space="preserve">   Preferred Stock - 2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5">
          <cell r="B65" t="str">
            <v>Sub Total</v>
          </cell>
          <cell r="K65">
            <v>36629.014771430746</v>
          </cell>
          <cell r="M65">
            <v>73879.866243297205</v>
          </cell>
          <cell r="N65">
            <v>93894.365457287946</v>
          </cell>
          <cell r="O65">
            <v>89519.230119232365</v>
          </cell>
          <cell r="P65">
            <v>75525.306086838056</v>
          </cell>
          <cell r="Q65">
            <v>45479.239025562267</v>
          </cell>
          <cell r="R65">
            <v>45479.239025562267</v>
          </cell>
          <cell r="S65">
            <v>45479.239025562267</v>
          </cell>
          <cell r="T65">
            <v>45479.239025562267</v>
          </cell>
          <cell r="U65">
            <v>45479.239025562267</v>
          </cell>
          <cell r="V65">
            <v>45479.239025562281</v>
          </cell>
        </row>
        <row r="66">
          <cell r="B66" t="str">
            <v xml:space="preserve">   CASH BALANCE</v>
          </cell>
          <cell r="K66">
            <v>5397</v>
          </cell>
          <cell r="M66">
            <v>900</v>
          </cell>
          <cell r="N66">
            <v>899.99999999998545</v>
          </cell>
          <cell r="O66">
            <v>899.99999999998545</v>
          </cell>
          <cell r="P66">
            <v>899.99999999998545</v>
          </cell>
          <cell r="Q66">
            <v>899.99999999998545</v>
          </cell>
          <cell r="R66">
            <v>7535.6239108602349</v>
          </cell>
          <cell r="S66">
            <v>217776.86077962848</v>
          </cell>
          <cell r="T66">
            <v>443834.23741531244</v>
          </cell>
          <cell r="U66">
            <v>669892.61405099637</v>
          </cell>
          <cell r="V66">
            <v>895951.99068668031</v>
          </cell>
        </row>
        <row r="70">
          <cell r="B70" t="str">
            <v>IRR CALCULATION - 2</v>
          </cell>
        </row>
        <row r="72">
          <cell r="B72" t="str">
            <v>EBITDA</v>
          </cell>
          <cell r="K72">
            <v>20494.639996557504</v>
          </cell>
          <cell r="M72">
            <v>16050.286768723534</v>
          </cell>
          <cell r="N72">
            <v>26163.586460900329</v>
          </cell>
          <cell r="O72">
            <v>40869.563377214778</v>
          </cell>
          <cell r="P72">
            <v>48524.093874042075</v>
          </cell>
          <cell r="Q72">
            <v>54986.726240221928</v>
          </cell>
          <cell r="R72">
            <v>57858.410372747203</v>
          </cell>
          <cell r="S72">
            <v>347996.52611676441</v>
          </cell>
          <cell r="T72">
            <v>347996.52611676441</v>
          </cell>
          <cell r="U72">
            <v>347996.52611676441</v>
          </cell>
          <cell r="V72">
            <v>347996.52611676441</v>
          </cell>
        </row>
        <row r="73">
          <cell r="K73">
            <v>2002</v>
          </cell>
          <cell r="M73">
            <v>2003</v>
          </cell>
          <cell r="N73">
            <v>2004</v>
          </cell>
          <cell r="O73">
            <v>2005</v>
          </cell>
          <cell r="P73">
            <v>2006</v>
          </cell>
          <cell r="Q73">
            <v>2007</v>
          </cell>
          <cell r="R73">
            <v>2008</v>
          </cell>
          <cell r="S73">
            <v>2009</v>
          </cell>
          <cell r="T73">
            <v>2010</v>
          </cell>
          <cell r="U73">
            <v>2011</v>
          </cell>
          <cell r="V73">
            <v>2012</v>
          </cell>
        </row>
        <row r="74">
          <cell r="B74" t="str">
            <v>YEAR</v>
          </cell>
          <cell r="K74">
            <v>0</v>
          </cell>
          <cell r="M74">
            <v>1</v>
          </cell>
          <cell r="N74">
            <v>2</v>
          </cell>
          <cell r="O74">
            <v>3</v>
          </cell>
          <cell r="P74">
            <v>4</v>
          </cell>
          <cell r="Q74">
            <v>5</v>
          </cell>
          <cell r="R74">
            <v>6</v>
          </cell>
          <cell r="S74">
            <v>7</v>
          </cell>
          <cell r="T74">
            <v>8</v>
          </cell>
          <cell r="U74">
            <v>9</v>
          </cell>
          <cell r="V74">
            <v>10</v>
          </cell>
        </row>
        <row r="76">
          <cell r="B76" t="str">
            <v>ENTERPRISE VALUE MULTIPLE:</v>
          </cell>
          <cell r="F76">
            <v>4</v>
          </cell>
        </row>
        <row r="77">
          <cell r="B77" t="str">
            <v xml:space="preserve">     EBITDA</v>
          </cell>
          <cell r="K77">
            <v>20494.639996557504</v>
          </cell>
          <cell r="M77">
            <v>16050.286768723534</v>
          </cell>
          <cell r="N77">
            <v>26163.586460900329</v>
          </cell>
          <cell r="O77">
            <v>40869.563377214778</v>
          </cell>
          <cell r="P77">
            <v>48524.093874042075</v>
          </cell>
          <cell r="Q77">
            <v>54986.726240221928</v>
          </cell>
          <cell r="R77">
            <v>57858.410372747203</v>
          </cell>
          <cell r="S77">
            <v>347996.52611676441</v>
          </cell>
          <cell r="T77">
            <v>347996.52611676441</v>
          </cell>
          <cell r="U77">
            <v>347996.52611676441</v>
          </cell>
          <cell r="V77">
            <v>347996.52611676441</v>
          </cell>
        </row>
        <row r="78">
          <cell r="B78" t="str">
            <v xml:space="preserve">     Enterprise Value Multiple:</v>
          </cell>
          <cell r="K78">
            <v>4</v>
          </cell>
          <cell r="M78">
            <v>4</v>
          </cell>
          <cell r="N78">
            <v>4</v>
          </cell>
          <cell r="O78">
            <v>4</v>
          </cell>
          <cell r="P78">
            <v>4</v>
          </cell>
          <cell r="Q78">
            <v>4</v>
          </cell>
          <cell r="R78">
            <v>4</v>
          </cell>
          <cell r="S78">
            <v>4</v>
          </cell>
          <cell r="T78">
            <v>4</v>
          </cell>
          <cell r="U78">
            <v>4</v>
          </cell>
          <cell r="V78">
            <v>4</v>
          </cell>
        </row>
        <row r="79">
          <cell r="B79" t="str">
            <v xml:space="preserve">          Implied Firm Value</v>
          </cell>
          <cell r="K79">
            <v>81978.559986230015</v>
          </cell>
          <cell r="M79">
            <v>64201.147074894136</v>
          </cell>
          <cell r="N79">
            <v>104654.34584360132</v>
          </cell>
          <cell r="O79">
            <v>163478.25350885911</v>
          </cell>
          <cell r="P79">
            <v>194096.3754961683</v>
          </cell>
          <cell r="Q79">
            <v>219946.90496088771</v>
          </cell>
          <cell r="R79">
            <v>231433.64149098881</v>
          </cell>
          <cell r="S79">
            <v>1391986.1044670576</v>
          </cell>
          <cell r="T79">
            <v>1391986.1044670576</v>
          </cell>
          <cell r="U79">
            <v>1391986.1044670576</v>
          </cell>
          <cell r="V79">
            <v>1391986.1044670576</v>
          </cell>
        </row>
        <row r="81">
          <cell r="B81" t="str">
            <v xml:space="preserve">          Implied Equity Value</v>
          </cell>
          <cell r="K81">
            <v>0</v>
          </cell>
          <cell r="M81">
            <v>-8778.7191684030695</v>
          </cell>
          <cell r="N81">
            <v>11659.980386313357</v>
          </cell>
          <cell r="O81">
            <v>74859.023389626731</v>
          </cell>
          <cell r="P81">
            <v>119471.06940933023</v>
          </cell>
          <cell r="Q81">
            <v>175367.66593532544</v>
          </cell>
          <cell r="R81">
            <v>193490.02637628678</v>
          </cell>
          <cell r="S81">
            <v>1564283.7262211237</v>
          </cell>
          <cell r="T81">
            <v>1790341.1028568079</v>
          </cell>
          <cell r="U81">
            <v>2016399.4794924916</v>
          </cell>
          <cell r="V81">
            <v>2242458.8561281757</v>
          </cell>
        </row>
        <row r="83">
          <cell r="B83" t="str">
            <v>IRR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5">
          <cell r="B85" t="str">
            <v>ENTERPRISE VALUE MULTIPLE:</v>
          </cell>
          <cell r="F85">
            <v>4.5</v>
          </cell>
        </row>
        <row r="86">
          <cell r="B86" t="str">
            <v xml:space="preserve">     EBITDA</v>
          </cell>
          <cell r="K86">
            <v>20494.639996557504</v>
          </cell>
          <cell r="M86">
            <v>16050.286768723534</v>
          </cell>
          <cell r="N86">
            <v>26163.586460900329</v>
          </cell>
          <cell r="O86">
            <v>40869.563377214778</v>
          </cell>
          <cell r="P86">
            <v>48524.093874042075</v>
          </cell>
          <cell r="Q86">
            <v>54986.726240221928</v>
          </cell>
          <cell r="R86">
            <v>57858.410372747203</v>
          </cell>
          <cell r="S86">
            <v>347996.52611676441</v>
          </cell>
          <cell r="T86">
            <v>347996.52611676441</v>
          </cell>
          <cell r="U86">
            <v>347996.52611676441</v>
          </cell>
          <cell r="V86">
            <v>347996.52611676441</v>
          </cell>
        </row>
        <row r="87">
          <cell r="B87" t="str">
            <v xml:space="preserve">     Enterprise Value Multiple:</v>
          </cell>
          <cell r="K87">
            <v>4.5</v>
          </cell>
          <cell r="M87">
            <v>4.5</v>
          </cell>
          <cell r="N87">
            <v>4.5</v>
          </cell>
          <cell r="O87">
            <v>4.5</v>
          </cell>
          <cell r="P87">
            <v>4.5</v>
          </cell>
          <cell r="Q87">
            <v>4.5</v>
          </cell>
          <cell r="R87">
            <v>4.5</v>
          </cell>
          <cell r="S87">
            <v>4.5</v>
          </cell>
          <cell r="T87">
            <v>4.5</v>
          </cell>
          <cell r="U87">
            <v>4.5</v>
          </cell>
          <cell r="V87">
            <v>4.5</v>
          </cell>
        </row>
        <row r="88">
          <cell r="B88" t="str">
            <v xml:space="preserve">          Implied Firm Value</v>
          </cell>
          <cell r="K88">
            <v>92225.879984508763</v>
          </cell>
          <cell r="M88">
            <v>72226.290459255906</v>
          </cell>
          <cell r="N88">
            <v>117736.13907405148</v>
          </cell>
          <cell r="O88">
            <v>183913.0351974665</v>
          </cell>
          <cell r="P88">
            <v>218358.42243318935</v>
          </cell>
          <cell r="Q88">
            <v>247440.26808099868</v>
          </cell>
          <cell r="R88">
            <v>260362.84667736242</v>
          </cell>
          <cell r="S88">
            <v>1565984.3675254397</v>
          </cell>
          <cell r="T88">
            <v>1565984.3675254397</v>
          </cell>
          <cell r="U88">
            <v>1565984.3675254397</v>
          </cell>
          <cell r="V88">
            <v>1565984.3675254397</v>
          </cell>
        </row>
        <row r="90">
          <cell r="B90" t="str">
            <v xml:space="preserve">          Implied Equity Value</v>
          </cell>
          <cell r="K90">
            <v>0</v>
          </cell>
          <cell r="M90">
            <v>-753.5757840412989</v>
          </cell>
          <cell r="N90">
            <v>24741.773616763516</v>
          </cell>
          <cell r="O90">
            <v>95293.805078234116</v>
          </cell>
          <cell r="P90">
            <v>143733.11634635128</v>
          </cell>
          <cell r="Q90">
            <v>202861.02905543637</v>
          </cell>
          <cell r="R90">
            <v>222419.2315626604</v>
          </cell>
          <cell r="S90">
            <v>1738281.9892795058</v>
          </cell>
          <cell r="T90">
            <v>1964339.36591519</v>
          </cell>
          <cell r="U90">
            <v>2190397.7425508737</v>
          </cell>
          <cell r="V90">
            <v>2416457.1191865578</v>
          </cell>
        </row>
        <row r="92">
          <cell r="B92" t="str">
            <v>IRR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4">
          <cell r="B94" t="str">
            <v>ENTERPRISE VALUE MULTIPLE:</v>
          </cell>
          <cell r="F94">
            <v>5</v>
          </cell>
        </row>
        <row r="95">
          <cell r="B95" t="str">
            <v xml:space="preserve">     EBITDA</v>
          </cell>
          <cell r="K95">
            <v>20494.639996557504</v>
          </cell>
          <cell r="M95">
            <v>16050.286768723534</v>
          </cell>
          <cell r="N95">
            <v>26163.586460900329</v>
          </cell>
          <cell r="O95">
            <v>40869.563377214778</v>
          </cell>
          <cell r="P95">
            <v>48524.093874042075</v>
          </cell>
          <cell r="Q95">
            <v>54986.726240221928</v>
          </cell>
          <cell r="R95">
            <v>57858.410372747203</v>
          </cell>
          <cell r="S95">
            <v>347996.52611676441</v>
          </cell>
          <cell r="T95">
            <v>347996.52611676441</v>
          </cell>
          <cell r="U95">
            <v>347996.52611676441</v>
          </cell>
          <cell r="V95">
            <v>347996.52611676441</v>
          </cell>
        </row>
        <row r="96">
          <cell r="B96" t="str">
            <v xml:space="preserve">     Enterprise Value Multiple:</v>
          </cell>
          <cell r="K96">
            <v>5</v>
          </cell>
          <cell r="M96">
            <v>5</v>
          </cell>
          <cell r="N96">
            <v>5</v>
          </cell>
          <cell r="O96">
            <v>5</v>
          </cell>
          <cell r="P96">
            <v>5</v>
          </cell>
          <cell r="Q96">
            <v>5</v>
          </cell>
          <cell r="R96">
            <v>5</v>
          </cell>
          <cell r="S96">
            <v>5</v>
          </cell>
          <cell r="T96">
            <v>5</v>
          </cell>
          <cell r="U96">
            <v>5</v>
          </cell>
          <cell r="V96">
            <v>5</v>
          </cell>
        </row>
        <row r="97">
          <cell r="B97" t="str">
            <v xml:space="preserve">          Implied Firm Value</v>
          </cell>
          <cell r="K97">
            <v>102473.19998278751</v>
          </cell>
          <cell r="M97">
            <v>80251.433843617677</v>
          </cell>
          <cell r="N97">
            <v>130817.93230450165</v>
          </cell>
          <cell r="O97">
            <v>204347.81688607388</v>
          </cell>
          <cell r="P97">
            <v>242620.46937021037</v>
          </cell>
          <cell r="Q97">
            <v>274933.63120110962</v>
          </cell>
          <cell r="R97">
            <v>289292.05186373601</v>
          </cell>
          <cell r="S97">
            <v>1739982.630583822</v>
          </cell>
          <cell r="T97">
            <v>1739982.630583822</v>
          </cell>
          <cell r="U97">
            <v>1739982.630583822</v>
          </cell>
          <cell r="V97">
            <v>1739982.630583822</v>
          </cell>
        </row>
        <row r="99">
          <cell r="B99" t="str">
            <v xml:space="preserve">          Implied Equity Value</v>
          </cell>
          <cell r="K99">
            <v>0</v>
          </cell>
          <cell r="M99">
            <v>7271.5676003204717</v>
          </cell>
          <cell r="N99">
            <v>37823.566847213689</v>
          </cell>
          <cell r="O99">
            <v>115728.5867668415</v>
          </cell>
          <cell r="P99">
            <v>167995.1632833723</v>
          </cell>
          <cell r="Q99">
            <v>230354.39217554731</v>
          </cell>
          <cell r="R99">
            <v>251348.43674903398</v>
          </cell>
          <cell r="S99">
            <v>1912280.2523378881</v>
          </cell>
          <cell r="T99">
            <v>2138337.628973572</v>
          </cell>
          <cell r="U99">
            <v>2364396.0056092562</v>
          </cell>
          <cell r="V99">
            <v>2590455.3822449399</v>
          </cell>
        </row>
        <row r="101">
          <cell r="B101" t="str">
            <v>IRR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3">
          <cell r="B103" t="str">
            <v>ENTERPRISE VALUE MULTIPLE:</v>
          </cell>
          <cell r="F103">
            <v>5.5</v>
          </cell>
        </row>
        <row r="104">
          <cell r="B104" t="str">
            <v xml:space="preserve">     EBITDA</v>
          </cell>
          <cell r="K104">
            <v>20494.639996557504</v>
          </cell>
          <cell r="M104">
            <v>16050.286768723534</v>
          </cell>
          <cell r="N104">
            <v>26163.586460900329</v>
          </cell>
          <cell r="O104">
            <v>40869.563377214778</v>
          </cell>
          <cell r="P104">
            <v>48524.093874042075</v>
          </cell>
          <cell r="Q104">
            <v>54986.726240221928</v>
          </cell>
          <cell r="R104">
            <v>57858.410372747203</v>
          </cell>
          <cell r="S104">
            <v>347996.52611676441</v>
          </cell>
          <cell r="T104">
            <v>347996.52611676441</v>
          </cell>
          <cell r="U104">
            <v>347996.52611676441</v>
          </cell>
          <cell r="V104">
            <v>347996.52611676441</v>
          </cell>
        </row>
        <row r="105">
          <cell r="B105" t="str">
            <v xml:space="preserve">     Enterprise Value Multiple:</v>
          </cell>
          <cell r="K105">
            <v>5.5</v>
          </cell>
          <cell r="M105">
            <v>5.5</v>
          </cell>
          <cell r="N105">
            <v>5.5</v>
          </cell>
          <cell r="O105">
            <v>5.5</v>
          </cell>
          <cell r="P105">
            <v>5.5</v>
          </cell>
          <cell r="Q105">
            <v>5.5</v>
          </cell>
          <cell r="R105">
            <v>5.5</v>
          </cell>
          <cell r="S105">
            <v>5.5</v>
          </cell>
          <cell r="T105">
            <v>5.5</v>
          </cell>
          <cell r="U105">
            <v>5.5</v>
          </cell>
          <cell r="V105">
            <v>5.5</v>
          </cell>
        </row>
        <row r="106">
          <cell r="B106" t="str">
            <v xml:space="preserve">          Implied Firm Value</v>
          </cell>
          <cell r="K106">
            <v>112720.51998106627</v>
          </cell>
          <cell r="M106">
            <v>88276.577227979433</v>
          </cell>
          <cell r="N106">
            <v>143899.72553495181</v>
          </cell>
          <cell r="O106">
            <v>224782.59857468127</v>
          </cell>
          <cell r="P106">
            <v>266882.51630723139</v>
          </cell>
          <cell r="Q106">
            <v>302426.99432122061</v>
          </cell>
          <cell r="R106">
            <v>318221.25705010962</v>
          </cell>
          <cell r="S106">
            <v>1913980.8936422043</v>
          </cell>
          <cell r="T106">
            <v>1913980.8936422043</v>
          </cell>
          <cell r="U106">
            <v>1913980.8936422043</v>
          </cell>
          <cell r="V106">
            <v>1913980.8936422043</v>
          </cell>
        </row>
        <row r="108">
          <cell r="B108" t="str">
            <v xml:space="preserve">          Implied Equity Value</v>
          </cell>
          <cell r="K108">
            <v>0</v>
          </cell>
          <cell r="M108">
            <v>15296.710984682228</v>
          </cell>
          <cell r="N108">
            <v>50905.360077663849</v>
          </cell>
          <cell r="O108">
            <v>136163.36845544889</v>
          </cell>
          <cell r="P108">
            <v>192257.21022039332</v>
          </cell>
          <cell r="Q108">
            <v>257847.75529565831</v>
          </cell>
          <cell r="R108">
            <v>280277.64193540759</v>
          </cell>
          <cell r="S108">
            <v>2086278.5153962704</v>
          </cell>
          <cell r="T108">
            <v>2312335.8920319546</v>
          </cell>
          <cell r="U108">
            <v>2538394.2686676383</v>
          </cell>
          <cell r="V108">
            <v>2764453.6453033225</v>
          </cell>
        </row>
        <row r="110">
          <cell r="B110" t="str">
            <v>IRR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2">
          <cell r="B112" t="str">
            <v>ENTERPRISE VALUE MULTIPLE:</v>
          </cell>
          <cell r="F112">
            <v>6</v>
          </cell>
        </row>
        <row r="113">
          <cell r="B113" t="str">
            <v xml:space="preserve">     EBITDA</v>
          </cell>
          <cell r="K113">
            <v>20494.639996557504</v>
          </cell>
          <cell r="M113">
            <v>16050.286768723534</v>
          </cell>
          <cell r="N113">
            <v>26163.586460900329</v>
          </cell>
          <cell r="O113">
            <v>40869.563377214778</v>
          </cell>
          <cell r="P113">
            <v>48524.093874042075</v>
          </cell>
          <cell r="Q113">
            <v>54986.726240221928</v>
          </cell>
          <cell r="R113">
            <v>57858.410372747203</v>
          </cell>
          <cell r="S113">
            <v>347996.52611676441</v>
          </cell>
          <cell r="T113">
            <v>347996.52611676441</v>
          </cell>
          <cell r="U113">
            <v>347996.52611676441</v>
          </cell>
          <cell r="V113">
            <v>347996.52611676441</v>
          </cell>
        </row>
        <row r="114">
          <cell r="B114" t="str">
            <v xml:space="preserve">     Enterprise Value Multiple:</v>
          </cell>
          <cell r="K114">
            <v>6</v>
          </cell>
          <cell r="M114">
            <v>6</v>
          </cell>
          <cell r="N114">
            <v>6</v>
          </cell>
          <cell r="O114">
            <v>6</v>
          </cell>
          <cell r="P114">
            <v>6</v>
          </cell>
          <cell r="Q114">
            <v>6</v>
          </cell>
          <cell r="R114">
            <v>6</v>
          </cell>
          <cell r="S114">
            <v>6</v>
          </cell>
          <cell r="T114">
            <v>6</v>
          </cell>
          <cell r="U114">
            <v>6</v>
          </cell>
          <cell r="V114">
            <v>6</v>
          </cell>
        </row>
        <row r="115">
          <cell r="B115" t="str">
            <v xml:space="preserve">          Implied Firm Value</v>
          </cell>
          <cell r="K115">
            <v>122967.83997934502</v>
          </cell>
          <cell r="M115">
            <v>96301.720612341203</v>
          </cell>
          <cell r="N115">
            <v>156981.51876540197</v>
          </cell>
          <cell r="O115">
            <v>245217.38026328868</v>
          </cell>
          <cell r="P115">
            <v>291144.56324425247</v>
          </cell>
          <cell r="Q115">
            <v>329920.35744133155</v>
          </cell>
          <cell r="R115">
            <v>347150.46223648323</v>
          </cell>
          <cell r="S115">
            <v>2087979.1567005864</v>
          </cell>
          <cell r="T115">
            <v>2087979.1567005864</v>
          </cell>
          <cell r="U115">
            <v>2087979.1567005864</v>
          </cell>
          <cell r="V115">
            <v>2087979.1567005864</v>
          </cell>
        </row>
        <row r="117">
          <cell r="B117" t="str">
            <v xml:space="preserve">          Implied Equity Value</v>
          </cell>
          <cell r="K117">
            <v>0</v>
          </cell>
          <cell r="M117">
            <v>23321.854369043998</v>
          </cell>
          <cell r="N117">
            <v>63987.153308114008</v>
          </cell>
          <cell r="O117">
            <v>156598.1501440563</v>
          </cell>
          <cell r="P117">
            <v>216519.25715741439</v>
          </cell>
          <cell r="Q117">
            <v>285341.11841576931</v>
          </cell>
          <cell r="R117">
            <v>309206.8471217812</v>
          </cell>
          <cell r="S117">
            <v>2260276.7784546525</v>
          </cell>
          <cell r="T117">
            <v>2486334.1550903367</v>
          </cell>
          <cell r="U117">
            <v>2712392.5317260204</v>
          </cell>
          <cell r="V117">
            <v>2938451.9083617046</v>
          </cell>
        </row>
        <row r="119">
          <cell r="B119" t="str">
            <v>IRR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1">
          <cell r="B121" t="str">
            <v>ENTERPRISE VALUE MULTIPLE:</v>
          </cell>
          <cell r="F121">
            <v>6.5</v>
          </cell>
        </row>
        <row r="122">
          <cell r="B122" t="str">
            <v xml:space="preserve">     EBITDA</v>
          </cell>
          <cell r="K122">
            <v>20494.639996557504</v>
          </cell>
          <cell r="M122">
            <v>16050.286768723534</v>
          </cell>
          <cell r="N122">
            <v>26163.586460900329</v>
          </cell>
          <cell r="O122">
            <v>40869.563377214778</v>
          </cell>
          <cell r="P122">
            <v>48524.093874042075</v>
          </cell>
          <cell r="Q122">
            <v>54986.726240221928</v>
          </cell>
          <cell r="R122">
            <v>57858.410372747203</v>
          </cell>
          <cell r="S122">
            <v>347996.52611676441</v>
          </cell>
          <cell r="T122">
            <v>347996.52611676441</v>
          </cell>
          <cell r="U122">
            <v>347996.52611676441</v>
          </cell>
          <cell r="V122">
            <v>347996.52611676441</v>
          </cell>
        </row>
        <row r="123">
          <cell r="B123" t="str">
            <v xml:space="preserve">     Enterprise Value Multiple:</v>
          </cell>
          <cell r="K123">
            <v>6.5</v>
          </cell>
          <cell r="M123">
            <v>6.5</v>
          </cell>
          <cell r="N123">
            <v>6.5</v>
          </cell>
          <cell r="O123">
            <v>6.5</v>
          </cell>
          <cell r="P123">
            <v>6.5</v>
          </cell>
          <cell r="Q123">
            <v>6.5</v>
          </cell>
          <cell r="R123">
            <v>6.5</v>
          </cell>
          <cell r="S123">
            <v>6.5</v>
          </cell>
          <cell r="T123">
            <v>6.5</v>
          </cell>
          <cell r="U123">
            <v>6.5</v>
          </cell>
          <cell r="V123">
            <v>6.5</v>
          </cell>
        </row>
        <row r="124">
          <cell r="B124" t="str">
            <v xml:space="preserve">          Implied Firm Value</v>
          </cell>
          <cell r="K124">
            <v>133215.15997762379</v>
          </cell>
          <cell r="M124">
            <v>104326.86399670297</v>
          </cell>
          <cell r="N124">
            <v>170063.31199585213</v>
          </cell>
          <cell r="O124">
            <v>265652.16195189604</v>
          </cell>
          <cell r="P124">
            <v>315406.61018127349</v>
          </cell>
          <cell r="Q124">
            <v>357413.72056144255</v>
          </cell>
          <cell r="R124">
            <v>376079.66742285684</v>
          </cell>
          <cell r="S124">
            <v>2261977.4197589685</v>
          </cell>
          <cell r="T124">
            <v>2261977.4197589685</v>
          </cell>
          <cell r="U124">
            <v>2261977.4197589685</v>
          </cell>
          <cell r="V124">
            <v>2261977.4197589685</v>
          </cell>
        </row>
        <row r="126">
          <cell r="B126" t="str">
            <v xml:space="preserve">          Implied Equity Value</v>
          </cell>
          <cell r="K126">
            <v>0</v>
          </cell>
          <cell r="M126">
            <v>31346.997753405769</v>
          </cell>
          <cell r="N126">
            <v>77068.946538564167</v>
          </cell>
          <cell r="O126">
            <v>177032.93183266366</v>
          </cell>
          <cell r="P126">
            <v>240781.30409443541</v>
          </cell>
          <cell r="Q126">
            <v>312834.4815358803</v>
          </cell>
          <cell r="R126">
            <v>338136.05230815482</v>
          </cell>
          <cell r="S126">
            <v>2434275.0415130351</v>
          </cell>
          <cell r="T126">
            <v>2660332.4181487188</v>
          </cell>
          <cell r="U126">
            <v>2886390.7947844029</v>
          </cell>
          <cell r="V126">
            <v>3112450.1714200866</v>
          </cell>
        </row>
        <row r="128">
          <cell r="B128" t="str">
            <v>IRR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30">
          <cell r="B130" t="str">
            <v>ENTERPRISE VALUE MULTIPLE:</v>
          </cell>
          <cell r="F130">
            <v>7</v>
          </cell>
        </row>
        <row r="131">
          <cell r="B131" t="str">
            <v xml:space="preserve">     EBITDA</v>
          </cell>
          <cell r="K131">
            <v>20494.639996557504</v>
          </cell>
          <cell r="M131">
            <v>16050.286768723534</v>
          </cell>
          <cell r="N131">
            <v>26163.586460900329</v>
          </cell>
          <cell r="O131">
            <v>40869.563377214778</v>
          </cell>
          <cell r="P131">
            <v>48524.093874042075</v>
          </cell>
          <cell r="Q131">
            <v>54986.726240221928</v>
          </cell>
          <cell r="R131">
            <v>57858.410372747203</v>
          </cell>
          <cell r="S131">
            <v>347996.52611676441</v>
          </cell>
          <cell r="T131">
            <v>347996.52611676441</v>
          </cell>
          <cell r="U131">
            <v>347996.52611676441</v>
          </cell>
          <cell r="V131">
            <v>347996.52611676441</v>
          </cell>
        </row>
        <row r="132">
          <cell r="B132" t="str">
            <v xml:space="preserve">     Enterprise Value Multiple:</v>
          </cell>
          <cell r="K132">
            <v>7</v>
          </cell>
          <cell r="M132">
            <v>7</v>
          </cell>
          <cell r="N132">
            <v>7</v>
          </cell>
          <cell r="O132">
            <v>7</v>
          </cell>
          <cell r="P132">
            <v>7</v>
          </cell>
          <cell r="Q132">
            <v>7</v>
          </cell>
          <cell r="R132">
            <v>7</v>
          </cell>
          <cell r="S132">
            <v>7</v>
          </cell>
          <cell r="T132">
            <v>7</v>
          </cell>
          <cell r="U132">
            <v>7</v>
          </cell>
          <cell r="V132">
            <v>7</v>
          </cell>
        </row>
        <row r="133">
          <cell r="B133" t="str">
            <v xml:space="preserve">          Implied Firm Value</v>
          </cell>
          <cell r="K133">
            <v>143462.47997590253</v>
          </cell>
          <cell r="M133">
            <v>112352.00738106473</v>
          </cell>
          <cell r="N133">
            <v>183145.10522630232</v>
          </cell>
          <cell r="O133">
            <v>286086.94364050345</v>
          </cell>
          <cell r="P133">
            <v>339668.6571182945</v>
          </cell>
          <cell r="Q133">
            <v>384907.08368155349</v>
          </cell>
          <cell r="R133">
            <v>405008.8726092304</v>
          </cell>
          <cell r="S133">
            <v>2435975.6828173511</v>
          </cell>
          <cell r="T133">
            <v>2435975.6828173511</v>
          </cell>
          <cell r="U133">
            <v>2435975.6828173511</v>
          </cell>
          <cell r="V133">
            <v>2435975.6828173511</v>
          </cell>
        </row>
        <row r="135">
          <cell r="B135" t="str">
            <v xml:space="preserve">          Implied Equity Value</v>
          </cell>
          <cell r="K135">
            <v>0</v>
          </cell>
          <cell r="M135">
            <v>39372.141137767525</v>
          </cell>
          <cell r="N135">
            <v>90150.739769014355</v>
          </cell>
          <cell r="O135">
            <v>197467.71352127107</v>
          </cell>
          <cell r="P135">
            <v>265043.35103145643</v>
          </cell>
          <cell r="Q135">
            <v>340327.84465599124</v>
          </cell>
          <cell r="R135">
            <v>367065.25749452837</v>
          </cell>
          <cell r="S135">
            <v>2608273.3045714176</v>
          </cell>
          <cell r="T135">
            <v>2834330.6812071013</v>
          </cell>
          <cell r="U135">
            <v>3060389.0578427855</v>
          </cell>
          <cell r="V135">
            <v>3286448.4344784692</v>
          </cell>
        </row>
        <row r="137">
          <cell r="B137" t="str">
            <v>IRR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9">
          <cell r="B139" t="str">
            <v>IRR CALCULATION - 3</v>
          </cell>
        </row>
        <row r="140">
          <cell r="B140" t="str">
            <v>YEAR</v>
          </cell>
          <cell r="K140">
            <v>0</v>
          </cell>
          <cell r="M140">
            <v>1</v>
          </cell>
          <cell r="N140">
            <v>2</v>
          </cell>
          <cell r="O140">
            <v>3</v>
          </cell>
          <cell r="P140">
            <v>4</v>
          </cell>
          <cell r="Q140">
            <v>5</v>
          </cell>
          <cell r="R140">
            <v>6</v>
          </cell>
          <cell r="S140">
            <v>7</v>
          </cell>
          <cell r="T140">
            <v>8</v>
          </cell>
          <cell r="U140">
            <v>9</v>
          </cell>
          <cell r="V140">
            <v>10</v>
          </cell>
        </row>
        <row r="142">
          <cell r="B142" t="str">
            <v>ENTERPRISE VALUE MULTIPLE:</v>
          </cell>
          <cell r="F142">
            <v>7.5</v>
          </cell>
        </row>
        <row r="143">
          <cell r="B143" t="str">
            <v xml:space="preserve">     EBITDA</v>
          </cell>
          <cell r="K143">
            <v>20494.639996557504</v>
          </cell>
          <cell r="M143">
            <v>16050.286768723534</v>
          </cell>
          <cell r="N143">
            <v>26163.586460900329</v>
          </cell>
          <cell r="O143">
            <v>40869.563377214778</v>
          </cell>
          <cell r="P143">
            <v>48524.093874042075</v>
          </cell>
          <cell r="Q143">
            <v>54986.726240221928</v>
          </cell>
          <cell r="R143">
            <v>57858.410372747203</v>
          </cell>
          <cell r="S143">
            <v>347996.52611676441</v>
          </cell>
          <cell r="T143">
            <v>347996.52611676441</v>
          </cell>
          <cell r="U143">
            <v>347996.52611676441</v>
          </cell>
          <cell r="V143">
            <v>347996.52611676441</v>
          </cell>
        </row>
        <row r="144">
          <cell r="B144" t="str">
            <v xml:space="preserve">     Enterprise Value Multiple:</v>
          </cell>
          <cell r="K144">
            <v>7.5</v>
          </cell>
          <cell r="M144">
            <v>7.5</v>
          </cell>
          <cell r="N144">
            <v>7.5</v>
          </cell>
          <cell r="O144">
            <v>7.5</v>
          </cell>
          <cell r="P144">
            <v>7.5</v>
          </cell>
          <cell r="Q144">
            <v>7.5</v>
          </cell>
          <cell r="R144">
            <v>7.5</v>
          </cell>
          <cell r="S144">
            <v>7.5</v>
          </cell>
          <cell r="T144">
            <v>7.5</v>
          </cell>
          <cell r="U144">
            <v>7.5</v>
          </cell>
          <cell r="V144">
            <v>7.5</v>
          </cell>
        </row>
        <row r="145">
          <cell r="B145" t="str">
            <v xml:space="preserve">          Implied Firm Value</v>
          </cell>
          <cell r="K145">
            <v>153709.79997418128</v>
          </cell>
          <cell r="M145">
            <v>120377.1507654265</v>
          </cell>
          <cell r="N145">
            <v>196226.89845675247</v>
          </cell>
          <cell r="O145">
            <v>306521.72532911081</v>
          </cell>
          <cell r="P145">
            <v>363930.70405531558</v>
          </cell>
          <cell r="Q145">
            <v>412400.44680166448</v>
          </cell>
          <cell r="R145">
            <v>433938.07779560401</v>
          </cell>
          <cell r="S145">
            <v>2609973.9458757332</v>
          </cell>
          <cell r="T145">
            <v>2609973.9458757332</v>
          </cell>
          <cell r="U145">
            <v>2609973.9458757332</v>
          </cell>
          <cell r="V145">
            <v>2609973.9458757332</v>
          </cell>
        </row>
        <row r="147">
          <cell r="B147" t="str">
            <v xml:space="preserve">          Implied Equity Value</v>
          </cell>
          <cell r="K147">
            <v>0</v>
          </cell>
          <cell r="M147">
            <v>47397.284522129296</v>
          </cell>
          <cell r="N147">
            <v>103232.53299946451</v>
          </cell>
          <cell r="O147">
            <v>217902.49520987843</v>
          </cell>
          <cell r="P147">
            <v>289305.39796847751</v>
          </cell>
          <cell r="Q147">
            <v>367821.20777610224</v>
          </cell>
          <cell r="R147">
            <v>395994.46268090198</v>
          </cell>
          <cell r="S147">
            <v>2782271.5676297997</v>
          </cell>
          <cell r="T147">
            <v>3008328.9442654834</v>
          </cell>
          <cell r="U147">
            <v>3234387.3209011676</v>
          </cell>
          <cell r="V147">
            <v>3460446.6975368513</v>
          </cell>
        </row>
        <row r="149">
          <cell r="B149" t="str">
            <v>IRR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2">
          <cell r="B152" t="str">
            <v>ENTERPRISE VALUE MULTIPLE:</v>
          </cell>
          <cell r="F152">
            <v>8</v>
          </cell>
        </row>
        <row r="153">
          <cell r="B153" t="str">
            <v xml:space="preserve">     EBITDA</v>
          </cell>
          <cell r="K153">
            <v>20494.639996557504</v>
          </cell>
          <cell r="M153">
            <v>16050.286768723534</v>
          </cell>
          <cell r="N153">
            <v>26163.586460900329</v>
          </cell>
          <cell r="O153">
            <v>40869.563377214778</v>
          </cell>
          <cell r="P153">
            <v>48524.093874042075</v>
          </cell>
          <cell r="Q153">
            <v>54986.726240221928</v>
          </cell>
          <cell r="R153">
            <v>57858.410372747203</v>
          </cell>
          <cell r="S153">
            <v>347996.52611676441</v>
          </cell>
          <cell r="T153">
            <v>347996.52611676441</v>
          </cell>
          <cell r="U153">
            <v>347996.52611676441</v>
          </cell>
          <cell r="V153">
            <v>347996.52611676441</v>
          </cell>
        </row>
        <row r="154">
          <cell r="B154" t="str">
            <v xml:space="preserve">     Enterprise Value Multiple:</v>
          </cell>
          <cell r="K154">
            <v>8</v>
          </cell>
          <cell r="M154">
            <v>8</v>
          </cell>
          <cell r="N154">
            <v>8</v>
          </cell>
          <cell r="O154">
            <v>8</v>
          </cell>
          <cell r="P154">
            <v>8</v>
          </cell>
          <cell r="Q154">
            <v>8</v>
          </cell>
          <cell r="R154">
            <v>8</v>
          </cell>
          <cell r="S154">
            <v>8</v>
          </cell>
          <cell r="T154">
            <v>8</v>
          </cell>
          <cell r="U154">
            <v>8</v>
          </cell>
          <cell r="V154">
            <v>8</v>
          </cell>
        </row>
        <row r="155">
          <cell r="B155" t="str">
            <v xml:space="preserve">          Implied Firm Value</v>
          </cell>
          <cell r="K155">
            <v>163957.11997246003</v>
          </cell>
          <cell r="M155">
            <v>128402.29414978827</v>
          </cell>
          <cell r="N155">
            <v>209308.69168720263</v>
          </cell>
          <cell r="O155">
            <v>326956.50701771822</v>
          </cell>
          <cell r="P155">
            <v>388192.7509923366</v>
          </cell>
          <cell r="Q155">
            <v>439893.80992177542</v>
          </cell>
          <cell r="R155">
            <v>462867.28298197762</v>
          </cell>
          <cell r="S155">
            <v>2783972.2089341152</v>
          </cell>
          <cell r="T155">
            <v>2783972.2089341152</v>
          </cell>
          <cell r="U155">
            <v>2783972.2089341152</v>
          </cell>
          <cell r="V155">
            <v>2783972.2089341152</v>
          </cell>
        </row>
        <row r="157">
          <cell r="B157" t="str">
            <v xml:space="preserve">          Implied Equity Value</v>
          </cell>
          <cell r="K157">
            <v>0</v>
          </cell>
          <cell r="M157">
            <v>55422.427906491066</v>
          </cell>
          <cell r="N157">
            <v>116314.32622991467</v>
          </cell>
          <cell r="O157">
            <v>238337.27689848584</v>
          </cell>
          <cell r="P157">
            <v>313567.44490549853</v>
          </cell>
          <cell r="Q157">
            <v>395314.57089621318</v>
          </cell>
          <cell r="R157">
            <v>424923.6678672756</v>
          </cell>
          <cell r="S157">
            <v>2956269.8306881818</v>
          </cell>
          <cell r="T157">
            <v>3182327.2073238655</v>
          </cell>
          <cell r="U157">
            <v>3408385.5839595497</v>
          </cell>
          <cell r="V157">
            <v>3634444.9605952334</v>
          </cell>
        </row>
        <row r="159">
          <cell r="B159" t="str">
            <v>IRR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2">
          <cell r="B162" t="str">
            <v>ENTERPRISE VALUE MULTIPLE:</v>
          </cell>
          <cell r="F162">
            <v>8.5</v>
          </cell>
        </row>
        <row r="163">
          <cell r="B163" t="str">
            <v xml:space="preserve">     EBITDA</v>
          </cell>
          <cell r="K163">
            <v>20494.639996557504</v>
          </cell>
          <cell r="M163">
            <v>16050.286768723534</v>
          </cell>
          <cell r="N163">
            <v>26163.586460900329</v>
          </cell>
          <cell r="O163">
            <v>40869.563377214778</v>
          </cell>
          <cell r="P163">
            <v>48524.093874042075</v>
          </cell>
          <cell r="Q163">
            <v>54986.726240221928</v>
          </cell>
          <cell r="R163">
            <v>57858.410372747203</v>
          </cell>
          <cell r="S163">
            <v>347996.52611676441</v>
          </cell>
          <cell r="T163">
            <v>347996.52611676441</v>
          </cell>
          <cell r="U163">
            <v>347996.52611676441</v>
          </cell>
          <cell r="V163">
            <v>347996.52611676441</v>
          </cell>
        </row>
        <row r="164">
          <cell r="B164" t="str">
            <v xml:space="preserve">     Enterprise Value Multiple:</v>
          </cell>
          <cell r="K164">
            <v>8.5</v>
          </cell>
          <cell r="M164">
            <v>8.5</v>
          </cell>
          <cell r="N164">
            <v>8.5</v>
          </cell>
          <cell r="O164">
            <v>8.5</v>
          </cell>
          <cell r="P164">
            <v>8.5</v>
          </cell>
          <cell r="Q164">
            <v>8.5</v>
          </cell>
          <cell r="R164">
            <v>8.5</v>
          </cell>
          <cell r="S164">
            <v>8.5</v>
          </cell>
          <cell r="T164">
            <v>8.5</v>
          </cell>
          <cell r="U164">
            <v>8.5</v>
          </cell>
          <cell r="V164">
            <v>8.5</v>
          </cell>
        </row>
        <row r="165">
          <cell r="B165" t="str">
            <v xml:space="preserve">          Implied Firm Value</v>
          </cell>
          <cell r="K165">
            <v>174204.43997073878</v>
          </cell>
          <cell r="M165">
            <v>136427.43753415003</v>
          </cell>
          <cell r="N165">
            <v>222390.48491765279</v>
          </cell>
          <cell r="O165">
            <v>347391.28870632563</v>
          </cell>
          <cell r="P165">
            <v>412454.79792935762</v>
          </cell>
          <cell r="Q165">
            <v>467387.17304188636</v>
          </cell>
          <cell r="R165">
            <v>491796.48816835124</v>
          </cell>
          <cell r="S165">
            <v>2957970.4719924973</v>
          </cell>
          <cell r="T165">
            <v>2957970.4719924973</v>
          </cell>
          <cell r="U165">
            <v>2957970.4719924973</v>
          </cell>
          <cell r="V165">
            <v>2957970.4719924973</v>
          </cell>
        </row>
        <row r="167">
          <cell r="B167" t="str">
            <v xml:space="preserve">          Implied Equity Value</v>
          </cell>
          <cell r="K167">
            <v>0</v>
          </cell>
          <cell r="M167">
            <v>63447.571290852822</v>
          </cell>
          <cell r="N167">
            <v>129396.11946036483</v>
          </cell>
          <cell r="O167">
            <v>258772.05858709326</v>
          </cell>
          <cell r="P167">
            <v>337829.49184251955</v>
          </cell>
          <cell r="Q167">
            <v>422807.93401632411</v>
          </cell>
          <cell r="R167">
            <v>453852.87305364921</v>
          </cell>
          <cell r="S167">
            <v>3130268.0937465639</v>
          </cell>
          <cell r="T167">
            <v>3356325.4703822476</v>
          </cell>
          <cell r="U167">
            <v>3582383.8470179318</v>
          </cell>
          <cell r="V167">
            <v>3808443.2236536155</v>
          </cell>
        </row>
        <row r="169">
          <cell r="B169" t="str">
            <v>IRR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</sheetData>
      <sheetData sheetId="37" refreshError="1">
        <row r="1">
          <cell r="B1" t="str">
            <v>DBC / PIT</v>
          </cell>
          <cell r="K1" t="str">
            <v>DBC / PIT Medium Term Model</v>
          </cell>
          <cell r="W1" t="str">
            <v>CONSERVATIVE CASE</v>
          </cell>
        </row>
        <row r="4">
          <cell r="B4" t="str">
            <v>COVENANT ANALYSIS</v>
          </cell>
        </row>
        <row r="7">
          <cell r="M7">
            <v>0</v>
          </cell>
        </row>
        <row r="8">
          <cell r="B8" t="str">
            <v>BREAK EVEN EBITDA ANALYSIS:</v>
          </cell>
          <cell r="M8">
            <v>2003</v>
          </cell>
          <cell r="N8">
            <v>2004</v>
          </cell>
          <cell r="O8">
            <v>2005</v>
          </cell>
          <cell r="P8">
            <v>2006</v>
          </cell>
          <cell r="Q8">
            <v>2007</v>
          </cell>
          <cell r="R8">
            <v>2008</v>
          </cell>
          <cell r="S8">
            <v>2009</v>
          </cell>
          <cell r="T8">
            <v>2010</v>
          </cell>
          <cell r="U8">
            <v>2011</v>
          </cell>
          <cell r="V8">
            <v>2012</v>
          </cell>
        </row>
        <row r="10">
          <cell r="B10" t="str">
            <v>Actual EBITDA</v>
          </cell>
          <cell r="M10">
            <v>16050.286768723534</v>
          </cell>
          <cell r="N10">
            <v>26163.586460900329</v>
          </cell>
          <cell r="O10">
            <v>40869.563377214778</v>
          </cell>
          <cell r="P10">
            <v>48524.093874042075</v>
          </cell>
          <cell r="Q10">
            <v>54986.726240221928</v>
          </cell>
          <cell r="R10">
            <v>57858.410372747203</v>
          </cell>
          <cell r="S10">
            <v>347996.52611676441</v>
          </cell>
          <cell r="T10">
            <v>347996.52611676441</v>
          </cell>
          <cell r="U10">
            <v>347996.52611676441</v>
          </cell>
          <cell r="V10">
            <v>347996.52611676441</v>
          </cell>
        </row>
        <row r="12">
          <cell r="B12" t="str">
            <v xml:space="preserve">     CAPEX</v>
          </cell>
          <cell r="M12">
            <v>31907.516348899477</v>
          </cell>
          <cell r="N12">
            <v>23206.980969985463</v>
          </cell>
          <cell r="O12">
            <v>19926.746179162517</v>
          </cell>
          <cell r="P12">
            <v>9571.4952242323416</v>
          </cell>
          <cell r="Q12">
            <v>6555.1011705828896</v>
          </cell>
          <cell r="R12">
            <v>34546</v>
          </cell>
          <cell r="S12">
            <v>34546</v>
          </cell>
          <cell r="T12">
            <v>34546</v>
          </cell>
          <cell r="U12">
            <v>34546</v>
          </cell>
          <cell r="V12">
            <v>34546</v>
          </cell>
        </row>
        <row r="13">
          <cell r="B13" t="str">
            <v xml:space="preserve">     Cash Taxes</v>
          </cell>
          <cell r="M13">
            <v>0</v>
          </cell>
          <cell r="N13">
            <v>-697.14217201855956</v>
          </cell>
          <cell r="O13">
            <v>-2742.8025759943871</v>
          </cell>
          <cell r="P13">
            <v>-3831.5878728769321</v>
          </cell>
          <cell r="Q13">
            <v>-5203.9348731482014</v>
          </cell>
          <cell r="R13">
            <v>-5738.7673508900371</v>
          </cell>
          <cell r="S13">
            <v>-82290.750516531771</v>
          </cell>
          <cell r="T13">
            <v>-82290.750516531771</v>
          </cell>
          <cell r="U13">
            <v>-82290.750516531771</v>
          </cell>
          <cell r="V13">
            <v>-82290.750516531756</v>
          </cell>
        </row>
        <row r="14">
          <cell r="B14" t="str">
            <v xml:space="preserve">     Working Capital</v>
          </cell>
          <cell r="M14">
            <v>7545.0227795352548</v>
          </cell>
          <cell r="N14">
            <v>-103.30062482852372</v>
          </cell>
          <cell r="O14">
            <v>1161.8964067130582</v>
          </cell>
          <cell r="P14">
            <v>7745.9272867976688</v>
          </cell>
          <cell r="Q14">
            <v>3302.7429288518324</v>
          </cell>
          <cell r="R14">
            <v>12451.244057308519</v>
          </cell>
          <cell r="S14">
            <v>225809.37663568399</v>
          </cell>
          <cell r="T14">
            <v>226057.37663568399</v>
          </cell>
          <cell r="U14">
            <v>226058.37663568393</v>
          </cell>
          <cell r="V14">
            <v>226059.37663568393</v>
          </cell>
        </row>
        <row r="15">
          <cell r="B15" t="str">
            <v xml:space="preserve">     Total Interest Expense</v>
          </cell>
          <cell r="M15">
            <v>8329.6093668661615</v>
          </cell>
          <cell r="N15">
            <v>14225.838328831302</v>
          </cell>
          <cell r="O15">
            <v>11233.292071779002</v>
          </cell>
          <cell r="P15">
            <v>10503.79493634567</v>
          </cell>
          <cell r="Q15">
            <v>6401.3568146528669</v>
          </cell>
          <cell r="R15">
            <v>5124.3989645486454</v>
          </cell>
          <cell r="S15">
            <v>5124.3989645486454</v>
          </cell>
          <cell r="T15">
            <v>5124.3989645486454</v>
          </cell>
          <cell r="U15">
            <v>5124.3989645486472</v>
          </cell>
          <cell r="V15">
            <v>5124.3989645486909</v>
          </cell>
        </row>
        <row r="16">
          <cell r="B16" t="str">
            <v xml:space="preserve">     Total Amortization of Principal</v>
          </cell>
          <cell r="M16">
            <v>56219.378189522336</v>
          </cell>
          <cell r="N16">
            <v>12017.635195546616</v>
          </cell>
          <cell r="O16">
            <v>7483.5379999999996</v>
          </cell>
          <cell r="P16">
            <v>32026.669333333328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M17" t="str">
            <v>______</v>
          </cell>
          <cell r="N17" t="str">
            <v>______</v>
          </cell>
          <cell r="O17" t="str">
            <v>______</v>
          </cell>
          <cell r="P17" t="str">
            <v>______</v>
          </cell>
          <cell r="Q17" t="str">
            <v>______</v>
          </cell>
          <cell r="R17" t="str">
            <v>______</v>
          </cell>
          <cell r="S17" t="str">
            <v>______</v>
          </cell>
          <cell r="T17" t="str">
            <v>______</v>
          </cell>
          <cell r="U17" t="str">
            <v>______</v>
          </cell>
          <cell r="V17" t="str">
            <v>______</v>
          </cell>
        </row>
        <row r="18">
          <cell r="B18" t="str">
            <v>Break-Even EBITDA</v>
          </cell>
          <cell r="M18">
            <v>104001.52668482323</v>
          </cell>
          <cell r="N18">
            <v>48650.011697516296</v>
          </cell>
          <cell r="O18">
            <v>37062.670081660188</v>
          </cell>
          <cell r="P18">
            <v>56016.298907832082</v>
          </cell>
          <cell r="Q18">
            <v>11055.266040939387</v>
          </cell>
          <cell r="R18">
            <v>46382.875670967129</v>
          </cell>
          <cell r="S18">
            <v>183189.02508370089</v>
          </cell>
          <cell r="T18">
            <v>183437.02508370089</v>
          </cell>
          <cell r="U18">
            <v>183438.02508370084</v>
          </cell>
          <cell r="V18">
            <v>183439.02508370086</v>
          </cell>
        </row>
        <row r="20">
          <cell r="B20" t="str">
            <v>DEBT SERVICE COVERAGE:</v>
          </cell>
        </row>
        <row r="21">
          <cell r="B21" t="str">
            <v xml:space="preserve">     Projected</v>
          </cell>
          <cell r="M21">
            <v>-0.36255026214419755</v>
          </cell>
          <cell r="N21">
            <v>0.14316124289995286</v>
          </cell>
          <cell r="O21">
            <v>1.2033941260862637</v>
          </cell>
          <cell r="P21">
            <v>0.82383909598815797</v>
          </cell>
          <cell r="Q21">
            <v>7.8628357192528808</v>
          </cell>
          <cell r="R21">
            <v>3.2393913473891343</v>
          </cell>
          <cell r="S21">
            <v>33.16133290425401</v>
          </cell>
          <cell r="T21">
            <v>33.11293698470994</v>
          </cell>
          <cell r="U21">
            <v>33.112741839873067</v>
          </cell>
          <cell r="V21">
            <v>33.112546695035917</v>
          </cell>
        </row>
        <row r="23">
          <cell r="B23" t="str">
            <v xml:space="preserve">     Break-Even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</row>
        <row r="25">
          <cell r="B25" t="str">
            <v>(EBITDA-CAPEX-Cash Taxes-Working Capital)/(Interest Expense+Amortization of Principal)</v>
          </cell>
        </row>
        <row r="28">
          <cell r="M28">
            <v>2003</v>
          </cell>
          <cell r="N28">
            <v>2004</v>
          </cell>
          <cell r="O28">
            <v>2005</v>
          </cell>
          <cell r="P28">
            <v>2006</v>
          </cell>
          <cell r="Q28">
            <v>2007</v>
          </cell>
          <cell r="R28">
            <v>2008</v>
          </cell>
          <cell r="S28">
            <v>2009</v>
          </cell>
          <cell r="T28">
            <v>2010</v>
          </cell>
          <cell r="U28">
            <v>2011</v>
          </cell>
          <cell r="V28">
            <v>2012</v>
          </cell>
        </row>
        <row r="30">
          <cell r="B30" t="str">
            <v>COVENANT A:</v>
          </cell>
        </row>
        <row r="36">
          <cell r="B36" t="str">
            <v>COVENANT B:</v>
          </cell>
        </row>
        <row r="43">
          <cell r="B43" t="str">
            <v>COVENANT C:</v>
          </cell>
        </row>
        <row r="49">
          <cell r="B49" t="str">
            <v>FEE WORKSHEET</v>
          </cell>
        </row>
        <row r="53">
          <cell r="L53" t="str">
            <v>Committed $</v>
          </cell>
          <cell r="N53" t="str">
            <v>Applied %</v>
          </cell>
          <cell r="P53" t="str">
            <v>Total</v>
          </cell>
        </row>
        <row r="55">
          <cell r="H55" t="str">
            <v>Senior Secured Credit Facilities</v>
          </cell>
          <cell r="L55">
            <v>0</v>
          </cell>
          <cell r="N55">
            <v>0</v>
          </cell>
          <cell r="P55">
            <v>0</v>
          </cell>
        </row>
        <row r="56">
          <cell r="H56" t="str">
            <v>Senior Unsecured Notes</v>
          </cell>
          <cell r="L56">
            <v>0</v>
          </cell>
          <cell r="N56">
            <v>0</v>
          </cell>
          <cell r="P56">
            <v>0</v>
          </cell>
        </row>
        <row r="57">
          <cell r="H57" t="str">
            <v>Subordinated Notes</v>
          </cell>
          <cell r="L57">
            <v>0</v>
          </cell>
          <cell r="N57">
            <v>0</v>
          </cell>
          <cell r="P57">
            <v>0</v>
          </cell>
        </row>
        <row r="58">
          <cell r="H58" t="str">
            <v>Other Notes</v>
          </cell>
          <cell r="L58">
            <v>0</v>
          </cell>
          <cell r="N58">
            <v>0</v>
          </cell>
          <cell r="P58">
            <v>0</v>
          </cell>
        </row>
        <row r="59">
          <cell r="H59" t="str">
            <v>Other Debt</v>
          </cell>
          <cell r="L59">
            <v>0</v>
          </cell>
          <cell r="N59">
            <v>0</v>
          </cell>
          <cell r="P59">
            <v>0</v>
          </cell>
        </row>
        <row r="60">
          <cell r="H60" t="str">
            <v>Sponsor Fees</v>
          </cell>
          <cell r="L60">
            <v>0</v>
          </cell>
          <cell r="N60">
            <v>0</v>
          </cell>
          <cell r="P60">
            <v>0</v>
          </cell>
        </row>
        <row r="61">
          <cell r="H61" t="str">
            <v>Other/Legal</v>
          </cell>
          <cell r="L61">
            <v>0</v>
          </cell>
          <cell r="N61">
            <v>0</v>
          </cell>
          <cell r="P61">
            <v>0</v>
          </cell>
        </row>
        <row r="63">
          <cell r="H63" t="str">
            <v>TOTAL</v>
          </cell>
          <cell r="L63">
            <v>0</v>
          </cell>
          <cell r="P63">
            <v>0</v>
          </cell>
        </row>
      </sheetData>
      <sheetData sheetId="38" refreshError="1">
        <row r="1">
          <cell r="B1" t="str">
            <v>DBC / PIT</v>
          </cell>
          <cell r="F1" t="str">
            <v>DBC / PIT Medium Term Model</v>
          </cell>
          <cell r="O1" t="str">
            <v>CONSERVATIVE CASE</v>
          </cell>
        </row>
        <row r="4">
          <cell r="B4" t="str">
            <v>DEBT/RETURN ANALYSIS</v>
          </cell>
        </row>
        <row r="6">
          <cell r="B6" t="str">
            <v>PURCHASE PRICE ANALYSIS:</v>
          </cell>
        </row>
        <row r="8">
          <cell r="B8" t="str">
            <v>EBITDA Multiple</v>
          </cell>
          <cell r="E8">
            <v>0</v>
          </cell>
        </row>
        <row r="9">
          <cell r="B9" t="str">
            <v>EBITDA (LTM)</v>
          </cell>
          <cell r="E9">
            <v>0</v>
          </cell>
        </row>
        <row r="10">
          <cell r="B10" t="str">
            <v>Purchase Price ($ MM)</v>
          </cell>
          <cell r="E10">
            <v>0</v>
          </cell>
        </row>
        <row r="12">
          <cell r="B12" t="str">
            <v>USES AND SOURCES:</v>
          </cell>
          <cell r="J12" t="str">
            <v>ASSUMPTIONS:</v>
          </cell>
        </row>
        <row r="14">
          <cell r="B14" t="str">
            <v>USES:</v>
          </cell>
          <cell r="J14" t="str">
            <v>Tax Rate</v>
          </cell>
          <cell r="N14">
            <v>0</v>
          </cell>
        </row>
        <row r="15">
          <cell r="B15" t="str">
            <v xml:space="preserve">   Purchase Price</v>
          </cell>
          <cell r="E15">
            <v>0</v>
          </cell>
        </row>
        <row r="16">
          <cell r="B16" t="str">
            <v xml:space="preserve">   Refinance Existing Debt</v>
          </cell>
          <cell r="E16">
            <v>0</v>
          </cell>
          <cell r="J16" t="str">
            <v>Average Senior Debt Rate</v>
          </cell>
          <cell r="N16">
            <v>0</v>
          </cell>
        </row>
        <row r="17">
          <cell r="B17" t="str">
            <v xml:space="preserve">   All Other</v>
          </cell>
          <cell r="E17">
            <v>0</v>
          </cell>
          <cell r="J17" t="str">
            <v>Subordinated Notes Rate</v>
          </cell>
          <cell r="N17">
            <v>0</v>
          </cell>
        </row>
        <row r="18">
          <cell r="B18" t="str">
            <v xml:space="preserve">   Fees and Expenses</v>
          </cell>
          <cell r="E18">
            <v>0</v>
          </cell>
          <cell r="J18" t="str">
            <v>Cash Sweep</v>
          </cell>
          <cell r="N18">
            <v>1</v>
          </cell>
        </row>
        <row r="19">
          <cell r="E19" t="str">
            <v>______</v>
          </cell>
        </row>
        <row r="20">
          <cell r="B20" t="str">
            <v>TOTAL USES</v>
          </cell>
          <cell r="E20">
            <v>0</v>
          </cell>
          <cell r="J20" t="str">
            <v>Purchase Price</v>
          </cell>
          <cell r="N20">
            <v>0</v>
          </cell>
        </row>
        <row r="22">
          <cell r="B22" t="str">
            <v>SOURCES:</v>
          </cell>
        </row>
        <row r="23">
          <cell r="B23" t="str">
            <v xml:space="preserve">   Cash</v>
          </cell>
          <cell r="E23">
            <v>0</v>
          </cell>
          <cell r="F23">
            <v>0</v>
          </cell>
        </row>
        <row r="24">
          <cell r="B24" t="str">
            <v xml:space="preserve">   Working Capital Revolver</v>
          </cell>
          <cell r="E24">
            <v>0</v>
          </cell>
          <cell r="F24">
            <v>0</v>
          </cell>
        </row>
        <row r="25">
          <cell r="B25" t="str">
            <v xml:space="preserve">   Senior Secured Debt 1</v>
          </cell>
          <cell r="E25">
            <v>0</v>
          </cell>
          <cell r="F25">
            <v>0</v>
          </cell>
        </row>
        <row r="26">
          <cell r="B26" t="str">
            <v xml:space="preserve">   Senior Secured Debt 2</v>
          </cell>
          <cell r="E26">
            <v>0</v>
          </cell>
          <cell r="F26">
            <v>0</v>
          </cell>
        </row>
        <row r="27">
          <cell r="B27" t="str">
            <v xml:space="preserve">   Senior Secured Debt 3</v>
          </cell>
          <cell r="E27">
            <v>0</v>
          </cell>
          <cell r="F27">
            <v>0</v>
          </cell>
        </row>
        <row r="28">
          <cell r="B28" t="str">
            <v xml:space="preserve">   Senior Secured Debt 4</v>
          </cell>
          <cell r="E28">
            <v>0</v>
          </cell>
          <cell r="F28">
            <v>0</v>
          </cell>
        </row>
        <row r="29">
          <cell r="B29" t="str">
            <v xml:space="preserve">   Bonds</v>
          </cell>
          <cell r="E29">
            <v>0</v>
          </cell>
          <cell r="F29">
            <v>0</v>
          </cell>
        </row>
        <row r="30">
          <cell r="B30" t="str">
            <v xml:space="preserve">   Senior Unsecured Debt 6</v>
          </cell>
          <cell r="E30">
            <v>0</v>
          </cell>
          <cell r="F30">
            <v>0</v>
          </cell>
        </row>
        <row r="31">
          <cell r="B31" t="str">
            <v xml:space="preserve">   Senior Unsecured Debt 7</v>
          </cell>
          <cell r="E31">
            <v>0</v>
          </cell>
          <cell r="F31">
            <v>0</v>
          </cell>
        </row>
        <row r="32">
          <cell r="B32" t="str">
            <v xml:space="preserve">   Capital Leases </v>
          </cell>
          <cell r="E32">
            <v>0</v>
          </cell>
          <cell r="F32">
            <v>0</v>
          </cell>
        </row>
        <row r="33">
          <cell r="B33" t="str">
            <v xml:space="preserve">   Capital Leases 2</v>
          </cell>
          <cell r="E33">
            <v>0</v>
          </cell>
          <cell r="F33">
            <v>0</v>
          </cell>
        </row>
        <row r="34">
          <cell r="B34" t="str">
            <v>TOTAL SENIOR DEBT</v>
          </cell>
          <cell r="E34">
            <v>0</v>
          </cell>
          <cell r="F34">
            <v>0</v>
          </cell>
        </row>
        <row r="35">
          <cell r="B35" t="str">
            <v xml:space="preserve">   Subordinated Debt 1</v>
          </cell>
          <cell r="E35">
            <v>0</v>
          </cell>
          <cell r="F35">
            <v>0</v>
          </cell>
        </row>
        <row r="36">
          <cell r="B36" t="str">
            <v xml:space="preserve">   Subordinated Debt 2</v>
          </cell>
          <cell r="E36">
            <v>0</v>
          </cell>
          <cell r="F36">
            <v>0</v>
          </cell>
        </row>
        <row r="37">
          <cell r="B37" t="str">
            <v xml:space="preserve">   Subordinated Debt 3</v>
          </cell>
          <cell r="E37">
            <v>0</v>
          </cell>
          <cell r="F37">
            <v>0</v>
          </cell>
        </row>
        <row r="38">
          <cell r="B38" t="str">
            <v xml:space="preserve">   Subordinated Debt 4</v>
          </cell>
          <cell r="E38">
            <v>0</v>
          </cell>
          <cell r="F38">
            <v>0</v>
          </cell>
        </row>
        <row r="39">
          <cell r="B39" t="str">
            <v xml:space="preserve">   Other Sub. Debt 1 (W/PIK)</v>
          </cell>
          <cell r="E39">
            <v>0</v>
          </cell>
          <cell r="F39">
            <v>0</v>
          </cell>
        </row>
        <row r="40">
          <cell r="B40" t="str">
            <v xml:space="preserve">   Other Sub. Debt 2 (W/PIK)</v>
          </cell>
          <cell r="E40">
            <v>0</v>
          </cell>
          <cell r="F40">
            <v>0</v>
          </cell>
        </row>
        <row r="41">
          <cell r="B41" t="str">
            <v xml:space="preserve">   ESOP Subordinated Debt</v>
          </cell>
          <cell r="E41">
            <v>0</v>
          </cell>
          <cell r="F41">
            <v>0</v>
          </cell>
        </row>
        <row r="42">
          <cell r="B42" t="str">
            <v>TOTAL SUB. DEBT</v>
          </cell>
          <cell r="E42">
            <v>0</v>
          </cell>
          <cell r="F42">
            <v>0</v>
          </cell>
        </row>
        <row r="43">
          <cell r="B43" t="str">
            <v xml:space="preserve">   Preferred Stock - 1</v>
          </cell>
          <cell r="E43">
            <v>0</v>
          </cell>
          <cell r="F43">
            <v>0</v>
          </cell>
        </row>
        <row r="44">
          <cell r="B44" t="str">
            <v xml:space="preserve">   Preferred Stock - 2</v>
          </cell>
          <cell r="E44">
            <v>0</v>
          </cell>
          <cell r="F44">
            <v>0</v>
          </cell>
        </row>
        <row r="45">
          <cell r="B45" t="str">
            <v xml:space="preserve">   Common Equity</v>
          </cell>
          <cell r="E45">
            <v>0</v>
          </cell>
          <cell r="F45">
            <v>0</v>
          </cell>
        </row>
        <row r="46">
          <cell r="B46" t="str">
            <v>TOTAL EQUITY</v>
          </cell>
          <cell r="E46">
            <v>0</v>
          </cell>
          <cell r="F46">
            <v>0</v>
          </cell>
        </row>
        <row r="47">
          <cell r="B47" t="str">
            <v xml:space="preserve">   Asset Sales</v>
          </cell>
          <cell r="E47">
            <v>0</v>
          </cell>
          <cell r="F47">
            <v>0</v>
          </cell>
        </row>
        <row r="48">
          <cell r="E48" t="str">
            <v>______</v>
          </cell>
          <cell r="F48" t="str">
            <v>______</v>
          </cell>
        </row>
        <row r="49">
          <cell r="B49" t="str">
            <v>TOTAL SOURCES</v>
          </cell>
          <cell r="E49">
            <v>0</v>
          </cell>
          <cell r="F49">
            <v>0</v>
          </cell>
        </row>
        <row r="52">
          <cell r="B52" t="str">
            <v>CREDIT STATISTICS:</v>
          </cell>
        </row>
        <row r="53">
          <cell r="E53" t="str">
            <v xml:space="preserve">PF  </v>
          </cell>
          <cell r="F53" t="str">
            <v xml:space="preserve">LTM  </v>
          </cell>
        </row>
        <row r="54">
          <cell r="E54">
            <v>2002</v>
          </cell>
          <cell r="F54" t="str">
            <v>(Est.)</v>
          </cell>
          <cell r="G54">
            <v>2003</v>
          </cell>
          <cell r="H54">
            <v>2004</v>
          </cell>
          <cell r="I54">
            <v>2005</v>
          </cell>
          <cell r="J54">
            <v>2006</v>
          </cell>
          <cell r="K54">
            <v>2007</v>
          </cell>
          <cell r="L54">
            <v>2008</v>
          </cell>
          <cell r="M54">
            <v>2009</v>
          </cell>
          <cell r="N54">
            <v>2010</v>
          </cell>
        </row>
        <row r="56">
          <cell r="B56" t="str">
            <v>EBITDA</v>
          </cell>
          <cell r="E56">
            <v>20494.639996557504</v>
          </cell>
          <cell r="F56">
            <v>0</v>
          </cell>
          <cell r="G56">
            <v>16050.286768723534</v>
          </cell>
          <cell r="H56">
            <v>26163.586460900329</v>
          </cell>
          <cell r="I56">
            <v>40869.563377214778</v>
          </cell>
          <cell r="J56">
            <v>48524.093874042075</v>
          </cell>
          <cell r="K56">
            <v>54986.726240221928</v>
          </cell>
          <cell r="L56">
            <v>57858.410372747203</v>
          </cell>
          <cell r="M56">
            <v>347996.52611676441</v>
          </cell>
          <cell r="N56">
            <v>347996.52611676441</v>
          </cell>
        </row>
        <row r="58">
          <cell r="B58" t="str">
            <v>Interest Expense</v>
          </cell>
          <cell r="E58">
            <v>4022.4134954761225</v>
          </cell>
          <cell r="F58">
            <v>0</v>
          </cell>
          <cell r="G58">
            <v>8329.6093668661615</v>
          </cell>
          <cell r="H58">
            <v>14225.838328831302</v>
          </cell>
          <cell r="I58">
            <v>11233.292071779002</v>
          </cell>
          <cell r="J58">
            <v>10503.79493634567</v>
          </cell>
          <cell r="K58">
            <v>6401.3568146528669</v>
          </cell>
          <cell r="L58">
            <v>5124.3989645486454</v>
          </cell>
          <cell r="M58">
            <v>5124.3989645486454</v>
          </cell>
          <cell r="N58">
            <v>5124.3989645486454</v>
          </cell>
        </row>
        <row r="60">
          <cell r="B60" t="str">
            <v>Capital Expenditures</v>
          </cell>
          <cell r="E60">
            <v>25382.611379559461</v>
          </cell>
          <cell r="F60">
            <v>25382.611379559461</v>
          </cell>
          <cell r="G60">
            <v>31907.516348899477</v>
          </cell>
          <cell r="H60">
            <v>23206.980969985463</v>
          </cell>
          <cell r="I60">
            <v>19926.746179162517</v>
          </cell>
          <cell r="J60">
            <v>9571.4952242323416</v>
          </cell>
          <cell r="K60">
            <v>6555.1011705828896</v>
          </cell>
          <cell r="L60">
            <v>34546</v>
          </cell>
          <cell r="M60">
            <v>34546</v>
          </cell>
          <cell r="N60">
            <v>34546</v>
          </cell>
        </row>
        <row r="62">
          <cell r="B62" t="str">
            <v>Senior Debt/EBITDA</v>
          </cell>
          <cell r="E62">
            <v>1.7713411899939611</v>
          </cell>
          <cell r="F62">
            <v>0</v>
          </cell>
          <cell r="G62">
            <v>4.6030246878369523</v>
          </cell>
          <cell r="H62">
            <v>3.5887421473201537</v>
          </cell>
          <cell r="I62">
            <v>2.1903642398377152</v>
          </cell>
          <cell r="J62">
            <v>1.5564495914727479</v>
          </cell>
          <cell r="K62">
            <v>0.82709486698436896</v>
          </cell>
          <cell r="L62">
            <v>0.78604370103787291</v>
          </cell>
          <cell r="M62">
            <v>0.13068877305488524</v>
          </cell>
          <cell r="N62">
            <v>0.13068877305488524</v>
          </cell>
        </row>
        <row r="64">
          <cell r="B64" t="str">
            <v>Total Debt/EBITDA</v>
          </cell>
          <cell r="E64">
            <v>1.7713411899939611</v>
          </cell>
          <cell r="F64">
            <v>0</v>
          </cell>
          <cell r="G64">
            <v>4.6030246878369523</v>
          </cell>
          <cell r="H64">
            <v>3.5887421473201537</v>
          </cell>
          <cell r="I64">
            <v>2.1903642398377152</v>
          </cell>
          <cell r="J64">
            <v>1.5564495914727479</v>
          </cell>
          <cell r="K64">
            <v>0.82709486698436896</v>
          </cell>
          <cell r="L64">
            <v>0.78604370103787291</v>
          </cell>
          <cell r="M64">
            <v>0.13068877305488524</v>
          </cell>
          <cell r="N64">
            <v>0.13068877305488524</v>
          </cell>
        </row>
        <row r="66">
          <cell r="B66" t="str">
            <v>EBITDA/Interest</v>
          </cell>
          <cell r="E66">
            <v>5.0951101918306403</v>
          </cell>
          <cell r="F66">
            <v>0</v>
          </cell>
          <cell r="G66">
            <v>1.9268954955521658</v>
          </cell>
          <cell r="H66">
            <v>1.8391595529294724</v>
          </cell>
          <cell r="I66">
            <v>3.6382534270509996</v>
          </cell>
          <cell r="J66">
            <v>4.6196726200486813</v>
          </cell>
          <cell r="K66">
            <v>8.5898549061280143</v>
          </cell>
          <cell r="L66">
            <v>11.290770053819053</v>
          </cell>
          <cell r="M66">
            <v>67.909725320814431</v>
          </cell>
          <cell r="N66">
            <v>67.909725320814431</v>
          </cell>
        </row>
        <row r="68">
          <cell r="B68" t="str">
            <v>EBITDA-CAPEX/Interest</v>
          </cell>
          <cell r="E68">
            <v>-1.2151837170642201</v>
          </cell>
          <cell r="F68">
            <v>0</v>
          </cell>
          <cell r="G68">
            <v>-1.903718275583659</v>
          </cell>
          <cell r="H68">
            <v>0.20783348035966051</v>
          </cell>
          <cell r="I68">
            <v>1.8643525926532394</v>
          </cell>
          <cell r="J68">
            <v>3.7084309895487699</v>
          </cell>
          <cell r="K68">
            <v>7.565837442271274</v>
          </cell>
          <cell r="L68">
            <v>4.5492965192651722</v>
          </cell>
          <cell r="M68">
            <v>61.168251786260555</v>
          </cell>
          <cell r="N68">
            <v>61.168251786260555</v>
          </cell>
        </row>
        <row r="71">
          <cell r="B71" t="str">
            <v>EQUITY RETURN ANALYSIS:</v>
          </cell>
        </row>
        <row r="72">
          <cell r="E72" t="str">
            <v xml:space="preserve">PF  </v>
          </cell>
        </row>
        <row r="73">
          <cell r="E73">
            <v>2002</v>
          </cell>
          <cell r="G73">
            <v>2003</v>
          </cell>
          <cell r="H73">
            <v>2004</v>
          </cell>
          <cell r="I73">
            <v>2005</v>
          </cell>
          <cell r="J73">
            <v>2006</v>
          </cell>
          <cell r="K73">
            <v>2007</v>
          </cell>
          <cell r="L73">
            <v>2008</v>
          </cell>
          <cell r="M73">
            <v>2009</v>
          </cell>
          <cell r="N73">
            <v>2010</v>
          </cell>
        </row>
        <row r="75">
          <cell r="B75" t="str">
            <v>Revenues</v>
          </cell>
          <cell r="E75">
            <v>124086.95851074401</v>
          </cell>
          <cell r="G75">
            <v>176843.41094001441</v>
          </cell>
          <cell r="H75">
            <v>225221.4371947794</v>
          </cell>
          <cell r="I75">
            <v>268164.37353706139</v>
          </cell>
          <cell r="J75">
            <v>306995.61706366594</v>
          </cell>
          <cell r="K75">
            <v>341981.55887740874</v>
          </cell>
          <cell r="L75">
            <v>357129.52611676441</v>
          </cell>
          <cell r="M75">
            <v>357129.52611676441</v>
          </cell>
          <cell r="N75">
            <v>357129.52611676441</v>
          </cell>
        </row>
        <row r="76">
          <cell r="B76" t="str">
            <v xml:space="preserve">     Growth</v>
          </cell>
          <cell r="G76">
            <v>0.42515710806710205</v>
          </cell>
          <cell r="H76">
            <v>0</v>
          </cell>
          <cell r="I76">
            <v>0.51639448770880814</v>
          </cell>
          <cell r="J76">
            <v>0.3630834652660766</v>
          </cell>
          <cell r="K76">
            <v>0.27526842722135691</v>
          </cell>
          <cell r="L76">
            <v>0.16330496680251141</v>
          </cell>
          <cell r="M76">
            <v>4.4294690301665683E-2</v>
          </cell>
          <cell r="N76">
            <v>0</v>
          </cell>
        </row>
        <row r="77">
          <cell r="B77" t="str">
            <v>COGS &amp; Oper. Exps.</v>
          </cell>
          <cell r="E77">
            <v>103592.31851418651</v>
          </cell>
          <cell r="G77">
            <v>160793.12417129087</v>
          </cell>
          <cell r="H77">
            <v>199057.85073387908</v>
          </cell>
          <cell r="I77">
            <v>227294.81015984662</v>
          </cell>
          <cell r="J77">
            <v>258471.52318962387</v>
          </cell>
          <cell r="K77">
            <v>286994.8326371868</v>
          </cell>
          <cell r="L77">
            <v>299271.11574401718</v>
          </cell>
          <cell r="M77">
            <v>9133</v>
          </cell>
          <cell r="N77">
            <v>9133</v>
          </cell>
        </row>
        <row r="78">
          <cell r="B78" t="str">
            <v>EBITDA</v>
          </cell>
          <cell r="E78">
            <v>20494.639996557504</v>
          </cell>
          <cell r="G78">
            <v>16050.286768723534</v>
          </cell>
          <cell r="H78">
            <v>26163.586460900329</v>
          </cell>
          <cell r="I78">
            <v>40869.563377214778</v>
          </cell>
          <cell r="J78">
            <v>48524.093874042075</v>
          </cell>
          <cell r="K78">
            <v>54986.726240221928</v>
          </cell>
          <cell r="L78">
            <v>57858.410372747203</v>
          </cell>
          <cell r="M78">
            <v>347996.52611676441</v>
          </cell>
          <cell r="N78">
            <v>347996.52611676441</v>
          </cell>
        </row>
        <row r="79">
          <cell r="B79" t="str">
            <v xml:space="preserve">     Margin</v>
          </cell>
          <cell r="E79">
            <v>0.16516352920990474</v>
          </cell>
          <cell r="G79">
            <v>0</v>
          </cell>
          <cell r="H79">
            <v>9.0759880073608273E-2</v>
          </cell>
          <cell r="I79">
            <v>0.11616827770383661</v>
          </cell>
          <cell r="J79">
            <v>0.15240489569195678</v>
          </cell>
          <cell r="K79">
            <v>0.15806119428727533</v>
          </cell>
          <cell r="L79">
            <v>0.16078857123384599</v>
          </cell>
          <cell r="M79">
            <v>0.16200959635532977</v>
          </cell>
          <cell r="N79">
            <v>0.97442664542664015</v>
          </cell>
        </row>
        <row r="80">
          <cell r="B80" t="str">
            <v>Non-Recurring Expenses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  <cell r="M80">
            <v>2</v>
          </cell>
          <cell r="N80">
            <v>3</v>
          </cell>
        </row>
        <row r="81">
          <cell r="B81" t="str">
            <v>D&amp;A</v>
          </cell>
          <cell r="E81">
            <v>2470.8283941078093</v>
          </cell>
          <cell r="G81">
            <v>13154.786625718221</v>
          </cell>
          <cell r="H81">
            <v>14773.998370596559</v>
          </cell>
          <cell r="I81">
            <v>14781.149915670881</v>
          </cell>
          <cell r="J81">
            <v>14789.906033450394</v>
          </cell>
          <cell r="K81">
            <v>14798.461134620975</v>
          </cell>
          <cell r="L81">
            <v>14833.007134620975</v>
          </cell>
          <cell r="M81">
            <v>6255.3599640380853</v>
          </cell>
          <cell r="N81">
            <v>6255.3599640380853</v>
          </cell>
        </row>
        <row r="82">
          <cell r="B82" t="str">
            <v>EBIT</v>
          </cell>
          <cell r="E82">
            <v>18023.811602449696</v>
          </cell>
          <cell r="G82">
            <v>2895.5001430053126</v>
          </cell>
          <cell r="H82">
            <v>11389.588090303771</v>
          </cell>
          <cell r="I82">
            <v>26088.413461543896</v>
          </cell>
          <cell r="J82">
            <v>33734.18784059168</v>
          </cell>
          <cell r="K82">
            <v>40188.265105600949</v>
          </cell>
          <cell r="L82">
            <v>43024.40323812623</v>
          </cell>
          <cell r="M82">
            <v>341739.16615272633</v>
          </cell>
          <cell r="N82">
            <v>341738.16615272633</v>
          </cell>
        </row>
        <row r="83">
          <cell r="B83" t="str">
            <v>Amortiz. of Fees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B84" t="str">
            <v>Interest Expense</v>
          </cell>
          <cell r="G84">
            <v>8329.6093668661615</v>
          </cell>
          <cell r="H84">
            <v>14225.838328831302</v>
          </cell>
          <cell r="I84">
            <v>11233.292071779002</v>
          </cell>
          <cell r="J84">
            <v>10503.79493634567</v>
          </cell>
          <cell r="K84">
            <v>6401.3568146528669</v>
          </cell>
          <cell r="L84">
            <v>5124.3989645486454</v>
          </cell>
          <cell r="M84">
            <v>5124.3989645486454</v>
          </cell>
          <cell r="N84">
            <v>5124.3989645486454</v>
          </cell>
        </row>
        <row r="85">
          <cell r="B85" t="str">
            <v>Income Before taxes</v>
          </cell>
          <cell r="G85">
            <v>-5434.1092238608489</v>
          </cell>
          <cell r="H85">
            <v>-2836.2502385275311</v>
          </cell>
          <cell r="I85">
            <v>14855.121389764894</v>
          </cell>
          <cell r="J85">
            <v>23230.392904246008</v>
          </cell>
          <cell r="K85">
            <v>33786.908290948079</v>
          </cell>
          <cell r="L85">
            <v>37900.004273577586</v>
          </cell>
          <cell r="M85">
            <v>336614.76718817768</v>
          </cell>
          <cell r="N85">
            <v>336613.76718817768</v>
          </cell>
        </row>
        <row r="86">
          <cell r="B86" t="str">
            <v>Tax Expense</v>
          </cell>
          <cell r="G86">
            <v>604.81011232147102</v>
          </cell>
          <cell r="H86">
            <v>697.14217201855956</v>
          </cell>
          <cell r="I86">
            <v>2742.8025759943871</v>
          </cell>
          <cell r="J86">
            <v>3831.5878728769321</v>
          </cell>
          <cell r="K86">
            <v>5203.9348731482014</v>
          </cell>
          <cell r="L86">
            <v>5738.7673508900371</v>
          </cell>
          <cell r="M86">
            <v>82290.750516531771</v>
          </cell>
          <cell r="N86">
            <v>82290.750516531771</v>
          </cell>
        </row>
        <row r="87">
          <cell r="B87" t="str">
            <v xml:space="preserve">     Net Income</v>
          </cell>
          <cell r="G87">
            <v>-6038.91933618232</v>
          </cell>
          <cell r="H87">
            <v>-3533.3924105460906</v>
          </cell>
          <cell r="I87">
            <v>12112.318813770507</v>
          </cell>
          <cell r="J87">
            <v>19398.805031369076</v>
          </cell>
          <cell r="K87">
            <v>28582.973417799876</v>
          </cell>
          <cell r="L87">
            <v>32161.236922687549</v>
          </cell>
          <cell r="M87">
            <v>254324.01667164592</v>
          </cell>
          <cell r="N87">
            <v>254323.01667164592</v>
          </cell>
        </row>
        <row r="89">
          <cell r="B89" t="str">
            <v>Add: D&amp;A</v>
          </cell>
          <cell r="G89">
            <v>13154.786625718221</v>
          </cell>
          <cell r="H89">
            <v>14773.998370596559</v>
          </cell>
          <cell r="I89">
            <v>14781.149915670881</v>
          </cell>
          <cell r="J89">
            <v>14789.906033450394</v>
          </cell>
          <cell r="K89">
            <v>14798.461134620975</v>
          </cell>
          <cell r="L89">
            <v>14833.007134620975</v>
          </cell>
          <cell r="M89">
            <v>6255.3599640380853</v>
          </cell>
          <cell r="N89">
            <v>6255.3599640380853</v>
          </cell>
        </row>
        <row r="90">
          <cell r="B90" t="str">
            <v>Add: Amortiz. of Fees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2">
          <cell r="B92" t="str">
            <v>Less: CAPEX</v>
          </cell>
          <cell r="G92">
            <v>31907.516348899477</v>
          </cell>
          <cell r="H92">
            <v>23206.980969985463</v>
          </cell>
          <cell r="I92">
            <v>19926.746179162517</v>
          </cell>
          <cell r="J92">
            <v>9571.4952242323416</v>
          </cell>
          <cell r="K92">
            <v>6555.1011705828896</v>
          </cell>
          <cell r="L92">
            <v>34546</v>
          </cell>
          <cell r="M92">
            <v>34546</v>
          </cell>
          <cell r="N92">
            <v>34546</v>
          </cell>
        </row>
        <row r="93">
          <cell r="B93" t="str">
            <v>Less: Change In W/C</v>
          </cell>
          <cell r="G93">
            <v>7545.0227795352548</v>
          </cell>
          <cell r="H93">
            <v>-103.30062482852372</v>
          </cell>
          <cell r="I93">
            <v>1161.8964067130582</v>
          </cell>
          <cell r="J93">
            <v>7745.9272867976688</v>
          </cell>
          <cell r="K93">
            <v>3302.7429288518324</v>
          </cell>
          <cell r="L93">
            <v>12451.244057308519</v>
          </cell>
          <cell r="M93">
            <v>225809.37663568399</v>
          </cell>
          <cell r="N93">
            <v>226057.37663568399</v>
          </cell>
        </row>
        <row r="94">
          <cell r="B94" t="str">
            <v>Cash Available for Debt</v>
          </cell>
          <cell r="G94">
            <v>-32336.67183889883</v>
          </cell>
          <cell r="H94">
            <v>-11863.074385106471</v>
          </cell>
          <cell r="I94">
            <v>5804.8261435658133</v>
          </cell>
          <cell r="J94">
            <v>16871.288553789462</v>
          </cell>
          <cell r="K94">
            <v>33523.590452986129</v>
          </cell>
          <cell r="L94">
            <v>-2.999999999992724</v>
          </cell>
          <cell r="M94">
            <v>224</v>
          </cell>
          <cell r="N94">
            <v>-25</v>
          </cell>
        </row>
        <row r="95">
          <cell r="B95" t="str">
            <v>Cumulative Cash Available</v>
          </cell>
          <cell r="G95">
            <v>-32336.67183889883</v>
          </cell>
          <cell r="H95">
            <v>-44199.746224005299</v>
          </cell>
          <cell r="I95">
            <v>-38394.920080439486</v>
          </cell>
          <cell r="J95">
            <v>-21523.631526650024</v>
          </cell>
          <cell r="K95">
            <v>11999.958926336105</v>
          </cell>
          <cell r="L95">
            <v>11996.958926336112</v>
          </cell>
          <cell r="M95">
            <v>12220.958926336112</v>
          </cell>
          <cell r="N95">
            <v>12195.958926336112</v>
          </cell>
        </row>
        <row r="97">
          <cell r="B97" t="str">
            <v>Senior Debt</v>
          </cell>
          <cell r="G97">
            <v>73879.866243297205</v>
          </cell>
          <cell r="H97">
            <v>93894.365457287946</v>
          </cell>
          <cell r="I97">
            <v>89519.230119232365</v>
          </cell>
          <cell r="J97">
            <v>75525.306086838056</v>
          </cell>
          <cell r="K97">
            <v>45479.239025562267</v>
          </cell>
          <cell r="L97">
            <v>45479.239025562267</v>
          </cell>
          <cell r="M97">
            <v>45479.239025562267</v>
          </cell>
          <cell r="N97">
            <v>45479.239025562267</v>
          </cell>
        </row>
        <row r="98">
          <cell r="B98" t="str">
            <v>Subordinated Debt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B99" t="str">
            <v>Total Debt</v>
          </cell>
          <cell r="G99">
            <v>73879.866243297205</v>
          </cell>
          <cell r="H99">
            <v>93894.365457287946</v>
          </cell>
          <cell r="I99">
            <v>89519.230119232365</v>
          </cell>
          <cell r="J99">
            <v>75525.306086838056</v>
          </cell>
          <cell r="K99">
            <v>45479.239025562267</v>
          </cell>
          <cell r="L99">
            <v>45479.239025562267</v>
          </cell>
          <cell r="M99">
            <v>45479.239025562267</v>
          </cell>
          <cell r="N99">
            <v>45479.239025562267</v>
          </cell>
        </row>
        <row r="100">
          <cell r="B100" t="str">
            <v>Book Equity</v>
          </cell>
          <cell r="G100">
            <v>158775.64723155001</v>
          </cell>
          <cell r="H100">
            <v>154502.47115782034</v>
          </cell>
          <cell r="I100">
            <v>164445.31550289702</v>
          </cell>
          <cell r="J100">
            <v>180226.97234968736</v>
          </cell>
          <cell r="K100">
            <v>204592.6387125933</v>
          </cell>
          <cell r="L100">
            <v>236016.09197209723</v>
          </cell>
          <cell r="M100">
            <v>489622.32498055953</v>
          </cell>
          <cell r="N100">
            <v>743229.55798902176</v>
          </cell>
        </row>
        <row r="101">
          <cell r="B101" t="str">
            <v xml:space="preserve">      Total Capitalization</v>
          </cell>
          <cell r="G101">
            <v>232655.51347484722</v>
          </cell>
          <cell r="H101">
            <v>248396.8366151083</v>
          </cell>
          <cell r="I101">
            <v>253964.5456221294</v>
          </cell>
          <cell r="J101">
            <v>255752.27843652543</v>
          </cell>
          <cell r="K101">
            <v>250071.87773815557</v>
          </cell>
          <cell r="L101">
            <v>281495.33099765948</v>
          </cell>
          <cell r="M101">
            <v>535101.56400612183</v>
          </cell>
          <cell r="N101">
            <v>788708.79701458407</v>
          </cell>
        </row>
        <row r="103">
          <cell r="B103" t="str">
            <v>Terminal Value</v>
          </cell>
          <cell r="K103">
            <v>0</v>
          </cell>
        </row>
        <row r="104">
          <cell r="B104" t="str">
            <v>Less: Debt, Net Of Cash</v>
          </cell>
          <cell r="K104">
            <v>44579.239025562281</v>
          </cell>
        </row>
        <row r="105">
          <cell r="B105" t="str">
            <v xml:space="preserve">      Equity Value</v>
          </cell>
          <cell r="K105">
            <v>-44579.239025562281</v>
          </cell>
        </row>
        <row r="106">
          <cell r="B106" t="str">
            <v>Less: Initial Equity Invested</v>
          </cell>
          <cell r="K106">
            <v>0</v>
          </cell>
        </row>
        <row r="107">
          <cell r="K107">
            <v>-44579.239025562281</v>
          </cell>
        </row>
        <row r="108">
          <cell r="B108" t="str">
            <v>Less: Management Options (Assumed 5%)</v>
          </cell>
          <cell r="K108">
            <v>0</v>
          </cell>
        </row>
        <row r="109">
          <cell r="B109" t="str">
            <v xml:space="preserve">      Fully Diluted Equity Value</v>
          </cell>
          <cell r="K109">
            <v>-44579.239025562281</v>
          </cell>
        </row>
        <row r="111">
          <cell r="B111" t="str">
            <v>Equity Cash Flows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-44579.239025562281</v>
          </cell>
        </row>
        <row r="113">
          <cell r="F113" t="str">
            <v>Exit Multiple</v>
          </cell>
          <cell r="K113">
            <v>0</v>
          </cell>
          <cell r="L113">
            <v>0</v>
          </cell>
          <cell r="M113">
            <v>0</v>
          </cell>
        </row>
        <row r="115">
          <cell r="F115" t="str">
            <v>IRR On Equity Investment (5 Year):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</sheetData>
      <sheetData sheetId="39" refreshError="1"/>
      <sheetData sheetId="40" refreshError="1">
        <row r="1">
          <cell r="G1" t="str">
            <v>-3</v>
          </cell>
          <cell r="H1" t="str">
            <v>-2</v>
          </cell>
          <cell r="I1" t="str">
            <v>-1</v>
          </cell>
          <cell r="J1" t="str">
            <v>0</v>
          </cell>
          <cell r="L1" t="str">
            <v>C</v>
          </cell>
          <cell r="M1" t="str">
            <v>B</v>
          </cell>
          <cell r="N1" t="str">
            <v>A</v>
          </cell>
        </row>
        <row r="2">
          <cell r="G2" t="str">
            <v>-3</v>
          </cell>
          <cell r="H2" t="str">
            <v>-2</v>
          </cell>
          <cell r="I2" t="str">
            <v>-1</v>
          </cell>
          <cell r="J2" t="str">
            <v>0</v>
          </cell>
          <cell r="L2" t="str">
            <v>C</v>
          </cell>
          <cell r="M2" t="str">
            <v>B</v>
          </cell>
          <cell r="N2" t="str">
            <v>A</v>
          </cell>
        </row>
        <row r="235">
          <cell r="A235" t="str">
            <v>MISC_CAPITALIZED INTEREST</v>
          </cell>
        </row>
        <row r="443">
          <cell r="C443" t="str">
            <v>COMPANY/PROJECT NAME:</v>
          </cell>
        </row>
        <row r="444">
          <cell r="C444" t="str">
            <v>FISCAL YEAR ENDING (DATE):</v>
          </cell>
        </row>
        <row r="445">
          <cell r="C445" t="str">
            <v>LTM Ending (DATE):</v>
          </cell>
          <cell r="N445">
            <v>38046</v>
          </cell>
        </row>
        <row r="446">
          <cell r="C446" t="str">
            <v>$Millions/$Thousands:</v>
          </cell>
        </row>
        <row r="447">
          <cell r="C447" t="str">
            <v>ANALYST NAME:</v>
          </cell>
        </row>
        <row r="453">
          <cell r="C453" t="str">
            <v>INCOME STATEMENT</v>
          </cell>
          <cell r="G453">
            <v>1</v>
          </cell>
        </row>
        <row r="456">
          <cell r="C456" t="str">
            <v xml:space="preserve">Exchange Rates </v>
          </cell>
          <cell r="E456" t="str">
            <v>US Last?</v>
          </cell>
          <cell r="F456" t="b">
            <v>1</v>
          </cell>
          <cell r="G456">
            <v>1</v>
          </cell>
          <cell r="H456">
            <v>1</v>
          </cell>
          <cell r="I456">
            <v>1</v>
          </cell>
          <cell r="J456">
            <v>1</v>
          </cell>
          <cell r="L456">
            <v>1</v>
          </cell>
          <cell r="M456">
            <v>1</v>
          </cell>
          <cell r="N456">
            <v>1</v>
          </cell>
        </row>
        <row r="458">
          <cell r="B458" t="str">
            <v>Ending MMMM dd:</v>
          </cell>
          <cell r="G458" t="str">
            <v>ENDING MMMM37621,DD:</v>
          </cell>
          <cell r="L458" t="str">
            <v>LTM Ending: MMMM DD:</v>
          </cell>
          <cell r="AA458" t="str">
            <v>Interim MMM DD - MMM DD</v>
          </cell>
        </row>
        <row r="459">
          <cell r="B459">
            <v>1999</v>
          </cell>
          <cell r="G459">
            <v>1999</v>
          </cell>
          <cell r="H459">
            <v>2000</v>
          </cell>
          <cell r="I459">
            <v>2001</v>
          </cell>
          <cell r="J459">
            <v>2002</v>
          </cell>
          <cell r="L459">
            <v>2002</v>
          </cell>
          <cell r="M459">
            <v>2003</v>
          </cell>
          <cell r="N459">
            <v>2004</v>
          </cell>
          <cell r="AA459">
            <v>2001</v>
          </cell>
          <cell r="AB459">
            <v>2002</v>
          </cell>
          <cell r="AC459">
            <v>2003</v>
          </cell>
          <cell r="AD459">
            <v>2004</v>
          </cell>
        </row>
        <row r="461">
          <cell r="A461" t="str">
            <v>IS_NET SALES</v>
          </cell>
          <cell r="C461" t="str">
            <v>Total Revenues</v>
          </cell>
          <cell r="G461">
            <v>0</v>
          </cell>
          <cell r="H461">
            <v>0</v>
          </cell>
          <cell r="I461">
            <v>57447</v>
          </cell>
          <cell r="J461">
            <v>124086.95851074401</v>
          </cell>
          <cell r="L461">
            <v>0</v>
          </cell>
          <cell r="M461">
            <v>57447</v>
          </cell>
          <cell r="N461">
            <v>124086.95851074401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</row>
        <row r="463">
          <cell r="A463" t="str">
            <v>IS_COGS EXCLUDING DEP</v>
          </cell>
          <cell r="C463" t="str">
            <v>Cost of Goods Sold - Variable (Excl. Depreciation)</v>
          </cell>
          <cell r="G463">
            <v>0</v>
          </cell>
          <cell r="H463">
            <v>0</v>
          </cell>
          <cell r="I463">
            <v>37876</v>
          </cell>
          <cell r="J463">
            <v>80595.498370670597</v>
          </cell>
          <cell r="L463">
            <v>0</v>
          </cell>
          <cell r="M463">
            <v>37876</v>
          </cell>
          <cell r="N463">
            <v>80595.498370670597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</row>
        <row r="464">
          <cell r="A464" t="str">
            <v>IS_COGS EXCLUDING DEP - FIXED</v>
          </cell>
          <cell r="C464" t="str">
            <v>Cost of Goods Sold- Fixed (Excl. Depreciation)</v>
          </cell>
          <cell r="G464">
            <v>0</v>
          </cell>
          <cell r="H464">
            <v>0</v>
          </cell>
          <cell r="I464">
            <v>0</v>
          </cell>
          <cell r="J464">
            <v>4517.5996625286225</v>
          </cell>
          <cell r="L464">
            <v>0</v>
          </cell>
          <cell r="M464">
            <v>0</v>
          </cell>
          <cell r="N464">
            <v>4517.5996625286225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</row>
        <row r="465">
          <cell r="G465" t="str">
            <v>______</v>
          </cell>
          <cell r="H465" t="str">
            <v>______</v>
          </cell>
          <cell r="I465" t="str">
            <v>______</v>
          </cell>
          <cell r="J465" t="str">
            <v>______</v>
          </cell>
          <cell r="L465" t="str">
            <v>______</v>
          </cell>
          <cell r="M465" t="str">
            <v>______</v>
          </cell>
          <cell r="N465" t="str">
            <v>______</v>
          </cell>
          <cell r="AA465" t="str">
            <v>______</v>
          </cell>
          <cell r="AB465" t="str">
            <v>______</v>
          </cell>
          <cell r="AC465" t="str">
            <v>______</v>
          </cell>
          <cell r="AD465" t="str">
            <v>______</v>
          </cell>
        </row>
        <row r="466">
          <cell r="A466" t="str">
            <v>IS_GROSS PROFIT</v>
          </cell>
          <cell r="C466" t="str">
            <v>Gross Profit</v>
          </cell>
          <cell r="G466">
            <v>0</v>
          </cell>
          <cell r="H466">
            <v>0</v>
          </cell>
          <cell r="I466">
            <v>19571</v>
          </cell>
          <cell r="J466">
            <v>38973.860477544789</v>
          </cell>
          <cell r="L466">
            <v>0</v>
          </cell>
          <cell r="M466">
            <v>19571</v>
          </cell>
          <cell r="N466">
            <v>38973.860477544789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</row>
        <row r="468">
          <cell r="A468" t="str">
            <v>IS_SGA EXCLUDING AMORT</v>
          </cell>
          <cell r="C468" t="str">
            <v xml:space="preserve">Sales - Variable commercial exp. </v>
          </cell>
          <cell r="G468">
            <v>0</v>
          </cell>
          <cell r="H468">
            <v>0</v>
          </cell>
          <cell r="I468">
            <v>11538</v>
          </cell>
          <cell r="J468">
            <v>3741.8906125655931</v>
          </cell>
          <cell r="L468">
            <v>0</v>
          </cell>
          <cell r="M468">
            <v>11538</v>
          </cell>
          <cell r="N468">
            <v>3741.8906125655931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</row>
        <row r="469">
          <cell r="A469" t="str">
            <v>IS_SGA EXCLUDING AMORT - FIXED</v>
          </cell>
          <cell r="C469" t="str">
            <v>Sales - Variable marketing exp.</v>
          </cell>
          <cell r="G469">
            <v>0</v>
          </cell>
          <cell r="H469">
            <v>0</v>
          </cell>
          <cell r="I469">
            <v>0</v>
          </cell>
          <cell r="J469">
            <v>4929.6702006540527</v>
          </cell>
          <cell r="L469">
            <v>0</v>
          </cell>
          <cell r="M469">
            <v>0</v>
          </cell>
          <cell r="N469">
            <v>4929.6702006540527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</row>
        <row r="470">
          <cell r="G470" t="str">
            <v>______</v>
          </cell>
          <cell r="H470" t="str">
            <v>______</v>
          </cell>
          <cell r="I470" t="str">
            <v>______</v>
          </cell>
          <cell r="J470" t="str">
            <v>______</v>
          </cell>
          <cell r="L470" t="str">
            <v>______</v>
          </cell>
          <cell r="M470" t="str">
            <v>______</v>
          </cell>
          <cell r="N470" t="str">
            <v>______</v>
          </cell>
          <cell r="AA470" t="str">
            <v>______</v>
          </cell>
          <cell r="AB470" t="str">
            <v>______</v>
          </cell>
          <cell r="AC470" t="str">
            <v>______</v>
          </cell>
          <cell r="AD470" t="str">
            <v>______</v>
          </cell>
        </row>
        <row r="471">
          <cell r="A471" t="str">
            <v>IS_OP INC</v>
          </cell>
          <cell r="C471" t="e">
            <v>#VALUE!</v>
          </cell>
          <cell r="G471">
            <v>0</v>
          </cell>
          <cell r="H471">
            <v>0</v>
          </cell>
          <cell r="I471">
            <v>8033</v>
          </cell>
          <cell r="J471">
            <v>30302.299664325146</v>
          </cell>
          <cell r="L471">
            <v>0</v>
          </cell>
          <cell r="M471">
            <v>8033</v>
          </cell>
          <cell r="N471">
            <v>30302.299664325146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</row>
        <row r="473">
          <cell r="A473" t="str">
            <v>IS_OTHER_OP_INCOME</v>
          </cell>
          <cell r="C473" t="str">
            <v>G&amp;A - Fixed</v>
          </cell>
          <cell r="G473">
            <v>0</v>
          </cell>
          <cell r="H473">
            <v>0</v>
          </cell>
          <cell r="I473">
            <v>0</v>
          </cell>
          <cell r="J473">
            <v>9807.6596677676425</v>
          </cell>
          <cell r="L473">
            <v>0</v>
          </cell>
          <cell r="M473">
            <v>0</v>
          </cell>
          <cell r="N473">
            <v>9807.6596677676425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</row>
        <row r="474">
          <cell r="A474" t="str">
            <v>IS_RD EXPENSE</v>
          </cell>
          <cell r="C474" t="e">
            <v>#VALUE!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</row>
        <row r="475">
          <cell r="A475" t="str">
            <v>IS_CORPORATE ADJUSTMENTS</v>
          </cell>
          <cell r="C475" t="e">
            <v>#VALUE!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</row>
        <row r="477">
          <cell r="A477" t="str">
            <v>IS_EBITDA</v>
          </cell>
          <cell r="C477" t="str">
            <v>EBITDA</v>
          </cell>
          <cell r="G477">
            <v>0</v>
          </cell>
          <cell r="H477">
            <v>0</v>
          </cell>
          <cell r="I477">
            <v>8033</v>
          </cell>
          <cell r="J477">
            <v>40109.959332092789</v>
          </cell>
          <cell r="L477">
            <v>0</v>
          </cell>
          <cell r="M477">
            <v>8033</v>
          </cell>
          <cell r="N477">
            <v>40109.959332092789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</row>
        <row r="478">
          <cell r="A478" t="str">
            <v>IS_EBITDA MARGIN</v>
          </cell>
          <cell r="C478" t="str">
            <v>EBITDA Margin</v>
          </cell>
          <cell r="G478">
            <v>0</v>
          </cell>
          <cell r="H478">
            <v>0</v>
          </cell>
          <cell r="I478">
            <v>0.13983323759291172</v>
          </cell>
          <cell r="J478">
            <v>0.32324073225326</v>
          </cell>
          <cell r="L478">
            <v>0</v>
          </cell>
          <cell r="M478">
            <v>0.13983323759291172</v>
          </cell>
          <cell r="N478">
            <v>0.32324073225326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</row>
        <row r="480">
          <cell r="A480" t="str">
            <v>IS_DEP and AMORT</v>
          </cell>
          <cell r="C480" t="str">
            <v>Depreciation</v>
          </cell>
          <cell r="G480">
            <v>0</v>
          </cell>
          <cell r="H480">
            <v>0</v>
          </cell>
          <cell r="I480">
            <v>629</v>
          </cell>
          <cell r="J480">
            <v>2470.8283941078093</v>
          </cell>
          <cell r="L480">
            <v>0</v>
          </cell>
          <cell r="M480">
            <v>629</v>
          </cell>
          <cell r="N480">
            <v>2470.8283941078093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</row>
        <row r="481">
          <cell r="G481" t="str">
            <v>______</v>
          </cell>
          <cell r="H481" t="str">
            <v>______</v>
          </cell>
          <cell r="I481" t="str">
            <v>______</v>
          </cell>
          <cell r="J481" t="str">
            <v>______</v>
          </cell>
          <cell r="L481" t="str">
            <v>______</v>
          </cell>
          <cell r="M481" t="str">
            <v>______</v>
          </cell>
          <cell r="N481" t="str">
            <v>______</v>
          </cell>
          <cell r="AA481" t="str">
            <v>______</v>
          </cell>
          <cell r="AB481" t="str">
            <v>______</v>
          </cell>
          <cell r="AC481" t="str">
            <v>______</v>
          </cell>
          <cell r="AD481" t="str">
            <v>______</v>
          </cell>
        </row>
        <row r="482">
          <cell r="A482" t="str">
            <v>IS_EBITA</v>
          </cell>
          <cell r="C482" t="str">
            <v>EBITA</v>
          </cell>
          <cell r="G482">
            <v>0</v>
          </cell>
          <cell r="H482">
            <v>0</v>
          </cell>
          <cell r="I482">
            <v>7404</v>
          </cell>
          <cell r="J482">
            <v>37639.130937984977</v>
          </cell>
          <cell r="L482">
            <v>0</v>
          </cell>
          <cell r="M482">
            <v>7404</v>
          </cell>
          <cell r="N482">
            <v>37639.130937984977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</row>
        <row r="484">
          <cell r="A484" t="str">
            <v>IS_GOODWILL AMORT</v>
          </cell>
          <cell r="C484" t="str">
            <v>Amort. of Goodwill (Non-Deduct.)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L484">
            <v>0</v>
          </cell>
          <cell r="M484">
            <v>0</v>
          </cell>
          <cell r="N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</row>
        <row r="485">
          <cell r="A485" t="str">
            <v>IS_TRANSACTION AMORT</v>
          </cell>
          <cell r="C485" t="str">
            <v>Amort. of Transaction Exps. (Deduct.)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L485">
            <v>0</v>
          </cell>
          <cell r="M485">
            <v>0</v>
          </cell>
          <cell r="N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</row>
        <row r="486">
          <cell r="G486" t="str">
            <v>______</v>
          </cell>
          <cell r="H486" t="str">
            <v>______</v>
          </cell>
          <cell r="I486" t="str">
            <v>______</v>
          </cell>
          <cell r="J486" t="str">
            <v>______</v>
          </cell>
          <cell r="L486" t="str">
            <v>______</v>
          </cell>
          <cell r="M486" t="str">
            <v>______</v>
          </cell>
          <cell r="N486" t="str">
            <v>______</v>
          </cell>
          <cell r="AA486" t="str">
            <v>______</v>
          </cell>
          <cell r="AB486" t="str">
            <v>______</v>
          </cell>
          <cell r="AC486" t="str">
            <v>______</v>
          </cell>
          <cell r="AD486" t="str">
            <v>______</v>
          </cell>
        </row>
        <row r="487">
          <cell r="A487" t="str">
            <v>IS_EBIT</v>
          </cell>
          <cell r="C487" t="str">
            <v>EBIT</v>
          </cell>
          <cell r="G487">
            <v>0</v>
          </cell>
          <cell r="H487">
            <v>0</v>
          </cell>
          <cell r="I487">
            <v>7404</v>
          </cell>
          <cell r="J487">
            <v>37639.130937984977</v>
          </cell>
          <cell r="L487">
            <v>0</v>
          </cell>
          <cell r="M487">
            <v>7404</v>
          </cell>
          <cell r="N487">
            <v>37639.130937984977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</row>
        <row r="489">
          <cell r="C489" t="str">
            <v>INTEREST EXPENSE:</v>
          </cell>
        </row>
        <row r="490">
          <cell r="A490" t="str">
            <v>IS_INTEREST EXPENSE</v>
          </cell>
          <cell r="C490" t="str">
            <v xml:space="preserve">   Existing Debt</v>
          </cell>
          <cell r="G490">
            <v>0</v>
          </cell>
          <cell r="H490">
            <v>0</v>
          </cell>
          <cell r="I490">
            <v>0</v>
          </cell>
          <cell r="J490">
            <v>4022.4134954761225</v>
          </cell>
          <cell r="L490">
            <v>0</v>
          </cell>
          <cell r="M490">
            <v>0</v>
          </cell>
          <cell r="N490">
            <v>4022.4134954761225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</row>
        <row r="491">
          <cell r="A491" t="str">
            <v>IS_INT WC REVOLVER</v>
          </cell>
          <cell r="C491" t="str">
            <v xml:space="preserve">   Working Capital Revolver</v>
          </cell>
        </row>
        <row r="492">
          <cell r="A492" t="str">
            <v>IS_INT  WC COMM FEE</v>
          </cell>
          <cell r="C492" t="str">
            <v xml:space="preserve">   Short Term Debt - Seas. Borr./SBLC/Comm. Fee</v>
          </cell>
        </row>
        <row r="493">
          <cell r="A493" t="str">
            <v>IS_INT SEN SEC DEBT 1</v>
          </cell>
          <cell r="C493" t="str">
            <v xml:space="preserve">   Senior Secured Debt 1</v>
          </cell>
        </row>
        <row r="494">
          <cell r="A494" t="str">
            <v>IS_INT SEN SEC DEBT 2</v>
          </cell>
          <cell r="C494" t="str">
            <v xml:space="preserve">   Senior Secured Debt 2</v>
          </cell>
        </row>
        <row r="495">
          <cell r="A495" t="str">
            <v>IS_INT SEN SEC DEBT 3</v>
          </cell>
          <cell r="C495" t="str">
            <v xml:space="preserve">   Senior Secured Debt 3</v>
          </cell>
        </row>
        <row r="496">
          <cell r="A496" t="str">
            <v>IS_INT SEN SEC DEBT 4</v>
          </cell>
          <cell r="C496" t="str">
            <v xml:space="preserve">   Senior Secured Debt 4</v>
          </cell>
        </row>
        <row r="497">
          <cell r="A497" t="str">
            <v>IS_INT SEN UNSEC DEBT 5</v>
          </cell>
          <cell r="C497" t="str">
            <v xml:space="preserve">   Bonds</v>
          </cell>
        </row>
        <row r="498">
          <cell r="A498" t="str">
            <v>IS_INT SEN UNSEC DEBT 6</v>
          </cell>
          <cell r="C498" t="str">
            <v xml:space="preserve">   Senior Unsecured Debt 6</v>
          </cell>
        </row>
        <row r="499">
          <cell r="A499" t="str">
            <v>IS_INT SEN UNSEC DEBT 7</v>
          </cell>
          <cell r="C499" t="str">
            <v xml:space="preserve">   Senior Unsecured Debt 7</v>
          </cell>
        </row>
        <row r="500">
          <cell r="A500" t="str">
            <v>IS_INT CAP LEASES 1</v>
          </cell>
          <cell r="C500" t="str">
            <v xml:space="preserve">   Capital Leases </v>
          </cell>
        </row>
        <row r="501">
          <cell r="A501" t="str">
            <v>IS_INT CAP LEASES 2</v>
          </cell>
          <cell r="C501" t="str">
            <v xml:space="preserve">   Capital Leases 2</v>
          </cell>
        </row>
        <row r="502">
          <cell r="A502" t="str">
            <v>IS_INT SUB DEBT 1</v>
          </cell>
          <cell r="C502" t="str">
            <v xml:space="preserve">   Subordinated Debt 1</v>
          </cell>
        </row>
        <row r="503">
          <cell r="A503" t="str">
            <v>IS_INT SUB DEBT 2</v>
          </cell>
          <cell r="C503" t="str">
            <v xml:space="preserve">   Subordinated Debt 2</v>
          </cell>
        </row>
        <row r="504">
          <cell r="A504" t="str">
            <v>IS_INT SUB DEBT 3</v>
          </cell>
          <cell r="C504" t="str">
            <v xml:space="preserve">   Subordinated Debt 3</v>
          </cell>
        </row>
        <row r="505">
          <cell r="A505" t="str">
            <v>IS_INT SUB DEBT 4</v>
          </cell>
          <cell r="C505" t="str">
            <v xml:space="preserve">   Subordinated Debt 4</v>
          </cell>
        </row>
        <row r="506">
          <cell r="A506" t="str">
            <v>IS_INT OTHER SUB DEBT 1 (PIK</v>
          </cell>
          <cell r="C506" t="str">
            <v xml:space="preserve">   Other Sub. Debt 1 (W/PIK)</v>
          </cell>
        </row>
        <row r="507">
          <cell r="A507" t="str">
            <v>IS_INT OTHER SUB DEBT 2 (PIK)</v>
          </cell>
          <cell r="C507" t="str">
            <v xml:space="preserve">   Other Sub. Debt 2 (W/PIK)</v>
          </cell>
        </row>
        <row r="508">
          <cell r="A508" t="str">
            <v>IS_INT ESOP SUB DEBT</v>
          </cell>
          <cell r="C508" t="str">
            <v xml:space="preserve">   ESOP Subordinated Debt</v>
          </cell>
        </row>
        <row r="509">
          <cell r="A509" t="str">
            <v>IS_INT OTHER INT EXPENSE</v>
          </cell>
          <cell r="C509" t="str">
            <v xml:space="preserve">   Other Interest Expense</v>
          </cell>
        </row>
        <row r="510">
          <cell r="G510" t="str">
            <v>______</v>
          </cell>
          <cell r="H510" t="str">
            <v>______</v>
          </cell>
          <cell r="I510" t="str">
            <v>______</v>
          </cell>
          <cell r="J510" t="str">
            <v>______</v>
          </cell>
          <cell r="L510" t="str">
            <v>______</v>
          </cell>
          <cell r="M510" t="str">
            <v>______</v>
          </cell>
          <cell r="N510" t="str">
            <v>______</v>
          </cell>
          <cell r="AA510" t="str">
            <v>______</v>
          </cell>
          <cell r="AB510" t="str">
            <v>______</v>
          </cell>
          <cell r="AC510" t="str">
            <v>______</v>
          </cell>
          <cell r="AD510" t="str">
            <v>______</v>
          </cell>
        </row>
        <row r="511">
          <cell r="A511" t="str">
            <v>IS_TOT INTEREST EXP</v>
          </cell>
          <cell r="C511" t="str">
            <v xml:space="preserve">       Total Interest Expense</v>
          </cell>
          <cell r="G511">
            <v>0</v>
          </cell>
          <cell r="H511">
            <v>0</v>
          </cell>
          <cell r="I511">
            <v>0</v>
          </cell>
          <cell r="J511">
            <v>4022.4134954761225</v>
          </cell>
          <cell r="L511">
            <v>0</v>
          </cell>
          <cell r="M511">
            <v>0</v>
          </cell>
          <cell r="N511">
            <v>4022.4134954761225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</row>
        <row r="512">
          <cell r="A512" t="str">
            <v>IS_CASH INTEREST</v>
          </cell>
          <cell r="C512" t="str">
            <v xml:space="preserve">       Total Cash Interest Expense</v>
          </cell>
          <cell r="G512">
            <v>0</v>
          </cell>
          <cell r="H512">
            <v>0</v>
          </cell>
          <cell r="I512">
            <v>0</v>
          </cell>
          <cell r="J512">
            <v>4022.4134954761225</v>
          </cell>
          <cell r="L512">
            <v>0</v>
          </cell>
          <cell r="M512">
            <v>0</v>
          </cell>
          <cell r="N512">
            <v>4022.4134954761225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</row>
        <row r="514">
          <cell r="A514" t="str">
            <v>IS_INTEREST INCOME</v>
          </cell>
          <cell r="C514" t="str">
            <v>Interest Income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  <cell r="M514">
            <v>0</v>
          </cell>
          <cell r="N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</row>
        <row r="515">
          <cell r="A515" t="str">
            <v>IS_OTHER INCOME</v>
          </cell>
          <cell r="C515" t="str">
            <v>Other Income/(Expense) - 3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L515">
            <v>0</v>
          </cell>
          <cell r="M515">
            <v>0</v>
          </cell>
          <cell r="N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</row>
        <row r="516">
          <cell r="A516" t="str">
            <v>IS_SPECIAL ITEMS</v>
          </cell>
          <cell r="C516" t="str">
            <v>Other Income/(Expense) - 4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L516">
            <v>0</v>
          </cell>
          <cell r="M516">
            <v>0</v>
          </cell>
          <cell r="N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</row>
        <row r="517">
          <cell r="A517" t="str">
            <v>IS_OTHER_5</v>
          </cell>
          <cell r="C517" t="str">
            <v>Other Income/(Expense) - 5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L517">
            <v>0</v>
          </cell>
          <cell r="M517">
            <v>0</v>
          </cell>
          <cell r="N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</row>
        <row r="518">
          <cell r="A518" t="str">
            <v>IS_ESOP PRINCIPAL PAYMENT</v>
          </cell>
          <cell r="C518" t="str">
            <v>ESOP Principal Payment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L518">
            <v>0</v>
          </cell>
          <cell r="M518">
            <v>0</v>
          </cell>
          <cell r="N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</row>
        <row r="519">
          <cell r="G519" t="str">
            <v>______</v>
          </cell>
          <cell r="H519" t="str">
            <v>______</v>
          </cell>
          <cell r="I519" t="str">
            <v>______</v>
          </cell>
          <cell r="J519" t="str">
            <v>______</v>
          </cell>
          <cell r="L519" t="str">
            <v>______</v>
          </cell>
          <cell r="M519" t="str">
            <v>______</v>
          </cell>
          <cell r="N519" t="str">
            <v>______</v>
          </cell>
          <cell r="AA519" t="str">
            <v>______</v>
          </cell>
          <cell r="AB519" t="str">
            <v>______</v>
          </cell>
          <cell r="AC519" t="str">
            <v>______</v>
          </cell>
          <cell r="AD519" t="str">
            <v>______</v>
          </cell>
        </row>
        <row r="520">
          <cell r="A520" t="str">
            <v>IS_EBT</v>
          </cell>
          <cell r="C520" t="str">
            <v>EARNINGS BEFORE TAXES</v>
          </cell>
          <cell r="G520">
            <v>0</v>
          </cell>
          <cell r="H520">
            <v>0</v>
          </cell>
          <cell r="I520">
            <v>7404</v>
          </cell>
          <cell r="J520">
            <v>33616.717442508852</v>
          </cell>
          <cell r="L520">
            <v>0</v>
          </cell>
          <cell r="M520">
            <v>7404</v>
          </cell>
          <cell r="N520">
            <v>33616.717442508852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</row>
        <row r="522">
          <cell r="G522">
            <v>1999</v>
          </cell>
          <cell r="H522">
            <v>2000</v>
          </cell>
          <cell r="I522">
            <v>2001</v>
          </cell>
          <cell r="J522">
            <v>2002</v>
          </cell>
          <cell r="L522">
            <v>2002</v>
          </cell>
          <cell r="M522">
            <v>2003</v>
          </cell>
          <cell r="N522">
            <v>2004</v>
          </cell>
          <cell r="AA522">
            <v>2001</v>
          </cell>
          <cell r="AB522">
            <v>2002</v>
          </cell>
          <cell r="AC522">
            <v>2003</v>
          </cell>
          <cell r="AD522">
            <v>2004</v>
          </cell>
        </row>
        <row r="524">
          <cell r="C524" t="str">
            <v>INCOME TAXES:</v>
          </cell>
        </row>
        <row r="525">
          <cell r="A525" t="str">
            <v>IS_INCOME TAX PAYABLE</v>
          </cell>
          <cell r="C525" t="str">
            <v xml:space="preserve">   Currently Payable</v>
          </cell>
          <cell r="G525">
            <v>0</v>
          </cell>
          <cell r="H525">
            <v>0</v>
          </cell>
          <cell r="I525">
            <v>0</v>
          </cell>
          <cell r="J525">
            <v>1582.7825796644183</v>
          </cell>
          <cell r="L525">
            <v>0</v>
          </cell>
          <cell r="M525">
            <v>0</v>
          </cell>
          <cell r="N525">
            <v>1582.7825796644183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</row>
        <row r="526">
          <cell r="A526" t="str">
            <v>IS_DEFERRED TAXES</v>
          </cell>
          <cell r="C526" t="str">
            <v xml:space="preserve">   Deferred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L526">
            <v>0</v>
          </cell>
          <cell r="M526">
            <v>0</v>
          </cell>
          <cell r="N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</row>
        <row r="527">
          <cell r="G527" t="str">
            <v>______</v>
          </cell>
          <cell r="H527" t="str">
            <v>______</v>
          </cell>
          <cell r="I527" t="str">
            <v>______</v>
          </cell>
          <cell r="J527" t="str">
            <v>______</v>
          </cell>
          <cell r="L527" t="str">
            <v>______</v>
          </cell>
          <cell r="M527" t="str">
            <v>______</v>
          </cell>
          <cell r="N527" t="str">
            <v>______</v>
          </cell>
          <cell r="AA527" t="str">
            <v>______</v>
          </cell>
          <cell r="AB527" t="str">
            <v>______</v>
          </cell>
          <cell r="AC527" t="str">
            <v>______</v>
          </cell>
          <cell r="AD527" t="str">
            <v>______</v>
          </cell>
        </row>
        <row r="528">
          <cell r="A528" t="str">
            <v>IS_PROV FOR TAXES</v>
          </cell>
          <cell r="C528" t="str">
            <v xml:space="preserve">      Provision for Taxes</v>
          </cell>
          <cell r="G528">
            <v>0</v>
          </cell>
          <cell r="H528">
            <v>0</v>
          </cell>
          <cell r="I528">
            <v>0</v>
          </cell>
          <cell r="J528">
            <v>1582.7825796644183</v>
          </cell>
          <cell r="L528">
            <v>0</v>
          </cell>
          <cell r="M528">
            <v>0</v>
          </cell>
          <cell r="N528">
            <v>1582.7825796644183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</row>
        <row r="529">
          <cell r="G529" t="str">
            <v>______</v>
          </cell>
          <cell r="H529" t="str">
            <v>______</v>
          </cell>
          <cell r="I529" t="str">
            <v>______</v>
          </cell>
          <cell r="J529" t="str">
            <v>______</v>
          </cell>
          <cell r="L529" t="str">
            <v>______</v>
          </cell>
          <cell r="M529" t="str">
            <v>______</v>
          </cell>
          <cell r="N529" t="str">
            <v>______</v>
          </cell>
          <cell r="AA529" t="str">
            <v>______</v>
          </cell>
          <cell r="AB529" t="str">
            <v>______</v>
          </cell>
          <cell r="AC529" t="str">
            <v>______</v>
          </cell>
          <cell r="AD529" t="str">
            <v>______</v>
          </cell>
        </row>
        <row r="530">
          <cell r="A530" t="str">
            <v>IS_NET INC FROM CONT OPS</v>
          </cell>
          <cell r="C530" t="str">
            <v>NET INC. FROM CONT. OPERS.</v>
          </cell>
          <cell r="G530">
            <v>0</v>
          </cell>
          <cell r="H530">
            <v>0</v>
          </cell>
          <cell r="I530">
            <v>7404</v>
          </cell>
          <cell r="J530">
            <v>32033.934862844435</v>
          </cell>
          <cell r="L530">
            <v>0</v>
          </cell>
          <cell r="M530">
            <v>7404</v>
          </cell>
          <cell r="N530">
            <v>32033.934862844435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</row>
        <row r="532">
          <cell r="A532" t="str">
            <v>IS_EQUITY EARNINGS</v>
          </cell>
          <cell r="C532" t="str">
            <v>Equity Earnings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L532">
            <v>0</v>
          </cell>
          <cell r="M532">
            <v>0</v>
          </cell>
          <cell r="N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</row>
        <row r="533">
          <cell r="A533" t="str">
            <v>IS_MINORITY INTEREST</v>
          </cell>
          <cell r="C533" t="str">
            <v>Minority Interest Inc./(Exp.)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L533">
            <v>0</v>
          </cell>
          <cell r="M533">
            <v>0</v>
          </cell>
          <cell r="N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</row>
        <row r="534">
          <cell r="A534" t="str">
            <v>IS_GAIN ON ASSET SALES</v>
          </cell>
          <cell r="C534" t="str">
            <v>Gain/(Loss) on Sale of Assets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L534">
            <v>0</v>
          </cell>
          <cell r="M534">
            <v>0</v>
          </cell>
          <cell r="N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</row>
        <row r="535">
          <cell r="A535" t="str">
            <v>IS_EXTRA ITEMS and DISC OPS</v>
          </cell>
          <cell r="C535" t="str">
            <v>Other Unusual Item - 1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L535">
            <v>0</v>
          </cell>
          <cell r="M535">
            <v>0</v>
          </cell>
          <cell r="N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</row>
        <row r="536">
          <cell r="A536" t="str">
            <v>IS_UNUSUAL_2</v>
          </cell>
          <cell r="C536" t="str">
            <v>Other Unusual Item - 2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L536">
            <v>0</v>
          </cell>
          <cell r="M536">
            <v>0</v>
          </cell>
          <cell r="N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</row>
        <row r="537">
          <cell r="A537" t="str">
            <v>IS_UNUSUAL_3</v>
          </cell>
          <cell r="C537" t="str">
            <v>Other Unusual Item - 3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L537">
            <v>0</v>
          </cell>
          <cell r="M537">
            <v>0</v>
          </cell>
          <cell r="N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</row>
        <row r="538">
          <cell r="G538" t="str">
            <v>______</v>
          </cell>
          <cell r="H538" t="str">
            <v>______</v>
          </cell>
          <cell r="I538" t="str">
            <v>______</v>
          </cell>
          <cell r="J538" t="str">
            <v>______</v>
          </cell>
          <cell r="L538" t="str">
            <v>______</v>
          </cell>
          <cell r="M538" t="str">
            <v>______</v>
          </cell>
          <cell r="N538" t="str">
            <v>______</v>
          </cell>
          <cell r="AA538" t="str">
            <v>______</v>
          </cell>
          <cell r="AB538" t="str">
            <v>______</v>
          </cell>
          <cell r="AC538" t="str">
            <v>______</v>
          </cell>
          <cell r="AD538" t="str">
            <v>______</v>
          </cell>
        </row>
        <row r="539">
          <cell r="A539" t="str">
            <v>IS_NET INCOME</v>
          </cell>
          <cell r="C539" t="str">
            <v>NET INCOME</v>
          </cell>
          <cell r="G539">
            <v>0</v>
          </cell>
          <cell r="H539">
            <v>0</v>
          </cell>
          <cell r="I539">
            <v>7404</v>
          </cell>
          <cell r="J539">
            <v>32033.934862844435</v>
          </cell>
          <cell r="L539">
            <v>0</v>
          </cell>
          <cell r="M539">
            <v>7404</v>
          </cell>
          <cell r="N539">
            <v>32033.934862844435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</row>
        <row r="542">
          <cell r="C542" t="str">
            <v>CASH FLOW STATEMENT</v>
          </cell>
          <cell r="G542">
            <v>1</v>
          </cell>
        </row>
        <row r="545">
          <cell r="G545" t="str">
            <v>ENDING MMMM37621,DD:</v>
          </cell>
          <cell r="L545" t="str">
            <v>LTM Ending: MMMM DD:</v>
          </cell>
          <cell r="AA545" t="str">
            <v>Interim MMM DD - MMM DD</v>
          </cell>
        </row>
        <row r="546">
          <cell r="G546">
            <v>1999</v>
          </cell>
          <cell r="H546">
            <v>2000</v>
          </cell>
          <cell r="I546">
            <v>2001</v>
          </cell>
          <cell r="J546">
            <v>2002</v>
          </cell>
          <cell r="L546">
            <v>2002</v>
          </cell>
          <cell r="M546">
            <v>2003</v>
          </cell>
          <cell r="N546">
            <v>2004</v>
          </cell>
          <cell r="AA546">
            <v>2001</v>
          </cell>
          <cell r="AB546">
            <v>2002</v>
          </cell>
          <cell r="AC546">
            <v>2003</v>
          </cell>
          <cell r="AD546">
            <v>2004</v>
          </cell>
        </row>
        <row r="548">
          <cell r="C548" t="str">
            <v>NET INCOME</v>
          </cell>
          <cell r="G548">
            <v>0</v>
          </cell>
          <cell r="H548">
            <v>0</v>
          </cell>
          <cell r="I548">
            <v>7404</v>
          </cell>
          <cell r="J548">
            <v>32033.934862844435</v>
          </cell>
          <cell r="L548">
            <v>0</v>
          </cell>
          <cell r="M548">
            <v>7404</v>
          </cell>
          <cell r="N548">
            <v>32033.934862844435</v>
          </cell>
        </row>
        <row r="550">
          <cell r="C550" t="str">
            <v xml:space="preserve">   Depreciation</v>
          </cell>
          <cell r="G550">
            <v>0</v>
          </cell>
          <cell r="H550">
            <v>0</v>
          </cell>
          <cell r="I550">
            <v>629</v>
          </cell>
          <cell r="J550">
            <v>2470.8283941078093</v>
          </cell>
          <cell r="L550">
            <v>0</v>
          </cell>
          <cell r="M550">
            <v>629</v>
          </cell>
          <cell r="N550">
            <v>2470.8283941078093</v>
          </cell>
        </row>
        <row r="551">
          <cell r="C551" t="str">
            <v xml:space="preserve">   Total Amortization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C552" t="str">
            <v xml:space="preserve">   Deferred Taxes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  <cell r="M552">
            <v>0</v>
          </cell>
          <cell r="N552">
            <v>0</v>
          </cell>
        </row>
        <row r="553">
          <cell r="C553" t="str">
            <v xml:space="preserve">   Equity Earnings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 t="str">
            <v xml:space="preserve">   Minority Interest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C555" t="str">
            <v xml:space="preserve">   (Gain)/Loss on Sale of Assets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  <cell r="M555">
            <v>0</v>
          </cell>
          <cell r="N555">
            <v>0</v>
          </cell>
        </row>
        <row r="556">
          <cell r="C556" t="str">
            <v xml:space="preserve">   Other Unusual Item - 1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C557" t="str">
            <v xml:space="preserve">   Other Unusual Item - 2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C558" t="str">
            <v xml:space="preserve">   Other Unusual Item - 3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C559" t="str">
            <v xml:space="preserve">   ESOP Equity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A560" t="str">
            <v>MISC_NON CASH INTEREST</v>
          </cell>
          <cell r="C560" t="str">
            <v xml:space="preserve">   Non-Cash Interest Items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  <cell r="M560">
            <v>0</v>
          </cell>
          <cell r="N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</row>
        <row r="561">
          <cell r="G561" t="str">
            <v>______</v>
          </cell>
          <cell r="H561" t="str">
            <v>______</v>
          </cell>
          <cell r="I561" t="str">
            <v>______</v>
          </cell>
          <cell r="J561" t="str">
            <v>______</v>
          </cell>
          <cell r="L561" t="str">
            <v>______</v>
          </cell>
          <cell r="M561" t="str">
            <v>______</v>
          </cell>
          <cell r="N561" t="str">
            <v>______</v>
          </cell>
        </row>
        <row r="562">
          <cell r="C562" t="str">
            <v>FUNDS FROM OPERATIONS:</v>
          </cell>
          <cell r="G562">
            <v>0</v>
          </cell>
          <cell r="H562">
            <v>0</v>
          </cell>
          <cell r="I562">
            <v>8033</v>
          </cell>
          <cell r="J562">
            <v>34504.763256952247</v>
          </cell>
          <cell r="L562">
            <v>0</v>
          </cell>
          <cell r="M562">
            <v>8033</v>
          </cell>
          <cell r="N562">
            <v>34504.763256952247</v>
          </cell>
        </row>
        <row r="564">
          <cell r="C564" t="str">
            <v>WORKING CAPITAL:</v>
          </cell>
        </row>
        <row r="565">
          <cell r="C565" t="str">
            <v xml:space="preserve">   (Inc)/Dec In Trade Accounts receivable</v>
          </cell>
          <cell r="H565">
            <v>0</v>
          </cell>
          <cell r="I565">
            <v>0</v>
          </cell>
          <cell r="J565">
            <v>-8637.4738155619016</v>
          </cell>
          <cell r="M565">
            <v>0</v>
          </cell>
          <cell r="N565">
            <v>0</v>
          </cell>
        </row>
        <row r="566">
          <cell r="C566" t="str">
            <v xml:space="preserve">   (Inc)/Dec In Receivable due from shareholder</v>
          </cell>
          <cell r="H566">
            <v>0</v>
          </cell>
          <cell r="I566">
            <v>0</v>
          </cell>
          <cell r="J566">
            <v>-5961</v>
          </cell>
          <cell r="M566">
            <v>0</v>
          </cell>
          <cell r="N566">
            <v>0</v>
          </cell>
        </row>
        <row r="567">
          <cell r="C567" t="str">
            <v xml:space="preserve">   (Inc)/Dec In Inventories</v>
          </cell>
          <cell r="H567">
            <v>0</v>
          </cell>
          <cell r="I567">
            <v>0</v>
          </cell>
          <cell r="J567">
            <v>-15763</v>
          </cell>
          <cell r="M567">
            <v>0</v>
          </cell>
          <cell r="N567">
            <v>0</v>
          </cell>
        </row>
        <row r="568">
          <cell r="C568" t="str">
            <v xml:space="preserve">   (Inc)/Dec In Mark. Sec/Other Current Assets - 1</v>
          </cell>
          <cell r="H568">
            <v>0</v>
          </cell>
          <cell r="I568">
            <v>0</v>
          </cell>
          <cell r="J568">
            <v>0</v>
          </cell>
          <cell r="M568">
            <v>0</v>
          </cell>
          <cell r="N568">
            <v>0</v>
          </cell>
        </row>
        <row r="569">
          <cell r="C569" t="str">
            <v xml:space="preserve">   (Inc)/Dec In VAT Receivable</v>
          </cell>
          <cell r="H569">
            <v>0</v>
          </cell>
          <cell r="I569">
            <v>0</v>
          </cell>
          <cell r="J569">
            <v>-7250</v>
          </cell>
          <cell r="M569">
            <v>0</v>
          </cell>
          <cell r="N569">
            <v>0</v>
          </cell>
        </row>
        <row r="570">
          <cell r="C570" t="str">
            <v xml:space="preserve">   (Inc)/Dec In Other Current Assets</v>
          </cell>
          <cell r="H570">
            <v>0</v>
          </cell>
          <cell r="I570">
            <v>0</v>
          </cell>
          <cell r="J570">
            <v>-17394</v>
          </cell>
          <cell r="M570">
            <v>0</v>
          </cell>
          <cell r="N570">
            <v>0</v>
          </cell>
        </row>
        <row r="571">
          <cell r="C571" t="str">
            <v xml:space="preserve">   Inc/(Dec) In Trade Accounts Payable</v>
          </cell>
          <cell r="H571">
            <v>0</v>
          </cell>
          <cell r="I571">
            <v>0</v>
          </cell>
          <cell r="J571">
            <v>31219</v>
          </cell>
          <cell r="M571">
            <v>0</v>
          </cell>
          <cell r="N571">
            <v>0</v>
          </cell>
        </row>
        <row r="572">
          <cell r="C572" t="str">
            <v xml:space="preserve">   Inc/(Dec) In Income Tax Payable</v>
          </cell>
          <cell r="H572">
            <v>0</v>
          </cell>
          <cell r="I572">
            <v>0</v>
          </cell>
          <cell r="J572">
            <v>77</v>
          </cell>
          <cell r="M572">
            <v>0</v>
          </cell>
          <cell r="N572">
            <v>0</v>
          </cell>
        </row>
        <row r="573">
          <cell r="C573" t="str">
            <v xml:space="preserve">   Inc/(Dec) In Accrued Expenses</v>
          </cell>
          <cell r="H573">
            <v>0</v>
          </cell>
          <cell r="I573">
            <v>0</v>
          </cell>
          <cell r="J573">
            <v>0</v>
          </cell>
          <cell r="M573">
            <v>0</v>
          </cell>
          <cell r="N573">
            <v>0</v>
          </cell>
        </row>
        <row r="574">
          <cell r="C574" t="str">
            <v xml:space="preserve">   Inc/(Dec) In Short Term Debt</v>
          </cell>
          <cell r="H574">
            <v>0</v>
          </cell>
          <cell r="I574">
            <v>0</v>
          </cell>
          <cell r="J574">
            <v>0</v>
          </cell>
          <cell r="M574">
            <v>0</v>
          </cell>
          <cell r="N574">
            <v>0</v>
          </cell>
        </row>
        <row r="575">
          <cell r="C575" t="str">
            <v xml:space="preserve">   Inc/(Dec) In Other Taxes Payable</v>
          </cell>
          <cell r="H575">
            <v>0</v>
          </cell>
          <cell r="I575">
            <v>0</v>
          </cell>
          <cell r="J575">
            <v>5203</v>
          </cell>
          <cell r="M575">
            <v>0</v>
          </cell>
          <cell r="N575">
            <v>0</v>
          </cell>
        </row>
        <row r="576">
          <cell r="C576" t="str">
            <v xml:space="preserve">   Inc/(Dec) In Capex Accounts Payable</v>
          </cell>
          <cell r="H576">
            <v>0</v>
          </cell>
          <cell r="I576">
            <v>0</v>
          </cell>
          <cell r="J576">
            <v>12149</v>
          </cell>
          <cell r="M576">
            <v>0</v>
          </cell>
          <cell r="N576">
            <v>0</v>
          </cell>
        </row>
        <row r="577">
          <cell r="C577" t="str">
            <v xml:space="preserve">   Inc/(Dec) In Buy - out obligation</v>
          </cell>
          <cell r="H577">
            <v>0</v>
          </cell>
          <cell r="I577">
            <v>0</v>
          </cell>
          <cell r="J577">
            <v>7067</v>
          </cell>
          <cell r="M577">
            <v>0</v>
          </cell>
          <cell r="N577">
            <v>0</v>
          </cell>
        </row>
        <row r="578">
          <cell r="C578" t="str">
            <v xml:space="preserve">   Inc/(Dec) In Other Amounts Payable</v>
          </cell>
          <cell r="H578">
            <v>0</v>
          </cell>
          <cell r="I578">
            <v>0</v>
          </cell>
          <cell r="J578">
            <v>0</v>
          </cell>
          <cell r="M578">
            <v>0</v>
          </cell>
          <cell r="N578">
            <v>0</v>
          </cell>
        </row>
        <row r="579">
          <cell r="H579" t="str">
            <v>______</v>
          </cell>
          <cell r="I579" t="str">
            <v>______</v>
          </cell>
          <cell r="J579" t="str">
            <v>______</v>
          </cell>
          <cell r="M579" t="str">
            <v>______</v>
          </cell>
          <cell r="N579" t="str">
            <v>______</v>
          </cell>
        </row>
        <row r="580">
          <cell r="C580" t="str">
            <v xml:space="preserve">      Total Change in Working Capital</v>
          </cell>
          <cell r="H580">
            <v>0</v>
          </cell>
          <cell r="I580">
            <v>0</v>
          </cell>
          <cell r="J580">
            <v>709.52618443810206</v>
          </cell>
          <cell r="M580">
            <v>0</v>
          </cell>
          <cell r="N580">
            <v>0</v>
          </cell>
        </row>
        <row r="581">
          <cell r="H581" t="str">
            <v>______</v>
          </cell>
          <cell r="I581" t="str">
            <v>______</v>
          </cell>
          <cell r="J581" t="str">
            <v>______</v>
          </cell>
          <cell r="M581" t="str">
            <v>______</v>
          </cell>
          <cell r="N581" t="str">
            <v>______</v>
          </cell>
        </row>
        <row r="582">
          <cell r="C582" t="str">
            <v>CASH FLOW FROM OPERATIONS:</v>
          </cell>
          <cell r="H582">
            <v>0</v>
          </cell>
          <cell r="I582">
            <v>8033</v>
          </cell>
          <cell r="J582">
            <v>35214.289441390349</v>
          </cell>
          <cell r="M582">
            <v>8033</v>
          </cell>
          <cell r="N582">
            <v>34504.763256952247</v>
          </cell>
        </row>
        <row r="584">
          <cell r="C584" t="str">
            <v xml:space="preserve">   Capital Expenditures</v>
          </cell>
          <cell r="H584">
            <v>0</v>
          </cell>
          <cell r="I584">
            <v>0</v>
          </cell>
          <cell r="J584">
            <v>0</v>
          </cell>
          <cell r="M584">
            <v>0</v>
          </cell>
          <cell r="N584">
            <v>0</v>
          </cell>
        </row>
        <row r="585">
          <cell r="C585" t="str">
            <v xml:space="preserve">   Asset Sales</v>
          </cell>
          <cell r="H585">
            <v>0</v>
          </cell>
          <cell r="I585">
            <v>0</v>
          </cell>
          <cell r="J585">
            <v>0</v>
          </cell>
          <cell r="M585">
            <v>0</v>
          </cell>
          <cell r="N585">
            <v>0</v>
          </cell>
        </row>
        <row r="586">
          <cell r="H586" t="str">
            <v>______</v>
          </cell>
          <cell r="I586" t="str">
            <v>______</v>
          </cell>
          <cell r="J586" t="str">
            <v>______</v>
          </cell>
          <cell r="M586" t="str">
            <v>______</v>
          </cell>
          <cell r="N586" t="str">
            <v>______</v>
          </cell>
        </row>
        <row r="587">
          <cell r="C587" t="str">
            <v>FREE CASH FLOW (LEVERED):</v>
          </cell>
          <cell r="H587">
            <v>0</v>
          </cell>
          <cell r="I587">
            <v>8033</v>
          </cell>
          <cell r="J587">
            <v>35214.289441390349</v>
          </cell>
          <cell r="M587">
            <v>8033</v>
          </cell>
          <cell r="N587">
            <v>34504.763256952247</v>
          </cell>
        </row>
        <row r="589">
          <cell r="C589" t="str">
            <v>OTHER SOURCES/(USES):</v>
          </cell>
        </row>
        <row r="590">
          <cell r="A590" t="str">
            <v>MISC_DEBT ISSUED</v>
          </cell>
          <cell r="C590" t="str">
            <v xml:space="preserve">      TOTAL DEBT ISSUED</v>
          </cell>
          <cell r="H590">
            <v>0</v>
          </cell>
          <cell r="I590">
            <v>0</v>
          </cell>
          <cell r="J590">
            <v>0</v>
          </cell>
          <cell r="M590">
            <v>0</v>
          </cell>
          <cell r="N590">
            <v>0</v>
          </cell>
          <cell r="AB590">
            <v>0</v>
          </cell>
          <cell r="AC590">
            <v>0</v>
          </cell>
          <cell r="AD590">
            <v>0</v>
          </cell>
        </row>
        <row r="591">
          <cell r="A591" t="str">
            <v>MISC_EQUITY ISSUED</v>
          </cell>
          <cell r="C591" t="str">
            <v xml:space="preserve">   Equity Issued</v>
          </cell>
          <cell r="H591">
            <v>0</v>
          </cell>
          <cell r="I591">
            <v>0</v>
          </cell>
          <cell r="J591">
            <v>0</v>
          </cell>
          <cell r="M591">
            <v>0</v>
          </cell>
          <cell r="N591">
            <v>0</v>
          </cell>
          <cell r="AB591">
            <v>0</v>
          </cell>
          <cell r="AC591">
            <v>0</v>
          </cell>
          <cell r="AD591">
            <v>0</v>
          </cell>
        </row>
        <row r="592">
          <cell r="C592" t="str">
            <v xml:space="preserve">   Cash from Balance Sheet</v>
          </cell>
        </row>
        <row r="593">
          <cell r="C593" t="str">
            <v xml:space="preserve">   (Inc)/Dec In Intangible assets</v>
          </cell>
          <cell r="H593">
            <v>0</v>
          </cell>
          <cell r="I593">
            <v>0</v>
          </cell>
          <cell r="J593">
            <v>-15076</v>
          </cell>
          <cell r="M593">
            <v>0</v>
          </cell>
          <cell r="N593">
            <v>0</v>
          </cell>
        </row>
        <row r="594">
          <cell r="C594" t="str">
            <v xml:space="preserve">   (Inc)/Dec In Deferred tax asset</v>
          </cell>
          <cell r="H594">
            <v>0</v>
          </cell>
          <cell r="I594">
            <v>0</v>
          </cell>
          <cell r="J594">
            <v>0</v>
          </cell>
          <cell r="M594">
            <v>0</v>
          </cell>
          <cell r="N594">
            <v>0</v>
          </cell>
        </row>
        <row r="595">
          <cell r="C595">
            <v>0</v>
          </cell>
          <cell r="H595">
            <v>0</v>
          </cell>
          <cell r="I595">
            <v>0</v>
          </cell>
          <cell r="J595">
            <v>-127233</v>
          </cell>
          <cell r="M595">
            <v>0</v>
          </cell>
          <cell r="N595">
            <v>0</v>
          </cell>
        </row>
        <row r="596">
          <cell r="C596" t="str">
            <v xml:space="preserve">   (Inc)/Dec In Transactions Costs</v>
          </cell>
          <cell r="H596">
            <v>0</v>
          </cell>
          <cell r="I596">
            <v>0</v>
          </cell>
          <cell r="J596">
            <v>0</v>
          </cell>
          <cell r="M596">
            <v>0</v>
          </cell>
          <cell r="N596">
            <v>0</v>
          </cell>
        </row>
        <row r="597">
          <cell r="C597" t="str">
            <v xml:space="preserve">   (Inc)/Dec In Investments in associated undertakings</v>
          </cell>
          <cell r="H597">
            <v>0</v>
          </cell>
          <cell r="I597">
            <v>0</v>
          </cell>
          <cell r="J597">
            <v>-431.99062882533048</v>
          </cell>
          <cell r="M597">
            <v>0</v>
          </cell>
          <cell r="N597">
            <v>0</v>
          </cell>
        </row>
        <row r="598">
          <cell r="C598" t="str">
            <v xml:space="preserve">   (Inc)/Dec In Other Assets - 4</v>
          </cell>
          <cell r="H598">
            <v>0</v>
          </cell>
          <cell r="I598">
            <v>0</v>
          </cell>
          <cell r="J598">
            <v>0</v>
          </cell>
          <cell r="M598">
            <v>0</v>
          </cell>
          <cell r="N598">
            <v>0</v>
          </cell>
        </row>
        <row r="599">
          <cell r="C599" t="str">
            <v xml:space="preserve">   Inc/(Dec) In Provision for special dividend</v>
          </cell>
          <cell r="H599">
            <v>0</v>
          </cell>
          <cell r="I599">
            <v>0</v>
          </cell>
          <cell r="J599">
            <v>10816</v>
          </cell>
          <cell r="M599">
            <v>0</v>
          </cell>
          <cell r="N599">
            <v>0</v>
          </cell>
        </row>
        <row r="600">
          <cell r="C600" t="str">
            <v xml:space="preserve">   Inc/(Dec) In Deal related accrued liabilities</v>
          </cell>
          <cell r="H600">
            <v>0</v>
          </cell>
          <cell r="I600">
            <v>0</v>
          </cell>
          <cell r="J600">
            <v>2050</v>
          </cell>
          <cell r="M600">
            <v>0</v>
          </cell>
          <cell r="N600">
            <v>0</v>
          </cell>
        </row>
        <row r="601">
          <cell r="C601" t="str">
            <v xml:space="preserve">   Inc/(Dec) In Other Liabilities - 3</v>
          </cell>
          <cell r="H601">
            <v>0</v>
          </cell>
          <cell r="I601">
            <v>0</v>
          </cell>
          <cell r="J601">
            <v>0</v>
          </cell>
          <cell r="M601">
            <v>0</v>
          </cell>
          <cell r="N601">
            <v>0</v>
          </cell>
        </row>
        <row r="602">
          <cell r="C602" t="str">
            <v xml:space="preserve">   Inc/(Dec) In Other Liabilities - 4</v>
          </cell>
          <cell r="H602">
            <v>0</v>
          </cell>
          <cell r="I602">
            <v>0</v>
          </cell>
          <cell r="J602">
            <v>0</v>
          </cell>
          <cell r="M602">
            <v>0</v>
          </cell>
          <cell r="N602">
            <v>0</v>
          </cell>
        </row>
        <row r="603">
          <cell r="C603" t="str">
            <v xml:space="preserve">   Inc/(Dec) In Deferred Taxes</v>
          </cell>
          <cell r="H603">
            <v>0</v>
          </cell>
          <cell r="I603">
            <v>0</v>
          </cell>
          <cell r="J603">
            <v>3186</v>
          </cell>
          <cell r="M603">
            <v>0</v>
          </cell>
          <cell r="N603">
            <v>0</v>
          </cell>
        </row>
        <row r="604">
          <cell r="C604" t="str">
            <v xml:space="preserve">   Inc/(Dec) In Minority Interest</v>
          </cell>
          <cell r="H604">
            <v>0</v>
          </cell>
          <cell r="I604">
            <v>0</v>
          </cell>
          <cell r="J604">
            <v>867</v>
          </cell>
          <cell r="M604">
            <v>0</v>
          </cell>
          <cell r="N604">
            <v>0</v>
          </cell>
        </row>
        <row r="605">
          <cell r="C605" t="str">
            <v xml:space="preserve">   Inc/(Dec) In Other Equity Account - 1</v>
          </cell>
          <cell r="H605">
            <v>0</v>
          </cell>
          <cell r="I605">
            <v>0</v>
          </cell>
          <cell r="J605">
            <v>0</v>
          </cell>
          <cell r="M605">
            <v>0</v>
          </cell>
          <cell r="N605">
            <v>0</v>
          </cell>
        </row>
        <row r="606">
          <cell r="C606" t="str">
            <v xml:space="preserve">   Inc/(Dec) In Other Equity Account - 2</v>
          </cell>
          <cell r="H606">
            <v>0</v>
          </cell>
          <cell r="I606">
            <v>0</v>
          </cell>
          <cell r="J606">
            <v>0</v>
          </cell>
          <cell r="M606">
            <v>0</v>
          </cell>
          <cell r="N606">
            <v>0</v>
          </cell>
        </row>
        <row r="608">
          <cell r="C608" t="str">
            <v>CASH AVAILABLE FOR DEBT SERVICE</v>
          </cell>
          <cell r="H608">
            <v>0</v>
          </cell>
          <cell r="I608">
            <v>8033</v>
          </cell>
          <cell r="J608">
            <v>-90607.701187434985</v>
          </cell>
          <cell r="M608">
            <v>8033</v>
          </cell>
          <cell r="N608">
            <v>34504.763256952247</v>
          </cell>
        </row>
        <row r="613">
          <cell r="C613" t="str">
            <v>DEBT REPAYMENTS:</v>
          </cell>
        </row>
        <row r="614">
          <cell r="C614" t="str">
            <v xml:space="preserve">   Existing Debt</v>
          </cell>
          <cell r="H614">
            <v>0</v>
          </cell>
          <cell r="I614">
            <v>0</v>
          </cell>
          <cell r="J614">
            <v>0</v>
          </cell>
          <cell r="M614">
            <v>0</v>
          </cell>
          <cell r="N614">
            <v>0</v>
          </cell>
          <cell r="AB614">
            <v>0</v>
          </cell>
          <cell r="AC614">
            <v>0</v>
          </cell>
          <cell r="AD614">
            <v>0</v>
          </cell>
        </row>
        <row r="615">
          <cell r="C615" t="str">
            <v xml:space="preserve">   Working Capital Revolver</v>
          </cell>
        </row>
        <row r="616">
          <cell r="C616" t="str">
            <v xml:space="preserve">   Senior Secured Debt 1</v>
          </cell>
        </row>
        <row r="617">
          <cell r="C617" t="str">
            <v xml:space="preserve">   Senior Secured Debt 2</v>
          </cell>
        </row>
        <row r="618">
          <cell r="C618" t="str">
            <v xml:space="preserve">   Senior Secured Debt 3</v>
          </cell>
        </row>
        <row r="619">
          <cell r="C619" t="str">
            <v xml:space="preserve">   Senior Secured Debt 4</v>
          </cell>
        </row>
        <row r="620">
          <cell r="C620" t="str">
            <v xml:space="preserve">   Bonds</v>
          </cell>
        </row>
        <row r="621">
          <cell r="C621" t="str">
            <v xml:space="preserve">   Senior Unsecured Debt 6</v>
          </cell>
        </row>
        <row r="622">
          <cell r="C622" t="str">
            <v xml:space="preserve">   Senior Unsecured Debt 7</v>
          </cell>
        </row>
        <row r="623">
          <cell r="C623" t="str">
            <v xml:space="preserve">   Capital Leases </v>
          </cell>
        </row>
        <row r="624">
          <cell r="C624" t="str">
            <v xml:space="preserve">   Capital Leases 2</v>
          </cell>
        </row>
        <row r="625">
          <cell r="C625" t="str">
            <v xml:space="preserve">   Subordinated Debt 1</v>
          </cell>
        </row>
        <row r="626">
          <cell r="C626" t="str">
            <v xml:space="preserve">   Subordinated Debt 2</v>
          </cell>
        </row>
        <row r="627">
          <cell r="C627" t="str">
            <v xml:space="preserve">   Subordinated Debt 3</v>
          </cell>
        </row>
        <row r="628">
          <cell r="C628" t="str">
            <v xml:space="preserve">   Subordinated Debt 4</v>
          </cell>
        </row>
        <row r="629">
          <cell r="C629" t="str">
            <v xml:space="preserve">   Other Sub. Debt 1 (W/PIK)</v>
          </cell>
        </row>
        <row r="630">
          <cell r="C630" t="str">
            <v xml:space="preserve">   Other Sub. Debt 2 (W/PIK)</v>
          </cell>
        </row>
        <row r="631">
          <cell r="C631" t="str">
            <v xml:space="preserve">   ESOP Subordinated Debt</v>
          </cell>
        </row>
        <row r="632">
          <cell r="H632" t="str">
            <v>______</v>
          </cell>
          <cell r="I632" t="str">
            <v>______</v>
          </cell>
          <cell r="J632" t="str">
            <v>______</v>
          </cell>
          <cell r="M632" t="str">
            <v>______</v>
          </cell>
          <cell r="N632" t="str">
            <v>______</v>
          </cell>
        </row>
        <row r="633">
          <cell r="C633" t="str">
            <v xml:space="preserve">      TOTAL DEBT REPAYMENTS</v>
          </cell>
          <cell r="H633">
            <v>0</v>
          </cell>
          <cell r="I633">
            <v>0</v>
          </cell>
          <cell r="J633">
            <v>0</v>
          </cell>
          <cell r="M633">
            <v>0</v>
          </cell>
          <cell r="N633">
            <v>0</v>
          </cell>
        </row>
        <row r="635">
          <cell r="A635" t="str">
            <v>MISC_DIVIDENDS PAYED</v>
          </cell>
          <cell r="C635" t="str">
            <v xml:space="preserve">      Dividend Payments</v>
          </cell>
          <cell r="H635">
            <v>0</v>
          </cell>
          <cell r="I635">
            <v>0</v>
          </cell>
          <cell r="J635">
            <v>0</v>
          </cell>
          <cell r="M635">
            <v>0</v>
          </cell>
          <cell r="N635">
            <v>0</v>
          </cell>
          <cell r="AB635">
            <v>0</v>
          </cell>
          <cell r="AC635">
            <v>0</v>
          </cell>
          <cell r="AD635">
            <v>0</v>
          </cell>
        </row>
        <row r="636">
          <cell r="A636" t="str">
            <v>MISC_EQUITY PURCHASED</v>
          </cell>
          <cell r="C636" t="str">
            <v xml:space="preserve">      Stock Buyback</v>
          </cell>
          <cell r="H636">
            <v>0</v>
          </cell>
          <cell r="I636">
            <v>0</v>
          </cell>
          <cell r="J636">
            <v>0</v>
          </cell>
          <cell r="M636">
            <v>0</v>
          </cell>
          <cell r="N636">
            <v>0</v>
          </cell>
          <cell r="AB636">
            <v>0</v>
          </cell>
          <cell r="AC636">
            <v>0</v>
          </cell>
          <cell r="AD636">
            <v>0</v>
          </cell>
        </row>
        <row r="637">
          <cell r="H637" t="str">
            <v>______</v>
          </cell>
          <cell r="I637" t="str">
            <v>______</v>
          </cell>
          <cell r="J637" t="str">
            <v>______</v>
          </cell>
          <cell r="M637" t="str">
            <v>______</v>
          </cell>
          <cell r="N637" t="str">
            <v>______</v>
          </cell>
        </row>
        <row r="638">
          <cell r="C638" t="str">
            <v>CASH AVAILABLE FOR DEBT PREPAYMENTS</v>
          </cell>
        </row>
        <row r="640">
          <cell r="C640" t="str">
            <v>Historical Adjustment</v>
          </cell>
        </row>
        <row r="642">
          <cell r="C642" t="str">
            <v>APPLICATION OF EXCESS CASH</v>
          </cell>
        </row>
        <row r="643">
          <cell r="C643" t="str">
            <v xml:space="preserve">   Existing Debt</v>
          </cell>
        </row>
        <row r="644">
          <cell r="C644" t="str">
            <v xml:space="preserve">   Working Capital Revolver</v>
          </cell>
        </row>
        <row r="645">
          <cell r="C645" t="str">
            <v xml:space="preserve">   Senior Secured Debt 1</v>
          </cell>
        </row>
        <row r="646">
          <cell r="C646" t="str">
            <v xml:space="preserve">   Senior Secured Debt 2</v>
          </cell>
        </row>
        <row r="647">
          <cell r="C647" t="str">
            <v xml:space="preserve">   Senior Secured Debt 3</v>
          </cell>
        </row>
        <row r="648">
          <cell r="C648" t="str">
            <v xml:space="preserve">   Senior Secured Debt 4</v>
          </cell>
        </row>
        <row r="649">
          <cell r="C649" t="str">
            <v xml:space="preserve">   Bonds</v>
          </cell>
        </row>
        <row r="650">
          <cell r="C650" t="str">
            <v xml:space="preserve">   Senior Unsecured Debt 6</v>
          </cell>
        </row>
        <row r="651">
          <cell r="C651" t="str">
            <v xml:space="preserve">   Senior Unsecured Debt 7</v>
          </cell>
        </row>
        <row r="652">
          <cell r="C652" t="str">
            <v xml:space="preserve">   Capital Leases </v>
          </cell>
        </row>
        <row r="653">
          <cell r="C653" t="str">
            <v xml:space="preserve">   Capital Leases 2</v>
          </cell>
        </row>
        <row r="654">
          <cell r="C654" t="str">
            <v xml:space="preserve">   Subordinated Debt 1</v>
          </cell>
        </row>
        <row r="655">
          <cell r="C655" t="str">
            <v xml:space="preserve">   Subordinated Debt 2</v>
          </cell>
        </row>
        <row r="656">
          <cell r="C656" t="str">
            <v xml:space="preserve">   Subordinated Debt 3</v>
          </cell>
        </row>
        <row r="657">
          <cell r="C657" t="str">
            <v xml:space="preserve">   Subordinated Debt 4</v>
          </cell>
        </row>
        <row r="658">
          <cell r="C658" t="str">
            <v xml:space="preserve">   Other Sub. Debt 1 (W/PIK)</v>
          </cell>
        </row>
        <row r="659">
          <cell r="C659" t="str">
            <v xml:space="preserve">   Other Sub. Debt 2 (W/PIK)</v>
          </cell>
        </row>
        <row r="660">
          <cell r="C660" t="str">
            <v xml:space="preserve">   ESOP Subordinated Debt</v>
          </cell>
        </row>
        <row r="662">
          <cell r="C662" t="str">
            <v>CASH BEFORE REVOLVER</v>
          </cell>
        </row>
        <row r="663">
          <cell r="C663" t="str">
            <v>DRAWDOWN ON WORKING CAP. REVOLVER</v>
          </cell>
        </row>
        <row r="665">
          <cell r="C665" t="str">
            <v>CHANGE IN EXCESS CASH</v>
          </cell>
          <cell r="H665">
            <v>0</v>
          </cell>
          <cell r="I665">
            <v>8033</v>
          </cell>
          <cell r="J665">
            <v>-90607.701187434985</v>
          </cell>
          <cell r="M665">
            <v>8033</v>
          </cell>
          <cell r="N665">
            <v>34504.763256952247</v>
          </cell>
        </row>
        <row r="667">
          <cell r="C667" t="str">
            <v>Check to Historical Cash Balance</v>
          </cell>
          <cell r="H667">
            <v>0</v>
          </cell>
          <cell r="I667">
            <v>0</v>
          </cell>
          <cell r="J667">
            <v>5397</v>
          </cell>
          <cell r="M667">
            <v>0</v>
          </cell>
          <cell r="N667">
            <v>0</v>
          </cell>
        </row>
        <row r="669">
          <cell r="C669" t="str">
            <v>BALANCE SHEET</v>
          </cell>
          <cell r="G669">
            <v>1</v>
          </cell>
        </row>
        <row r="672">
          <cell r="G672" t="str">
            <v>ENDING MMMM37621,DD:</v>
          </cell>
          <cell r="L672" t="str">
            <v>LTM Ending: MMMM DD:</v>
          </cell>
        </row>
        <row r="673">
          <cell r="G673">
            <v>1999</v>
          </cell>
          <cell r="H673">
            <v>2000</v>
          </cell>
          <cell r="I673">
            <v>2001</v>
          </cell>
          <cell r="J673">
            <v>2002</v>
          </cell>
          <cell r="L673">
            <v>2002</v>
          </cell>
          <cell r="M673">
            <v>2003</v>
          </cell>
          <cell r="N673">
            <v>2004</v>
          </cell>
        </row>
        <row r="675">
          <cell r="C675" t="str">
            <v>ASSETS:</v>
          </cell>
        </row>
        <row r="676">
          <cell r="A676" t="str">
            <v>BSA_CASH</v>
          </cell>
          <cell r="C676" t="str">
            <v xml:space="preserve">   Cash and Cash Equivalents</v>
          </cell>
          <cell r="G676">
            <v>0</v>
          </cell>
          <cell r="H676">
            <v>0</v>
          </cell>
          <cell r="I676">
            <v>0</v>
          </cell>
          <cell r="J676">
            <v>5397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BSA_AR</v>
          </cell>
          <cell r="C677" t="str">
            <v xml:space="preserve">   Trade Accounts receivable</v>
          </cell>
          <cell r="G677">
            <v>0</v>
          </cell>
          <cell r="H677">
            <v>0</v>
          </cell>
          <cell r="I677">
            <v>0</v>
          </cell>
          <cell r="J677">
            <v>8637.4738155619016</v>
          </cell>
          <cell r="L677">
            <v>0</v>
          </cell>
          <cell r="M677">
            <v>0</v>
          </cell>
          <cell r="N677">
            <v>0</v>
          </cell>
        </row>
        <row r="678">
          <cell r="A678" t="str">
            <v>BSA_INV</v>
          </cell>
          <cell r="C678" t="str">
            <v xml:space="preserve">   Receivable due from shareholder</v>
          </cell>
          <cell r="G678">
            <v>0</v>
          </cell>
          <cell r="H678">
            <v>0</v>
          </cell>
          <cell r="I678">
            <v>0</v>
          </cell>
          <cell r="J678">
            <v>5961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BSA_OTHER CA</v>
          </cell>
          <cell r="C679" t="str">
            <v xml:space="preserve">   Inventories</v>
          </cell>
          <cell r="G679">
            <v>0</v>
          </cell>
          <cell r="H679">
            <v>0</v>
          </cell>
          <cell r="I679">
            <v>0</v>
          </cell>
          <cell r="J679">
            <v>15763</v>
          </cell>
          <cell r="L679">
            <v>0</v>
          </cell>
          <cell r="M679">
            <v>0</v>
          </cell>
          <cell r="N679">
            <v>0</v>
          </cell>
        </row>
        <row r="680">
          <cell r="A680" t="str">
            <v>BSA_OTHER CA 2</v>
          </cell>
          <cell r="C680" t="str">
            <v xml:space="preserve">   Mark. Sec/Other Current Assets - 1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BSA_OTHER CA 3</v>
          </cell>
          <cell r="C681" t="str">
            <v xml:space="preserve">   VAT Receivable</v>
          </cell>
          <cell r="G681">
            <v>0</v>
          </cell>
          <cell r="H681">
            <v>0</v>
          </cell>
          <cell r="I681">
            <v>0</v>
          </cell>
          <cell r="J681">
            <v>7250</v>
          </cell>
          <cell r="L681">
            <v>0</v>
          </cell>
          <cell r="M681">
            <v>0</v>
          </cell>
          <cell r="N681">
            <v>0</v>
          </cell>
        </row>
        <row r="682">
          <cell r="A682" t="str">
            <v>BSA_OTHER CA 4</v>
          </cell>
          <cell r="C682" t="str">
            <v xml:space="preserve">   Other Current Assets</v>
          </cell>
          <cell r="G682">
            <v>0</v>
          </cell>
          <cell r="H682">
            <v>0</v>
          </cell>
          <cell r="I682">
            <v>0</v>
          </cell>
          <cell r="J682">
            <v>17394</v>
          </cell>
          <cell r="L682">
            <v>0</v>
          </cell>
          <cell r="M682">
            <v>0</v>
          </cell>
          <cell r="N682">
            <v>0</v>
          </cell>
        </row>
        <row r="683">
          <cell r="G683" t="str">
            <v>______</v>
          </cell>
          <cell r="H683" t="str">
            <v>______</v>
          </cell>
          <cell r="I683" t="str">
            <v>______</v>
          </cell>
          <cell r="J683" t="str">
            <v>______</v>
          </cell>
          <cell r="L683" t="str">
            <v>______</v>
          </cell>
          <cell r="M683" t="str">
            <v>______</v>
          </cell>
          <cell r="N683" t="str">
            <v>______</v>
          </cell>
        </row>
        <row r="684">
          <cell r="A684" t="str">
            <v>BSA_TOT CUR ASSETS</v>
          </cell>
          <cell r="C684" t="str">
            <v xml:space="preserve">      Total Current Assets</v>
          </cell>
          <cell r="G684">
            <v>0</v>
          </cell>
          <cell r="H684">
            <v>0</v>
          </cell>
          <cell r="I684">
            <v>0</v>
          </cell>
          <cell r="J684">
            <v>60402.473815561898</v>
          </cell>
          <cell r="L684">
            <v>0</v>
          </cell>
          <cell r="M684">
            <v>0</v>
          </cell>
          <cell r="N684">
            <v>0</v>
          </cell>
        </row>
        <row r="686">
          <cell r="A686" t="str">
            <v>BSA_NET PPE</v>
          </cell>
          <cell r="C686" t="str">
            <v xml:space="preserve">   Net PP&amp;E</v>
          </cell>
          <cell r="G686">
            <v>0</v>
          </cell>
          <cell r="H686">
            <v>0</v>
          </cell>
          <cell r="I686">
            <v>0</v>
          </cell>
          <cell r="J686">
            <v>72344</v>
          </cell>
          <cell r="L686">
            <v>0</v>
          </cell>
          <cell r="M686">
            <v>0</v>
          </cell>
          <cell r="N686">
            <v>0</v>
          </cell>
        </row>
        <row r="688">
          <cell r="A688" t="str">
            <v>BSA_OTHER 1</v>
          </cell>
          <cell r="C688" t="str">
            <v xml:space="preserve"> Intangible assets </v>
          </cell>
          <cell r="G688">
            <v>0</v>
          </cell>
          <cell r="H688">
            <v>0</v>
          </cell>
          <cell r="I688">
            <v>0</v>
          </cell>
          <cell r="J688">
            <v>15076</v>
          </cell>
          <cell r="L688">
            <v>0</v>
          </cell>
          <cell r="M688">
            <v>0</v>
          </cell>
          <cell r="N688">
            <v>0</v>
          </cell>
        </row>
        <row r="689">
          <cell r="A689" t="str">
            <v>BSA_OTHER 2</v>
          </cell>
          <cell r="C689" t="str">
            <v xml:space="preserve"> Deferred tax asset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BSA_OTHER 3</v>
          </cell>
          <cell r="C690" t="str">
            <v xml:space="preserve">   Goodwill</v>
          </cell>
          <cell r="G690">
            <v>0</v>
          </cell>
          <cell r="H690">
            <v>0</v>
          </cell>
          <cell r="I690">
            <v>0</v>
          </cell>
          <cell r="J690">
            <v>127233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BSA_OTHER 4</v>
          </cell>
          <cell r="C691" t="str">
            <v xml:space="preserve">   Transactions Costs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BSA_INTANGIBLES</v>
          </cell>
          <cell r="C692" t="str">
            <v xml:space="preserve">Investments in associated undertakings </v>
          </cell>
          <cell r="G692">
            <v>0</v>
          </cell>
          <cell r="H692">
            <v>0</v>
          </cell>
          <cell r="I692">
            <v>0</v>
          </cell>
          <cell r="J692">
            <v>431.99062882533048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BSA_TRANSACTION COSTS</v>
          </cell>
          <cell r="C693" t="str">
            <v xml:space="preserve">Other non-current assets </v>
          </cell>
          <cell r="G693">
            <v>0</v>
          </cell>
          <cell r="H693">
            <v>0</v>
          </cell>
          <cell r="I693">
            <v>0</v>
          </cell>
          <cell r="J693">
            <v>545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BSA_SUBSIDIARY INVESTMENT</v>
          </cell>
          <cell r="C694" t="str">
            <v>Other Assets - 4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L694">
            <v>0</v>
          </cell>
          <cell r="M694">
            <v>0</v>
          </cell>
          <cell r="N694">
            <v>0</v>
          </cell>
        </row>
        <row r="696">
          <cell r="A696" t="str">
            <v>BSA_TOT ASSETS</v>
          </cell>
          <cell r="C696" t="str">
            <v>TOTAL ASSETS</v>
          </cell>
          <cell r="G696">
            <v>0</v>
          </cell>
          <cell r="H696">
            <v>0</v>
          </cell>
          <cell r="I696">
            <v>0</v>
          </cell>
          <cell r="J696">
            <v>276032.46444438724</v>
          </cell>
          <cell r="L696">
            <v>0</v>
          </cell>
          <cell r="M696">
            <v>0</v>
          </cell>
          <cell r="N696">
            <v>0</v>
          </cell>
        </row>
        <row r="698">
          <cell r="C698" t="str">
            <v>LIABILITIES:</v>
          </cell>
        </row>
        <row r="699">
          <cell r="A699" t="str">
            <v>BSL_AP</v>
          </cell>
          <cell r="C699" t="str">
            <v xml:space="preserve">   Trade Accounts Payable</v>
          </cell>
          <cell r="G699">
            <v>0</v>
          </cell>
          <cell r="H699">
            <v>0</v>
          </cell>
          <cell r="I699">
            <v>0</v>
          </cell>
          <cell r="J699">
            <v>31219</v>
          </cell>
          <cell r="L699">
            <v>0</v>
          </cell>
          <cell r="M699">
            <v>0</v>
          </cell>
          <cell r="N699">
            <v>0</v>
          </cell>
        </row>
        <row r="700">
          <cell r="A700" t="str">
            <v>BSL_TAXES PAYABLE</v>
          </cell>
          <cell r="C700" t="str">
            <v xml:space="preserve">   Income Tax Payable</v>
          </cell>
          <cell r="G700">
            <v>0</v>
          </cell>
          <cell r="H700">
            <v>0</v>
          </cell>
          <cell r="I700">
            <v>0</v>
          </cell>
          <cell r="J700">
            <v>77</v>
          </cell>
          <cell r="L700">
            <v>0</v>
          </cell>
          <cell r="M700">
            <v>0</v>
          </cell>
          <cell r="N700">
            <v>0</v>
          </cell>
        </row>
        <row r="701">
          <cell r="A701" t="str">
            <v>BSL_ACC EXP</v>
          </cell>
          <cell r="C701" t="str">
            <v xml:space="preserve">   Accrued Expenses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A702" t="str">
            <v>BSL_SHORT TERM DEBT</v>
          </cell>
          <cell r="C702" t="str">
            <v xml:space="preserve">   Short Term Debt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A703" t="str">
            <v>BSL_NOTES PAYABLE</v>
          </cell>
          <cell r="C703" t="str">
            <v xml:space="preserve">   Other Taxes Payable</v>
          </cell>
          <cell r="G703">
            <v>0</v>
          </cell>
          <cell r="H703">
            <v>0</v>
          </cell>
          <cell r="I703">
            <v>0</v>
          </cell>
          <cell r="J703">
            <v>5203</v>
          </cell>
          <cell r="L703">
            <v>0</v>
          </cell>
          <cell r="M703">
            <v>0</v>
          </cell>
          <cell r="N703">
            <v>0</v>
          </cell>
        </row>
        <row r="704">
          <cell r="C704" t="str">
            <v xml:space="preserve">   Capex Accounts Payable</v>
          </cell>
          <cell r="G704">
            <v>0</v>
          </cell>
          <cell r="H704">
            <v>0</v>
          </cell>
          <cell r="I704">
            <v>0</v>
          </cell>
          <cell r="J704">
            <v>12149</v>
          </cell>
          <cell r="L704">
            <v>0</v>
          </cell>
          <cell r="M704">
            <v>0</v>
          </cell>
          <cell r="N704">
            <v>0</v>
          </cell>
        </row>
        <row r="705">
          <cell r="A705" t="str">
            <v>BSL_OTHER CL excluding ACC EXP</v>
          </cell>
          <cell r="C705" t="str">
            <v xml:space="preserve">   Buy - out obligation</v>
          </cell>
          <cell r="G705">
            <v>0</v>
          </cell>
          <cell r="H705">
            <v>0</v>
          </cell>
          <cell r="I705">
            <v>0</v>
          </cell>
          <cell r="J705">
            <v>7067</v>
          </cell>
          <cell r="L705">
            <v>0</v>
          </cell>
          <cell r="M705">
            <v>0</v>
          </cell>
          <cell r="N705">
            <v>0</v>
          </cell>
        </row>
        <row r="706">
          <cell r="A706" t="str">
            <v>BSL_OTHER CL</v>
          </cell>
          <cell r="C706" t="str">
            <v xml:space="preserve">   Other Amounts Payable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G707" t="str">
            <v>______</v>
          </cell>
          <cell r="H707" t="str">
            <v>______</v>
          </cell>
          <cell r="I707" t="str">
            <v>______</v>
          </cell>
          <cell r="J707" t="str">
            <v>______</v>
          </cell>
          <cell r="L707" t="str">
            <v>______</v>
          </cell>
          <cell r="M707" t="str">
            <v>______</v>
          </cell>
          <cell r="N707" t="str">
            <v>______</v>
          </cell>
        </row>
        <row r="708">
          <cell r="A708" t="str">
            <v>BSL_TOT CUR LIABS</v>
          </cell>
          <cell r="C708" t="str">
            <v xml:space="preserve">      Total Current Liabilities</v>
          </cell>
          <cell r="G708">
            <v>0</v>
          </cell>
          <cell r="H708">
            <v>0</v>
          </cell>
          <cell r="I708">
            <v>0</v>
          </cell>
          <cell r="J708">
            <v>55715</v>
          </cell>
          <cell r="L708">
            <v>0</v>
          </cell>
          <cell r="M708">
            <v>0</v>
          </cell>
          <cell r="N708">
            <v>0</v>
          </cell>
        </row>
        <row r="710">
          <cell r="A710" t="str">
            <v>BSL_OTHER LIABILITIES</v>
          </cell>
          <cell r="C710" t="str">
            <v xml:space="preserve">   Provision for special dividend</v>
          </cell>
          <cell r="G710">
            <v>0</v>
          </cell>
          <cell r="H710">
            <v>0</v>
          </cell>
          <cell r="I710">
            <v>0</v>
          </cell>
          <cell r="J710">
            <v>10816</v>
          </cell>
          <cell r="L710">
            <v>0</v>
          </cell>
          <cell r="M710">
            <v>0</v>
          </cell>
          <cell r="N710">
            <v>0</v>
          </cell>
        </row>
        <row r="711">
          <cell r="A711" t="str">
            <v>BSL_OTHER LIABILITIES 2</v>
          </cell>
          <cell r="C711" t="str">
            <v xml:space="preserve">   Deal related accrued liabilities</v>
          </cell>
          <cell r="G711">
            <v>0</v>
          </cell>
          <cell r="H711">
            <v>0</v>
          </cell>
          <cell r="I711">
            <v>0</v>
          </cell>
          <cell r="J711">
            <v>2050</v>
          </cell>
          <cell r="L711">
            <v>0</v>
          </cell>
          <cell r="M711">
            <v>0</v>
          </cell>
          <cell r="N711">
            <v>0</v>
          </cell>
        </row>
        <row r="712">
          <cell r="A712" t="str">
            <v>BSL_OTHER LIABILITIES 3</v>
          </cell>
          <cell r="C712" t="str">
            <v xml:space="preserve">   Other Liabilities - 3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A713" t="str">
            <v>BSL_OTHER LIABILITIES 4</v>
          </cell>
          <cell r="C713" t="str">
            <v xml:space="preserve">   Other Liabilities - 4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A714" t="str">
            <v>BSL_DEF TAXES and CREDITS</v>
          </cell>
          <cell r="C714" t="str">
            <v xml:space="preserve">   Deferred Taxes</v>
          </cell>
          <cell r="G714">
            <v>0</v>
          </cell>
          <cell r="H714">
            <v>0</v>
          </cell>
          <cell r="I714">
            <v>0</v>
          </cell>
          <cell r="J714">
            <v>3186</v>
          </cell>
          <cell r="L714">
            <v>0</v>
          </cell>
          <cell r="M714">
            <v>0</v>
          </cell>
          <cell r="N714">
            <v>0</v>
          </cell>
        </row>
        <row r="716">
          <cell r="C716" t="str">
            <v>LONG TERM DEBT</v>
          </cell>
        </row>
        <row r="717">
          <cell r="A717" t="str">
            <v>BSL_TOTAL LT DEBT</v>
          </cell>
          <cell r="C717" t="str">
            <v xml:space="preserve">   Existing Debt</v>
          </cell>
          <cell r="G717">
            <v>0</v>
          </cell>
          <cell r="H717">
            <v>0</v>
          </cell>
          <cell r="I717">
            <v>0</v>
          </cell>
          <cell r="J717">
            <v>36204</v>
          </cell>
          <cell r="L717">
            <v>0</v>
          </cell>
          <cell r="M717">
            <v>0</v>
          </cell>
          <cell r="N717">
            <v>0</v>
          </cell>
        </row>
        <row r="718">
          <cell r="A718" t="str">
            <v>BSL_REVOLVER</v>
          </cell>
          <cell r="C718" t="str">
            <v xml:space="preserve">   Working Capital Revolver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L718">
            <v>0</v>
          </cell>
          <cell r="M718">
            <v>0</v>
          </cell>
          <cell r="N718">
            <v>0</v>
          </cell>
        </row>
        <row r="719">
          <cell r="A719" t="str">
            <v>BSL_DEBT CONVERT - SENIOR</v>
          </cell>
          <cell r="C719" t="str">
            <v xml:space="preserve">   Senior Secured Debt 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A720" t="str">
            <v>BSL_DEBT NOTES</v>
          </cell>
          <cell r="C720" t="str">
            <v xml:space="preserve">   Senior Secured Debt 2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L720">
            <v>0</v>
          </cell>
          <cell r="M720">
            <v>0</v>
          </cell>
          <cell r="N720">
            <v>0</v>
          </cell>
        </row>
        <row r="721">
          <cell r="A721" t="str">
            <v>BSL_DEBT DEBENTURES</v>
          </cell>
          <cell r="C721" t="str">
            <v xml:space="preserve">   Senior Secured Debt 3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L721">
            <v>0</v>
          </cell>
          <cell r="M721">
            <v>0</v>
          </cell>
          <cell r="N721">
            <v>0</v>
          </cell>
        </row>
        <row r="722">
          <cell r="A722" t="str">
            <v>BSL_DEBT OTHER LT</v>
          </cell>
          <cell r="C722" t="str">
            <v xml:space="preserve">   Senior Secured Debt 4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A723" t="str">
            <v>BSL_DEBT UNSECURED 5</v>
          </cell>
          <cell r="C723" t="str">
            <v xml:space="preserve">   Bonds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A724" t="str">
            <v>BSL_DEBT UNSECURED 6</v>
          </cell>
          <cell r="C724" t="str">
            <v xml:space="preserve">   Senior Unsecured Debt 6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L724">
            <v>0</v>
          </cell>
          <cell r="M724">
            <v>0</v>
          </cell>
          <cell r="N724">
            <v>0</v>
          </cell>
        </row>
        <row r="725">
          <cell r="A725" t="str">
            <v>BSL_DEBT UNSECURED 7</v>
          </cell>
          <cell r="C725" t="str">
            <v xml:space="preserve">   Senior Unsecured Debt 7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A726" t="str">
            <v>BSL_DEBT CAPITALIZED LEASES</v>
          </cell>
          <cell r="C726" t="str">
            <v xml:space="preserve">   Capital Leases </v>
          </cell>
          <cell r="G726">
            <v>0</v>
          </cell>
          <cell r="H726">
            <v>0</v>
          </cell>
          <cell r="I726">
            <v>0</v>
          </cell>
          <cell r="J726">
            <v>99</v>
          </cell>
          <cell r="L726">
            <v>0</v>
          </cell>
          <cell r="M726">
            <v>0</v>
          </cell>
          <cell r="N726">
            <v>0</v>
          </cell>
        </row>
        <row r="727">
          <cell r="A727" t="str">
            <v>BSL_DEBT CAPITALIZED LEASES 2</v>
          </cell>
          <cell r="C727" t="str">
            <v xml:space="preserve">   Capital Leases 2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L727">
            <v>0</v>
          </cell>
          <cell r="M727">
            <v>0</v>
          </cell>
          <cell r="N727">
            <v>0</v>
          </cell>
        </row>
        <row r="728">
          <cell r="A728" t="str">
            <v>BSL_DEBT CONVERT - SUBORDINATE</v>
          </cell>
          <cell r="C728" t="str">
            <v xml:space="preserve">   Subordinated Debt 1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  <cell r="M728">
            <v>0</v>
          </cell>
          <cell r="N728">
            <v>0</v>
          </cell>
        </row>
        <row r="729">
          <cell r="A729" t="str">
            <v>BSL_DEBT SUBORDINATE</v>
          </cell>
          <cell r="C729" t="str">
            <v xml:space="preserve">   Subordinated Debt 2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  <cell r="M729">
            <v>0</v>
          </cell>
          <cell r="N729">
            <v>0</v>
          </cell>
        </row>
        <row r="730">
          <cell r="A730" t="str">
            <v>BSL_DEBT SUBORDINATE 3</v>
          </cell>
          <cell r="C730" t="str">
            <v xml:space="preserve">   Subordinated Debt 3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A731" t="str">
            <v>BSL_DEBT SUBORDINATE 4</v>
          </cell>
          <cell r="C731" t="str">
            <v xml:space="preserve">   Subordinated Debt 4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  <cell r="M731">
            <v>0</v>
          </cell>
          <cell r="N731">
            <v>0</v>
          </cell>
        </row>
        <row r="732">
          <cell r="A732" t="str">
            <v>BSL_DEBT SUBORDINATE PIK 1</v>
          </cell>
          <cell r="C732" t="str">
            <v xml:space="preserve">   Other Sub. Debt 1 (W/PIK)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A733" t="str">
            <v>BSL_DEBT SUBORDINATE PIK 2</v>
          </cell>
          <cell r="C733" t="str">
            <v xml:space="preserve">   Other Sub. Debt 2 (W/PIK)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L733">
            <v>0</v>
          </cell>
          <cell r="M733">
            <v>0</v>
          </cell>
          <cell r="N733">
            <v>0</v>
          </cell>
        </row>
        <row r="734">
          <cell r="A734" t="str">
            <v>BSL_DEBT SUBORDINATE ESOP</v>
          </cell>
          <cell r="C734" t="str">
            <v xml:space="preserve">   ESOP Subordinated Debt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G735" t="str">
            <v>______</v>
          </cell>
          <cell r="H735" t="str">
            <v>______</v>
          </cell>
          <cell r="I735" t="str">
            <v>______</v>
          </cell>
          <cell r="J735" t="str">
            <v>______</v>
          </cell>
          <cell r="L735" t="str">
            <v>______</v>
          </cell>
          <cell r="M735" t="str">
            <v>______</v>
          </cell>
          <cell r="N735" t="str">
            <v>______</v>
          </cell>
        </row>
        <row r="736">
          <cell r="A736" t="str">
            <v>BSL_TOT LT DEBT</v>
          </cell>
          <cell r="C736" t="str">
            <v xml:space="preserve">      TOTAL LONG TERM DEBT</v>
          </cell>
          <cell r="G736">
            <v>0</v>
          </cell>
          <cell r="H736">
            <v>0</v>
          </cell>
          <cell r="I736">
            <v>0</v>
          </cell>
          <cell r="J736">
            <v>36303</v>
          </cell>
          <cell r="L736">
            <v>0</v>
          </cell>
          <cell r="M736">
            <v>0</v>
          </cell>
          <cell r="N736">
            <v>0</v>
          </cell>
        </row>
        <row r="738">
          <cell r="A738" t="str">
            <v>BSL_MINORITY INTEREST</v>
          </cell>
          <cell r="C738" t="str">
            <v xml:space="preserve">   Minority Interest</v>
          </cell>
          <cell r="G738">
            <v>0</v>
          </cell>
          <cell r="H738">
            <v>0</v>
          </cell>
          <cell r="I738">
            <v>0</v>
          </cell>
          <cell r="J738">
            <v>867</v>
          </cell>
          <cell r="L738">
            <v>0</v>
          </cell>
          <cell r="M738">
            <v>0</v>
          </cell>
          <cell r="N738">
            <v>0</v>
          </cell>
        </row>
        <row r="740">
          <cell r="A740" t="str">
            <v>BSL_TOT LIABS</v>
          </cell>
          <cell r="C740" t="str">
            <v>TOTAL LIABILITIES</v>
          </cell>
          <cell r="G740">
            <v>0</v>
          </cell>
          <cell r="H740">
            <v>0</v>
          </cell>
          <cell r="I740">
            <v>0</v>
          </cell>
          <cell r="J740">
            <v>108937</v>
          </cell>
          <cell r="L740">
            <v>0</v>
          </cell>
          <cell r="M740">
            <v>0</v>
          </cell>
          <cell r="N740">
            <v>0</v>
          </cell>
        </row>
        <row r="742">
          <cell r="G742">
            <v>1999</v>
          </cell>
          <cell r="H742">
            <v>2000</v>
          </cell>
          <cell r="I742">
            <v>2001</v>
          </cell>
          <cell r="J742">
            <v>2002</v>
          </cell>
          <cell r="L742">
            <v>2002</v>
          </cell>
          <cell r="M742">
            <v>2003</v>
          </cell>
          <cell r="N742">
            <v>2004</v>
          </cell>
        </row>
        <row r="744">
          <cell r="C744" t="str">
            <v>STOCKHOLDER'S EQUITY</v>
          </cell>
        </row>
        <row r="745">
          <cell r="A745" t="str">
            <v>BSE_PS1</v>
          </cell>
          <cell r="C745" t="str">
            <v xml:space="preserve">   Preferred Stock - 1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L745">
            <v>0</v>
          </cell>
          <cell r="M745">
            <v>0</v>
          </cell>
          <cell r="N745">
            <v>0</v>
          </cell>
        </row>
        <row r="746">
          <cell r="A746" t="str">
            <v>BSE_PS2</v>
          </cell>
          <cell r="C746" t="str">
            <v xml:space="preserve">   Preferred Stock - 2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L746">
            <v>0</v>
          </cell>
          <cell r="M746">
            <v>0</v>
          </cell>
          <cell r="N746">
            <v>0</v>
          </cell>
        </row>
        <row r="747">
          <cell r="A747" t="str">
            <v>BSE_COMMON STOCK</v>
          </cell>
          <cell r="C747" t="str">
            <v xml:space="preserve">   Common Stock</v>
          </cell>
          <cell r="G747">
            <v>0</v>
          </cell>
          <cell r="H747">
            <v>0</v>
          </cell>
          <cell r="I747">
            <v>0</v>
          </cell>
          <cell r="J747">
            <v>169345</v>
          </cell>
          <cell r="L747">
            <v>0</v>
          </cell>
          <cell r="M747">
            <v>0</v>
          </cell>
          <cell r="N747">
            <v>0</v>
          </cell>
        </row>
        <row r="748">
          <cell r="A748" t="str">
            <v>BSE_RETAINED EARNINGS</v>
          </cell>
          <cell r="C748" t="str">
            <v xml:space="preserve">   Retained Earnings</v>
          </cell>
          <cell r="G748">
            <v>0</v>
          </cell>
          <cell r="H748">
            <v>0</v>
          </cell>
          <cell r="I748">
            <v>0</v>
          </cell>
          <cell r="J748">
            <v>-2249.5355556126856</v>
          </cell>
          <cell r="L748">
            <v>0</v>
          </cell>
          <cell r="M748">
            <v>0</v>
          </cell>
          <cell r="N748">
            <v>0</v>
          </cell>
        </row>
        <row r="749">
          <cell r="A749" t="str">
            <v>BSE_ESOP CONTRA</v>
          </cell>
          <cell r="C749" t="str">
            <v xml:space="preserve">   ESOP Contra Account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  <cell r="M749">
            <v>0</v>
          </cell>
          <cell r="N749">
            <v>0</v>
          </cell>
        </row>
        <row r="750">
          <cell r="A750" t="str">
            <v>BSE_CAPITAL SURPLUS</v>
          </cell>
          <cell r="C750" t="str">
            <v xml:space="preserve">   Other Equity Account - 1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  <cell r="M750">
            <v>0</v>
          </cell>
          <cell r="N750">
            <v>0</v>
          </cell>
        </row>
        <row r="751">
          <cell r="A751" t="str">
            <v>BSE_TREASURY STOCK</v>
          </cell>
          <cell r="C751" t="str">
            <v xml:space="preserve">   Other Equity Account - 2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L751">
            <v>0</v>
          </cell>
          <cell r="M751">
            <v>0</v>
          </cell>
          <cell r="N751">
            <v>0</v>
          </cell>
        </row>
        <row r="753">
          <cell r="A753" t="str">
            <v>BSE_TOT STOCK EQUITY</v>
          </cell>
          <cell r="C753" t="str">
            <v>TOTAL STOCK. EQUITY</v>
          </cell>
          <cell r="G753">
            <v>0</v>
          </cell>
          <cell r="H753">
            <v>0</v>
          </cell>
          <cell r="I753">
            <v>0</v>
          </cell>
          <cell r="J753">
            <v>167095.46444438733</v>
          </cell>
          <cell r="L753">
            <v>0</v>
          </cell>
          <cell r="M753">
            <v>0</v>
          </cell>
          <cell r="N753">
            <v>0</v>
          </cell>
        </row>
        <row r="755">
          <cell r="A755" t="str">
            <v>BSE_TOT LIABS &amp; NET WORTH</v>
          </cell>
          <cell r="C755" t="str">
            <v>TOTAL LIAB. &amp; NET WORTH</v>
          </cell>
          <cell r="G755">
            <v>0</v>
          </cell>
          <cell r="H755">
            <v>0</v>
          </cell>
          <cell r="I755">
            <v>0</v>
          </cell>
          <cell r="J755">
            <v>276032.46444438735</v>
          </cell>
          <cell r="L755">
            <v>0</v>
          </cell>
          <cell r="M755">
            <v>0</v>
          </cell>
          <cell r="N755">
            <v>0</v>
          </cell>
        </row>
        <row r="757">
          <cell r="C757" t="str">
            <v>PARITY CHECK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L757">
            <v>0</v>
          </cell>
          <cell r="M757">
            <v>0</v>
          </cell>
          <cell r="N757">
            <v>0</v>
          </cell>
        </row>
        <row r="837">
          <cell r="A837" t="str">
            <v>MISC_CAPEX MAINTENANCE</v>
          </cell>
          <cell r="C837" t="str">
            <v xml:space="preserve">   CAPEX - Maintenance</v>
          </cell>
          <cell r="L837">
            <v>0</v>
          </cell>
          <cell r="M837">
            <v>0</v>
          </cell>
          <cell r="N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</row>
        <row r="838">
          <cell r="A838" t="str">
            <v>MISC_CAPEX DISCRETIONARY</v>
          </cell>
          <cell r="C838" t="str">
            <v xml:space="preserve">   CAPEX - Discretionary</v>
          </cell>
          <cell r="L838">
            <v>0</v>
          </cell>
          <cell r="M838">
            <v>0</v>
          </cell>
          <cell r="N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</row>
        <row r="839">
          <cell r="AA839" t="str">
            <v>______</v>
          </cell>
          <cell r="AB839" t="str">
            <v>______</v>
          </cell>
          <cell r="AC839" t="str">
            <v>______</v>
          </cell>
          <cell r="AD839" t="str">
            <v>______</v>
          </cell>
        </row>
        <row r="840">
          <cell r="A840" t="str">
            <v>MISC_CAPEX</v>
          </cell>
          <cell r="C840" t="str">
            <v xml:space="preserve">   CAPEX - Total</v>
          </cell>
          <cell r="G840">
            <v>0</v>
          </cell>
          <cell r="H840">
            <v>0</v>
          </cell>
          <cell r="I840">
            <v>3074</v>
          </cell>
          <cell r="J840">
            <v>25382.611379559461</v>
          </cell>
          <cell r="L840">
            <v>0</v>
          </cell>
          <cell r="M840">
            <v>0</v>
          </cell>
          <cell r="N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</row>
        <row r="867">
          <cell r="A867" t="str">
            <v>MISC_MV ASSETS SOLD</v>
          </cell>
        </row>
        <row r="868">
          <cell r="A868" t="str">
            <v>MISC_BV ASSETS SOLD</v>
          </cell>
        </row>
        <row r="1266">
          <cell r="A1266" t="str">
            <v>MISC_EPS</v>
          </cell>
          <cell r="C1266" t="str">
            <v>Earnings Per Share</v>
          </cell>
          <cell r="H1266">
            <v>0</v>
          </cell>
          <cell r="I1266">
            <v>0</v>
          </cell>
          <cell r="J1266">
            <v>0</v>
          </cell>
          <cell r="M1266">
            <v>0</v>
          </cell>
          <cell r="N1266">
            <v>0</v>
          </cell>
        </row>
        <row r="1267">
          <cell r="A1267" t="str">
            <v>MISC_SHARES OUTSTANDING</v>
          </cell>
          <cell r="C1267" t="str">
            <v>Shares Outstanding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L1267">
            <v>0</v>
          </cell>
          <cell r="M1267">
            <v>0</v>
          </cell>
          <cell r="N1267">
            <v>0</v>
          </cell>
        </row>
        <row r="1454">
          <cell r="A1454" t="str">
            <v xml:space="preserve">MISC_DEBT MATURE IN Y2 </v>
          </cell>
          <cell r="C1454" t="str">
            <v>Debt Maturing in 2 Years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  <cell r="M1454">
            <v>0</v>
          </cell>
          <cell r="N1454">
            <v>0</v>
          </cell>
        </row>
        <row r="1455">
          <cell r="A1455" t="str">
            <v>MISC_DEBT MATURE IN Y3</v>
          </cell>
          <cell r="C1455" t="str">
            <v>Debt Maturing in 3 Years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  <cell r="M1455">
            <v>0</v>
          </cell>
          <cell r="N1455">
            <v>0</v>
          </cell>
        </row>
        <row r="1456">
          <cell r="A1456" t="str">
            <v>MISC_DEBT MATURE IN Y4</v>
          </cell>
          <cell r="C1456" t="str">
            <v>Debt Maturing in 4 Years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  <cell r="M1456">
            <v>0</v>
          </cell>
          <cell r="N1456">
            <v>0</v>
          </cell>
        </row>
        <row r="1457">
          <cell r="A1457" t="str">
            <v>MISC_DEBT MATURE IN Y5</v>
          </cell>
          <cell r="C1457" t="str">
            <v>Debt Maturing in 5 Years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  <cell r="M1457">
            <v>0</v>
          </cell>
          <cell r="N1457">
            <v>0</v>
          </cell>
        </row>
        <row r="1458">
          <cell r="A1458" t="str">
            <v>MISC_DEBT MORTGAGES/OTHER</v>
          </cell>
          <cell r="C1458" t="str">
            <v>Mortgages &amp; Secured Debt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  <cell r="M1458">
            <v>0</v>
          </cell>
          <cell r="N1458">
            <v>0</v>
          </cell>
        </row>
        <row r="1459">
          <cell r="A1459" t="str">
            <v>MISC_FISCAL HIGH</v>
          </cell>
          <cell r="C1459" t="str">
            <v>Price - Fiscal Year High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</row>
        <row r="1460">
          <cell r="A1460" t="str">
            <v>MISC_FISCAL LOW</v>
          </cell>
          <cell r="C1460" t="str">
            <v>Price - Fiscal Year Low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</row>
        <row r="1461">
          <cell r="A1461" t="str">
            <v>MISC_FISCAL CLOSE</v>
          </cell>
          <cell r="C1461" t="str">
            <v>Price - Fiscal Year Close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</row>
        <row r="1462">
          <cell r="A1462" t="str">
            <v>MISC_PRICE DATE</v>
          </cell>
          <cell r="C1462" t="str">
            <v>Price Date</v>
          </cell>
          <cell r="J1462">
            <v>0</v>
          </cell>
        </row>
        <row r="1463">
          <cell r="A1463" t="str">
            <v>MISC_RECENT HIGH</v>
          </cell>
          <cell r="C1463" t="str">
            <v>Recent High</v>
          </cell>
          <cell r="J1463">
            <v>0</v>
          </cell>
        </row>
        <row r="1464">
          <cell r="A1464" t="str">
            <v>MISC_RECENT LOW</v>
          </cell>
          <cell r="C1464" t="str">
            <v>Recent Low</v>
          </cell>
          <cell r="J1464">
            <v>0</v>
          </cell>
        </row>
        <row r="1465">
          <cell r="A1465" t="str">
            <v>MISC_RECENT CLOSE</v>
          </cell>
          <cell r="C1465" t="str">
            <v>Recent Close</v>
          </cell>
          <cell r="J1465">
            <v>0</v>
          </cell>
        </row>
        <row r="1466">
          <cell r="A1466" t="str">
            <v>MISC_RECENT SHARES</v>
          </cell>
          <cell r="C1466" t="str">
            <v>Recent Shares</v>
          </cell>
          <cell r="J1466">
            <v>0</v>
          </cell>
        </row>
        <row r="1468">
          <cell r="A1468" t="str">
            <v>BSL_CURRENT LT DEBT</v>
          </cell>
          <cell r="C1468" t="str">
            <v>Current Portion of LT Debt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L1468">
            <v>0</v>
          </cell>
          <cell r="M1468">
            <v>0</v>
          </cell>
          <cell r="N1468">
            <v>0</v>
          </cell>
        </row>
        <row r="1469"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L1469">
            <v>0</v>
          </cell>
          <cell r="M1469">
            <v>0</v>
          </cell>
          <cell r="N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</row>
      </sheetData>
      <sheetData sheetId="41" refreshError="1">
        <row r="1">
          <cell r="D1">
            <v>-3</v>
          </cell>
          <cell r="E1">
            <v>-2</v>
          </cell>
          <cell r="F1">
            <v>-1</v>
          </cell>
          <cell r="G1">
            <v>0</v>
          </cell>
          <cell r="I1" t="str">
            <v>C</v>
          </cell>
          <cell r="J1" t="str">
            <v>B</v>
          </cell>
          <cell r="K1" t="str">
            <v>A</v>
          </cell>
          <cell r="Q1">
            <v>-3</v>
          </cell>
          <cell r="R1">
            <v>-2</v>
          </cell>
          <cell r="S1">
            <v>-1</v>
          </cell>
          <cell r="T1">
            <v>0</v>
          </cell>
          <cell r="V1" t="str">
            <v>C</v>
          </cell>
          <cell r="W1" t="str">
            <v>B</v>
          </cell>
          <cell r="X1" t="str">
            <v>A</v>
          </cell>
        </row>
        <row r="3">
          <cell r="E3" t="str">
            <v>DBC / PIT Medium Term Model</v>
          </cell>
        </row>
        <row r="5">
          <cell r="B5" t="str">
            <v>(Amounts in Thousands, except per share data)</v>
          </cell>
        </row>
        <row r="6">
          <cell r="B6" t="str">
            <v>Fiscal Year End: MMMM DD:</v>
          </cell>
          <cell r="J6" t="str">
            <v>LTM Ending: MMMM DD:</v>
          </cell>
        </row>
        <row r="7">
          <cell r="B7" t="str">
            <v>Leverage</v>
          </cell>
          <cell r="D7">
            <v>1999</v>
          </cell>
          <cell r="E7">
            <v>2000</v>
          </cell>
          <cell r="F7">
            <v>2001</v>
          </cell>
          <cell r="G7">
            <v>2002</v>
          </cell>
          <cell r="I7">
            <v>2002</v>
          </cell>
          <cell r="J7">
            <v>2003</v>
          </cell>
          <cell r="K7">
            <v>2004</v>
          </cell>
          <cell r="O7" t="str">
            <v>Profitability</v>
          </cell>
          <cell r="Q7">
            <v>1999</v>
          </cell>
          <cell r="R7">
            <v>2000</v>
          </cell>
          <cell r="S7">
            <v>2001</v>
          </cell>
          <cell r="T7">
            <v>2002</v>
          </cell>
          <cell r="V7">
            <v>2002</v>
          </cell>
          <cell r="W7">
            <v>2003</v>
          </cell>
          <cell r="X7">
            <v>2004</v>
          </cell>
        </row>
        <row r="9">
          <cell r="B9" t="str">
            <v>Senior Debt*/EBITDA</v>
          </cell>
          <cell r="D9">
            <v>0</v>
          </cell>
          <cell r="E9">
            <v>0</v>
          </cell>
          <cell r="F9">
            <v>0</v>
          </cell>
          <cell r="G9">
            <v>1.0348053374063186</v>
          </cell>
          <cell r="I9">
            <v>0</v>
          </cell>
          <cell r="J9">
            <v>0</v>
          </cell>
          <cell r="K9">
            <v>0</v>
          </cell>
          <cell r="O9" t="str">
            <v>Total Revenues</v>
          </cell>
          <cell r="Q9">
            <v>0</v>
          </cell>
          <cell r="R9">
            <v>0</v>
          </cell>
          <cell r="S9">
            <v>57447</v>
          </cell>
          <cell r="T9">
            <v>124086.95851074401</v>
          </cell>
          <cell r="V9">
            <v>0</v>
          </cell>
          <cell r="W9">
            <v>57447</v>
          </cell>
          <cell r="X9">
            <v>124086.95851074401</v>
          </cell>
        </row>
        <row r="10">
          <cell r="B10" t="str">
            <v>Total Debt/EBITDA</v>
          </cell>
          <cell r="D10">
            <v>0</v>
          </cell>
          <cell r="E10">
            <v>0</v>
          </cell>
          <cell r="F10">
            <v>0</v>
          </cell>
          <cell r="G10">
            <v>1.0348053374063186</v>
          </cell>
          <cell r="I10">
            <v>0</v>
          </cell>
          <cell r="J10">
            <v>0</v>
          </cell>
          <cell r="K10">
            <v>0</v>
          </cell>
          <cell r="O10" t="str">
            <v xml:space="preserve">      % Growth</v>
          </cell>
          <cell r="R10">
            <v>0</v>
          </cell>
          <cell r="S10">
            <v>0</v>
          </cell>
          <cell r="T10">
            <v>1.1600250406591119</v>
          </cell>
          <cell r="W10">
            <v>0</v>
          </cell>
          <cell r="X10">
            <v>1.1600250406591119</v>
          </cell>
        </row>
        <row r="11">
          <cell r="B11" t="str">
            <v>Total Debt/(EBITDA-CAPEX)</v>
          </cell>
          <cell r="D11">
            <v>0</v>
          </cell>
          <cell r="E11">
            <v>0</v>
          </cell>
          <cell r="F11">
            <v>0</v>
          </cell>
          <cell r="G11">
            <v>1.0348053374063186</v>
          </cell>
          <cell r="I11">
            <v>0</v>
          </cell>
          <cell r="J11">
            <v>0</v>
          </cell>
          <cell r="K11">
            <v>0</v>
          </cell>
          <cell r="O11" t="str">
            <v>EBITDA</v>
          </cell>
          <cell r="Q11">
            <v>0</v>
          </cell>
          <cell r="R11">
            <v>0</v>
          </cell>
          <cell r="S11">
            <v>8033</v>
          </cell>
          <cell r="T11">
            <v>40109.959332092789</v>
          </cell>
          <cell r="V11">
            <v>0</v>
          </cell>
          <cell r="W11">
            <v>8033</v>
          </cell>
          <cell r="X11">
            <v>40109.959332092789</v>
          </cell>
        </row>
        <row r="12">
          <cell r="B12" t="str">
            <v>Total Debt/Capitalization</v>
          </cell>
          <cell r="D12">
            <v>0</v>
          </cell>
          <cell r="E12">
            <v>0</v>
          </cell>
          <cell r="F12">
            <v>0</v>
          </cell>
          <cell r="G12">
            <v>0.19897271627767218</v>
          </cell>
          <cell r="I12">
            <v>0</v>
          </cell>
          <cell r="J12">
            <v>0</v>
          </cell>
          <cell r="K12">
            <v>0</v>
          </cell>
          <cell r="O12" t="str">
            <v xml:space="preserve">      EBITDA Margin</v>
          </cell>
          <cell r="Q12">
            <v>0</v>
          </cell>
          <cell r="R12">
            <v>0</v>
          </cell>
          <cell r="S12">
            <v>0.13983323759291172</v>
          </cell>
          <cell r="T12">
            <v>0.32324073225326</v>
          </cell>
          <cell r="V12">
            <v>0</v>
          </cell>
          <cell r="W12">
            <v>0.13983323759291172</v>
          </cell>
          <cell r="X12">
            <v>0.32324073225326</v>
          </cell>
        </row>
        <row r="13">
          <cell r="B13" t="str">
            <v>Short Term Debt + CPLTD</v>
          </cell>
          <cell r="D13">
            <v>0</v>
          </cell>
          <cell r="E13">
            <v>0</v>
          </cell>
          <cell r="F13">
            <v>0</v>
          </cell>
          <cell r="G13">
            <v>5203</v>
          </cell>
          <cell r="I13">
            <v>0</v>
          </cell>
          <cell r="J13">
            <v>0</v>
          </cell>
          <cell r="K13">
            <v>0</v>
          </cell>
          <cell r="O13" t="str">
            <v xml:space="preserve">      % Growth</v>
          </cell>
          <cell r="R13">
            <v>0</v>
          </cell>
          <cell r="S13">
            <v>0</v>
          </cell>
          <cell r="T13">
            <v>3.9931481802679931</v>
          </cell>
          <cell r="W13">
            <v>0</v>
          </cell>
          <cell r="X13">
            <v>3.9931481802679931</v>
          </cell>
        </row>
        <row r="14">
          <cell r="B14" t="str">
            <v>Total Senior Debt*</v>
          </cell>
          <cell r="D14">
            <v>0</v>
          </cell>
          <cell r="E14">
            <v>0</v>
          </cell>
          <cell r="F14">
            <v>0</v>
          </cell>
          <cell r="G14">
            <v>41506</v>
          </cell>
          <cell r="I14">
            <v>0</v>
          </cell>
          <cell r="J14">
            <v>0</v>
          </cell>
          <cell r="K14">
            <v>0</v>
          </cell>
          <cell r="O14" t="str">
            <v>Depreciation &amp; Amortization</v>
          </cell>
          <cell r="Q14">
            <v>0</v>
          </cell>
          <cell r="R14">
            <v>0</v>
          </cell>
          <cell r="S14">
            <v>629</v>
          </cell>
          <cell r="T14">
            <v>2470.8283941078093</v>
          </cell>
          <cell r="V14">
            <v>0</v>
          </cell>
          <cell r="W14">
            <v>629</v>
          </cell>
          <cell r="X14">
            <v>2470.8283941078093</v>
          </cell>
        </row>
        <row r="15">
          <cell r="B15" t="str">
            <v>Subordinated Debt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n/a</v>
          </cell>
          <cell r="J15" t="str">
            <v>n/a</v>
          </cell>
          <cell r="K15" t="str">
            <v>n/a</v>
          </cell>
          <cell r="O15" t="str">
            <v>Net Income</v>
          </cell>
          <cell r="Q15">
            <v>0</v>
          </cell>
          <cell r="R15">
            <v>0</v>
          </cell>
          <cell r="S15">
            <v>7404</v>
          </cell>
          <cell r="T15">
            <v>32033.934862844435</v>
          </cell>
          <cell r="V15">
            <v>0</v>
          </cell>
          <cell r="W15">
            <v>7404</v>
          </cell>
          <cell r="X15">
            <v>32033.934862844435</v>
          </cell>
        </row>
        <row r="16">
          <cell r="B16" t="str">
            <v>Total Debt</v>
          </cell>
          <cell r="D16">
            <v>0</v>
          </cell>
          <cell r="E16">
            <v>0</v>
          </cell>
          <cell r="F16">
            <v>0</v>
          </cell>
          <cell r="G16">
            <v>41506</v>
          </cell>
          <cell r="I16">
            <v>0</v>
          </cell>
          <cell r="J16">
            <v>0</v>
          </cell>
          <cell r="K16">
            <v>0</v>
          </cell>
          <cell r="O16" t="str">
            <v xml:space="preserve">      % Growth</v>
          </cell>
          <cell r="R16">
            <v>0</v>
          </cell>
          <cell r="S16">
            <v>0</v>
          </cell>
          <cell r="T16">
            <v>3.3265714293414956</v>
          </cell>
          <cell r="W16">
            <v>0</v>
          </cell>
          <cell r="X16">
            <v>3.3265714293414956</v>
          </cell>
        </row>
        <row r="17">
          <cell r="B17" t="str">
            <v>Total Liabilities</v>
          </cell>
          <cell r="D17">
            <v>0</v>
          </cell>
          <cell r="E17">
            <v>0</v>
          </cell>
          <cell r="F17">
            <v>0</v>
          </cell>
          <cell r="G17">
            <v>108937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Book Equity</v>
          </cell>
          <cell r="D18">
            <v>0</v>
          </cell>
          <cell r="E18">
            <v>0</v>
          </cell>
          <cell r="F18">
            <v>0</v>
          </cell>
          <cell r="G18">
            <v>167095.46444438733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Book Capitalization</v>
          </cell>
          <cell r="D19">
            <v>0</v>
          </cell>
          <cell r="E19">
            <v>0</v>
          </cell>
          <cell r="F19">
            <v>0</v>
          </cell>
          <cell r="G19">
            <v>208601.46444438733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Total Assets</v>
          </cell>
          <cell r="D20">
            <v>0</v>
          </cell>
          <cell r="E20">
            <v>0</v>
          </cell>
          <cell r="F20">
            <v>0</v>
          </cell>
          <cell r="G20">
            <v>276032.46444438724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* Total Senior Debt may include Sub Debt in quarterly number</v>
          </cell>
        </row>
        <row r="23">
          <cell r="B23" t="str">
            <v>Cash Flow</v>
          </cell>
          <cell r="D23">
            <v>1999</v>
          </cell>
          <cell r="E23">
            <v>2000</v>
          </cell>
          <cell r="F23">
            <v>2001</v>
          </cell>
          <cell r="G23">
            <v>2002</v>
          </cell>
          <cell r="I23">
            <v>2002</v>
          </cell>
          <cell r="J23">
            <v>2003</v>
          </cell>
          <cell r="K23">
            <v>2004</v>
          </cell>
          <cell r="O23" t="str">
            <v>Liquidity</v>
          </cell>
          <cell r="Q23">
            <v>1999</v>
          </cell>
          <cell r="R23">
            <v>2000</v>
          </cell>
          <cell r="S23">
            <v>2001</v>
          </cell>
          <cell r="T23">
            <v>2002</v>
          </cell>
          <cell r="V23">
            <v>2002</v>
          </cell>
          <cell r="W23">
            <v>2003</v>
          </cell>
          <cell r="X23">
            <v>2004</v>
          </cell>
        </row>
        <row r="25">
          <cell r="B25" t="str">
            <v>EBITDA</v>
          </cell>
          <cell r="D25">
            <v>0</v>
          </cell>
          <cell r="E25">
            <v>0</v>
          </cell>
          <cell r="F25">
            <v>8033</v>
          </cell>
          <cell r="G25">
            <v>40109.959332092789</v>
          </cell>
          <cell r="I25">
            <v>0</v>
          </cell>
          <cell r="J25">
            <v>8033</v>
          </cell>
          <cell r="K25">
            <v>40109.959332092789</v>
          </cell>
          <cell r="O25" t="str">
            <v>Total Cash &amp; Cash Equivalents</v>
          </cell>
          <cell r="Q25">
            <v>0</v>
          </cell>
          <cell r="R25">
            <v>0</v>
          </cell>
          <cell r="S25">
            <v>0</v>
          </cell>
          <cell r="T25">
            <v>5397</v>
          </cell>
          <cell r="V25">
            <v>0</v>
          </cell>
          <cell r="W25">
            <v>0</v>
          </cell>
          <cell r="X25">
            <v>0</v>
          </cell>
        </row>
        <row r="26">
          <cell r="B26" t="str">
            <v xml:space="preserve">      Interest</v>
          </cell>
          <cell r="D26">
            <v>0</v>
          </cell>
          <cell r="E26">
            <v>0</v>
          </cell>
          <cell r="F26">
            <v>0</v>
          </cell>
          <cell r="G26">
            <v>4022.4134954761225</v>
          </cell>
          <cell r="I26">
            <v>0</v>
          </cell>
          <cell r="J26">
            <v>0</v>
          </cell>
          <cell r="K26">
            <v>4022.4134954761225</v>
          </cell>
          <cell r="O26" t="str">
            <v>Working Capital, Including Cash</v>
          </cell>
          <cell r="Q26">
            <v>0</v>
          </cell>
          <cell r="R26">
            <v>0</v>
          </cell>
          <cell r="S26">
            <v>0</v>
          </cell>
          <cell r="T26">
            <v>4687.4738155618979</v>
          </cell>
          <cell r="V26">
            <v>0</v>
          </cell>
          <cell r="W26">
            <v>0</v>
          </cell>
          <cell r="X26">
            <v>0</v>
          </cell>
        </row>
        <row r="27">
          <cell r="B27" t="str">
            <v xml:space="preserve">      CAPEX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O27" t="str">
            <v>Scheduled Debt Repayments</v>
          </cell>
        </row>
        <row r="28">
          <cell r="B28" t="str">
            <v>EBITDA/Total Interest</v>
          </cell>
          <cell r="D28">
            <v>0</v>
          </cell>
          <cell r="E28">
            <v>0</v>
          </cell>
          <cell r="F28">
            <v>0</v>
          </cell>
          <cell r="G28">
            <v>9.9716151452860711</v>
          </cell>
          <cell r="I28">
            <v>0</v>
          </cell>
          <cell r="J28">
            <v>0</v>
          </cell>
          <cell r="K28">
            <v>9.9716151452860711</v>
          </cell>
          <cell r="O28">
            <v>2002</v>
          </cell>
          <cell r="T28">
            <v>0</v>
          </cell>
        </row>
        <row r="29">
          <cell r="B29" t="str">
            <v>(EBITDA-CAPEX)/Total Interest</v>
          </cell>
          <cell r="D29">
            <v>0</v>
          </cell>
          <cell r="E29">
            <v>0</v>
          </cell>
          <cell r="F29">
            <v>0</v>
          </cell>
          <cell r="G29">
            <v>9.9716151452860711</v>
          </cell>
          <cell r="I29">
            <v>0</v>
          </cell>
          <cell r="J29">
            <v>0</v>
          </cell>
          <cell r="K29">
            <v>9.9716151452860711</v>
          </cell>
          <cell r="O29">
            <v>2003</v>
          </cell>
          <cell r="T29">
            <v>0</v>
          </cell>
        </row>
        <row r="30">
          <cell r="B30" t="str">
            <v>EBIT/Total Interest</v>
          </cell>
          <cell r="D30">
            <v>0</v>
          </cell>
          <cell r="E30">
            <v>0</v>
          </cell>
          <cell r="F30">
            <v>0</v>
          </cell>
          <cell r="G30">
            <v>9.3573500040004536</v>
          </cell>
          <cell r="I30">
            <v>0</v>
          </cell>
          <cell r="J30">
            <v>0</v>
          </cell>
          <cell r="K30">
            <v>9.3573500040004536</v>
          </cell>
          <cell r="O30">
            <v>2004</v>
          </cell>
          <cell r="T30">
            <v>0</v>
          </cell>
        </row>
        <row r="31">
          <cell r="B31" t="str">
            <v>EBITDA/Total Debt Service</v>
          </cell>
          <cell r="D31">
            <v>0</v>
          </cell>
          <cell r="E31">
            <v>0</v>
          </cell>
          <cell r="F31">
            <v>0</v>
          </cell>
          <cell r="G31">
            <v>4.3477681896601768</v>
          </cell>
          <cell r="I31">
            <v>0</v>
          </cell>
          <cell r="J31">
            <v>0</v>
          </cell>
          <cell r="K31">
            <v>9.9716151452860711</v>
          </cell>
          <cell r="O31">
            <v>2005</v>
          </cell>
          <cell r="T31">
            <v>0</v>
          </cell>
        </row>
        <row r="32">
          <cell r="B32" t="str">
            <v>CAPEX/Sales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O32">
            <v>2006</v>
          </cell>
          <cell r="T32">
            <v>0</v>
          </cell>
        </row>
        <row r="33">
          <cell r="B33" t="str">
            <v>Working Investment/Sales</v>
          </cell>
          <cell r="D33">
            <v>0</v>
          </cell>
          <cell r="E33">
            <v>0</v>
          </cell>
          <cell r="F33">
            <v>0</v>
          </cell>
          <cell r="G33">
            <v>-0.13394257046762104</v>
          </cell>
          <cell r="I33">
            <v>0</v>
          </cell>
          <cell r="J33">
            <v>0</v>
          </cell>
          <cell r="K33">
            <v>0</v>
          </cell>
        </row>
        <row r="35">
          <cell r="B35" t="str">
            <v xml:space="preserve">Market </v>
          </cell>
          <cell r="D35">
            <v>1999</v>
          </cell>
          <cell r="E35">
            <v>2000</v>
          </cell>
          <cell r="F35">
            <v>2001</v>
          </cell>
          <cell r="G35">
            <v>2002</v>
          </cell>
          <cell r="I35">
            <v>2002</v>
          </cell>
          <cell r="J35">
            <v>2003</v>
          </cell>
          <cell r="K35">
            <v>2004</v>
          </cell>
        </row>
        <row r="37">
          <cell r="B37" t="str">
            <v>52 Week High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n/a</v>
          </cell>
          <cell r="J37" t="str">
            <v>n/a</v>
          </cell>
          <cell r="K37" t="str">
            <v>n/a</v>
          </cell>
        </row>
        <row r="38">
          <cell r="B38" t="str">
            <v>52 Week Low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n/a</v>
          </cell>
          <cell r="J38" t="str">
            <v>n/a</v>
          </cell>
          <cell r="K38" t="str">
            <v>n/a</v>
          </cell>
        </row>
        <row r="39">
          <cell r="B39" t="str">
            <v>Price Per Share - Close***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Market Value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Enterprise Value of Equity (MV +TD)</v>
          </cell>
          <cell r="D41">
            <v>0</v>
          </cell>
          <cell r="E41">
            <v>0</v>
          </cell>
          <cell r="F41">
            <v>0</v>
          </cell>
          <cell r="G41">
            <v>41506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Total Debt/Market Capitalization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Enterprise Value</v>
          </cell>
          <cell r="D43">
            <v>0</v>
          </cell>
          <cell r="E43">
            <v>0</v>
          </cell>
          <cell r="F43">
            <v>0</v>
          </cell>
          <cell r="G43">
            <v>36976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***   Share prices as of f.y.e.</v>
          </cell>
          <cell r="O44" t="str">
            <v>****  Return on Capital = EBIT/(Working Capital+Net PPE)</v>
          </cell>
        </row>
        <row r="46">
          <cell r="B46" t="str">
            <v>Current Share Price:</v>
          </cell>
          <cell r="E46">
            <v>0</v>
          </cell>
          <cell r="F46" t="str">
            <v>as of:</v>
          </cell>
          <cell r="G46">
            <v>0</v>
          </cell>
        </row>
        <row r="47">
          <cell r="M47" t="str">
            <v xml:space="preserve">NOTE: </v>
          </cell>
          <cell r="O47" t="str">
            <v xml:space="preserve"> If Fiscal Year and LTM are the same period, LTM yields "n/a".</v>
          </cell>
        </row>
        <row r="50">
          <cell r="B50" t="str">
            <v>MINING &amp; METALS</v>
          </cell>
          <cell r="C50">
            <v>16</v>
          </cell>
        </row>
        <row r="52">
          <cell r="B52" t="str">
            <v>Aluminum</v>
          </cell>
          <cell r="C52">
            <v>6</v>
          </cell>
        </row>
        <row r="53">
          <cell r="A53" t="str">
            <v>S006_LMEPrice</v>
          </cell>
          <cell r="B53" t="str">
            <v>LME Realized Price</v>
          </cell>
          <cell r="C53" t="str">
            <v>I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N53" t="str">
            <v>S006_ShippedKTons</v>
          </cell>
          <cell r="O53" t="str">
            <v>Shipment (K Tons)</v>
          </cell>
          <cell r="P53" t="str">
            <v>I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S006_ProdKTons</v>
          </cell>
          <cell r="B54" t="str">
            <v>Production (K Tons)</v>
          </cell>
          <cell r="C54" t="str">
            <v>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</row>
        <row r="56">
          <cell r="B56" t="str">
            <v>Non Ferrous/Base Metals</v>
          </cell>
          <cell r="C56">
            <v>59</v>
          </cell>
        </row>
        <row r="57">
          <cell r="A57" t="str">
            <v>S059_CashCost/Pound</v>
          </cell>
          <cell r="B57" t="str">
            <v>Cash Cost/Pound</v>
          </cell>
          <cell r="C57" t="str">
            <v>I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N57" t="str">
            <v>S059_ResKTons</v>
          </cell>
          <cell r="O57" t="str">
            <v>Reserves (K Tons)</v>
          </cell>
          <cell r="P57" t="str">
            <v>I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S059_LMEPrice</v>
          </cell>
          <cell r="B58" t="str">
            <v>LME Realized Price</v>
          </cell>
          <cell r="C58" t="str">
            <v>I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N58" t="str">
            <v>S059_ProdKTons</v>
          </cell>
          <cell r="O58" t="str">
            <v>Production (K Tons)</v>
          </cell>
          <cell r="P58" t="str">
            <v>I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S059_AvePrice</v>
          </cell>
          <cell r="B59" t="str">
            <v>Average Realized Price</v>
          </cell>
          <cell r="C59" t="str">
            <v>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</row>
        <row r="61">
          <cell r="B61" t="str">
            <v>Precious Metals</v>
          </cell>
          <cell r="C61">
            <v>71</v>
          </cell>
        </row>
        <row r="62">
          <cell r="A62" t="str">
            <v>S071_CashCost/Pound</v>
          </cell>
          <cell r="B62" t="str">
            <v>Cash Cost/Pound</v>
          </cell>
          <cell r="C62" t="str">
            <v>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N62" t="str">
            <v>S071_ResKTons</v>
          </cell>
          <cell r="O62" t="str">
            <v>Reserves (K Tons)</v>
          </cell>
          <cell r="P62" t="str">
            <v>I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S071_LMEPrice</v>
          </cell>
          <cell r="B63" t="str">
            <v>LME Realized Price</v>
          </cell>
          <cell r="C63" t="str">
            <v>I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N63" t="str">
            <v>S071_ProdKTons</v>
          </cell>
          <cell r="O63" t="str">
            <v>Production (K Tons)</v>
          </cell>
          <cell r="P63" t="str">
            <v>I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S071_AvePrice</v>
          </cell>
          <cell r="B64" t="str">
            <v>Average Realized Price</v>
          </cell>
          <cell r="C64" t="str">
            <v>I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N64" t="str">
            <v>S071_ImpResLife</v>
          </cell>
          <cell r="O64" t="str">
            <v>Implied Reserve Life</v>
          </cell>
          <cell r="P64" t="str">
            <v>I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</row>
        <row r="66">
          <cell r="B66" t="str">
            <v>Steel</v>
          </cell>
          <cell r="C66">
            <v>83</v>
          </cell>
        </row>
        <row r="67">
          <cell r="A67" t="str">
            <v>S083_ProdKTons</v>
          </cell>
          <cell r="B67" t="str">
            <v>Production (K Tons)</v>
          </cell>
          <cell r="C67" t="str">
            <v>I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N67" t="str">
            <v>S083_ShippedKTons</v>
          </cell>
          <cell r="O67" t="str">
            <v>Shipment (K Tons)</v>
          </cell>
          <cell r="P67" t="str">
            <v>I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S083_AvePrice</v>
          </cell>
          <cell r="B68" t="str">
            <v>Average Realized Price</v>
          </cell>
          <cell r="C68" t="str">
            <v>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N68" t="str">
            <v>S083_EBITDA/Prod</v>
          </cell>
          <cell r="O68" t="str">
            <v>EBITDA/Production</v>
          </cell>
          <cell r="P68" t="str">
            <v>C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</row>
        <row r="70">
          <cell r="B70" t="str">
            <v>ADVERTISING &amp; BROADCAST</v>
          </cell>
          <cell r="C70">
            <v>1</v>
          </cell>
        </row>
        <row r="72">
          <cell r="B72" t="str">
            <v>Radio</v>
          </cell>
          <cell r="C72">
            <v>75</v>
          </cell>
        </row>
        <row r="73">
          <cell r="A73" t="str">
            <v>S075_EBITDA/CashInt</v>
          </cell>
          <cell r="B73" t="str">
            <v>EBITDA/Cash Interest</v>
          </cell>
          <cell r="C73" t="str">
            <v>C</v>
          </cell>
          <cell r="D73">
            <v>0</v>
          </cell>
          <cell r="E73">
            <v>0</v>
          </cell>
          <cell r="F73">
            <v>0</v>
          </cell>
          <cell r="G73">
            <v>9.9716151452860711</v>
          </cell>
          <cell r="I73">
            <v>0</v>
          </cell>
          <cell r="J73">
            <v>0</v>
          </cell>
          <cell r="K73">
            <v>9.9716151452860711</v>
          </cell>
          <cell r="N73" t="str">
            <v>S075_FixedChargeCov</v>
          </cell>
          <cell r="O73" t="str">
            <v>Fixed Charge Coverage</v>
          </cell>
          <cell r="P73" t="str">
            <v>C</v>
          </cell>
          <cell r="Q73">
            <v>0</v>
          </cell>
          <cell r="R73">
            <v>0</v>
          </cell>
          <cell r="S73">
            <v>0</v>
          </cell>
          <cell r="T73">
            <v>7.1558530325073599</v>
          </cell>
          <cell r="V73">
            <v>0</v>
          </cell>
          <cell r="W73">
            <v>0</v>
          </cell>
          <cell r="X73">
            <v>7.1558530325073599</v>
          </cell>
        </row>
        <row r="75">
          <cell r="B75" t="str">
            <v>Television</v>
          </cell>
          <cell r="C75">
            <v>85</v>
          </cell>
        </row>
        <row r="76">
          <cell r="A76" t="str">
            <v>S085_EBITDA/CashInt</v>
          </cell>
          <cell r="B76" t="str">
            <v>EBITDA/Cash Interest</v>
          </cell>
          <cell r="C76" t="str">
            <v>C</v>
          </cell>
          <cell r="D76">
            <v>0</v>
          </cell>
          <cell r="E76">
            <v>0</v>
          </cell>
          <cell r="F76">
            <v>0</v>
          </cell>
          <cell r="G76">
            <v>9.9716151452860711</v>
          </cell>
          <cell r="I76">
            <v>0</v>
          </cell>
          <cell r="J76">
            <v>0</v>
          </cell>
          <cell r="K76">
            <v>9.9716151452860711</v>
          </cell>
          <cell r="N76" t="str">
            <v>S085_FixedChargeCov</v>
          </cell>
          <cell r="O76" t="str">
            <v>Fixed Charge Coverage</v>
          </cell>
          <cell r="P76" t="str">
            <v>C</v>
          </cell>
          <cell r="Q76">
            <v>0</v>
          </cell>
          <cell r="R76">
            <v>0</v>
          </cell>
          <cell r="S76">
            <v>0</v>
          </cell>
          <cell r="T76">
            <v>7.1558530325073599</v>
          </cell>
          <cell r="V76">
            <v>0</v>
          </cell>
          <cell r="W76">
            <v>0</v>
          </cell>
          <cell r="X76">
            <v>7.1558530325073599</v>
          </cell>
        </row>
        <row r="78">
          <cell r="B78" t="str">
            <v>Direct Mail/Outdoor Advertising</v>
          </cell>
          <cell r="C78">
            <v>24</v>
          </cell>
        </row>
        <row r="79">
          <cell r="A79" t="str">
            <v>S024_EBITDA/CashInt</v>
          </cell>
          <cell r="B79" t="str">
            <v>EBITDA/Cash Interest</v>
          </cell>
          <cell r="C79" t="str">
            <v>C</v>
          </cell>
          <cell r="D79">
            <v>0</v>
          </cell>
          <cell r="E79">
            <v>0</v>
          </cell>
          <cell r="F79">
            <v>0</v>
          </cell>
          <cell r="G79">
            <v>9.9716151452860711</v>
          </cell>
          <cell r="I79">
            <v>0</v>
          </cell>
          <cell r="J79">
            <v>0</v>
          </cell>
          <cell r="K79">
            <v>9.9716151452860711</v>
          </cell>
          <cell r="N79" t="str">
            <v>S024_FixedChargeCov</v>
          </cell>
          <cell r="O79" t="str">
            <v>Fixed Charge Coverage</v>
          </cell>
          <cell r="P79" t="str">
            <v>C</v>
          </cell>
          <cell r="Q79">
            <v>0</v>
          </cell>
          <cell r="R79">
            <v>0</v>
          </cell>
          <cell r="S79">
            <v>0</v>
          </cell>
          <cell r="T79">
            <v>7.1558530325073599</v>
          </cell>
          <cell r="V79">
            <v>0</v>
          </cell>
          <cell r="W79">
            <v>0</v>
          </cell>
          <cell r="X79">
            <v>7.1558530325073599</v>
          </cell>
        </row>
        <row r="81">
          <cell r="B81" t="str">
            <v>TELECOMMUNICATIONS</v>
          </cell>
          <cell r="C81">
            <v>24</v>
          </cell>
        </row>
        <row r="83">
          <cell r="B83" t="str">
            <v>Domestic Paging Services</v>
          </cell>
          <cell r="C83">
            <v>31</v>
          </cell>
        </row>
        <row r="84">
          <cell r="A84" t="str">
            <v>S031_Pagers</v>
          </cell>
          <cell r="B84" t="str">
            <v>Pagers</v>
          </cell>
          <cell r="C84" t="str">
            <v>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N84" t="str">
            <v>S031_EBITDA/CashInt</v>
          </cell>
          <cell r="O84" t="str">
            <v>EBITDA/Cash Interest</v>
          </cell>
          <cell r="P84" t="str">
            <v>C</v>
          </cell>
          <cell r="Q84">
            <v>0</v>
          </cell>
          <cell r="R84">
            <v>0</v>
          </cell>
          <cell r="S84">
            <v>0</v>
          </cell>
          <cell r="T84">
            <v>9.9716151452860711</v>
          </cell>
          <cell r="V84">
            <v>0</v>
          </cell>
          <cell r="W84">
            <v>0</v>
          </cell>
          <cell r="X84">
            <v>9.9716151452860711</v>
          </cell>
        </row>
        <row r="85">
          <cell r="A85" t="str">
            <v>S031_Churn</v>
          </cell>
          <cell r="B85" t="str">
            <v>Churn</v>
          </cell>
          <cell r="C85" t="str">
            <v>I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N85" t="str">
            <v>S031_Debt/Pager</v>
          </cell>
          <cell r="O85" t="str">
            <v>Debt/Pager</v>
          </cell>
          <cell r="P85" t="str">
            <v>C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S031_ARPU</v>
          </cell>
          <cell r="B86" t="str">
            <v>Average Revenue/unit(ARPU)</v>
          </cell>
          <cell r="C86" t="str">
            <v>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N86" t="str">
            <v>S031_EBITDA/Pager</v>
          </cell>
          <cell r="O86" t="str">
            <v>EBITDA/Pager</v>
          </cell>
          <cell r="P86" t="str">
            <v>C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 t="str">
            <v>S031_FixedChargeCov</v>
          </cell>
          <cell r="B87" t="str">
            <v>Fixed Charge Coverage</v>
          </cell>
          <cell r="C87" t="str">
            <v>C</v>
          </cell>
          <cell r="D87">
            <v>0</v>
          </cell>
          <cell r="E87">
            <v>0</v>
          </cell>
          <cell r="F87">
            <v>0</v>
          </cell>
          <cell r="G87">
            <v>7.1558530325073599</v>
          </cell>
          <cell r="I87">
            <v>0</v>
          </cell>
          <cell r="J87">
            <v>0</v>
          </cell>
          <cell r="K87">
            <v>7.1558530325073599</v>
          </cell>
          <cell r="N87" t="str">
            <v>S031_MV/Pager</v>
          </cell>
          <cell r="O87" t="str">
            <v>Market Capitalization/Pager</v>
          </cell>
          <cell r="P87" t="str">
            <v>C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</row>
        <row r="89">
          <cell r="B89" t="str">
            <v>Domestic Cellular Providers</v>
          </cell>
          <cell r="C89">
            <v>28</v>
          </cell>
        </row>
        <row r="90">
          <cell r="A90" t="str">
            <v>S028_EBITDA/CashInt</v>
          </cell>
          <cell r="B90" t="str">
            <v>EBITDA/Cash Interest</v>
          </cell>
          <cell r="C90" t="str">
            <v>C</v>
          </cell>
          <cell r="D90">
            <v>0</v>
          </cell>
          <cell r="E90">
            <v>0</v>
          </cell>
          <cell r="F90">
            <v>0</v>
          </cell>
          <cell r="G90">
            <v>9.9716151452860711</v>
          </cell>
          <cell r="I90">
            <v>0</v>
          </cell>
          <cell r="J90">
            <v>0</v>
          </cell>
          <cell r="K90">
            <v>9.9716151452860711</v>
          </cell>
          <cell r="N90" t="str">
            <v>S028_3YrEBITDAGrth</v>
          </cell>
          <cell r="O90" t="str">
            <v>Three Year EBITDA Growth</v>
          </cell>
          <cell r="P90" t="str">
            <v>C</v>
          </cell>
          <cell r="T90">
            <v>0</v>
          </cell>
        </row>
        <row r="91">
          <cell r="A91" t="str">
            <v>S028_Subscribers</v>
          </cell>
          <cell r="B91" t="str">
            <v>Subscribers</v>
          </cell>
          <cell r="C91" t="str">
            <v>I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N91" t="str">
            <v>S028_3YrSalesGrth</v>
          </cell>
          <cell r="O91" t="str">
            <v>Three Year Sales Growth</v>
          </cell>
          <cell r="P91" t="str">
            <v>C</v>
          </cell>
          <cell r="T91">
            <v>0</v>
          </cell>
        </row>
        <row r="92">
          <cell r="A92" t="str">
            <v>S028_Population</v>
          </cell>
          <cell r="B92" t="str">
            <v>Population</v>
          </cell>
          <cell r="C92" t="str">
            <v>I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N92" t="str">
            <v>S028_MV/Pop</v>
          </cell>
          <cell r="O92" t="str">
            <v>Market equity/population</v>
          </cell>
          <cell r="P92" t="str">
            <v>C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S028_Rev/Sub</v>
          </cell>
          <cell r="B93" t="str">
            <v>Revenue/Subscriber</v>
          </cell>
          <cell r="C93" t="str">
            <v>I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N93" t="str">
            <v>S028_TotDebt/Sub</v>
          </cell>
          <cell r="O93" t="str">
            <v>Total Debt/Subscriber</v>
          </cell>
          <cell r="P93" t="str">
            <v>C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S028_FixedChargeCov</v>
          </cell>
          <cell r="B94" t="str">
            <v>Fixed Charge Coverage</v>
          </cell>
          <cell r="C94" t="str">
            <v>C</v>
          </cell>
          <cell r="D94">
            <v>0</v>
          </cell>
          <cell r="E94">
            <v>0</v>
          </cell>
          <cell r="F94">
            <v>0</v>
          </cell>
          <cell r="G94">
            <v>7.1558530325073599</v>
          </cell>
          <cell r="I94">
            <v>0</v>
          </cell>
          <cell r="J94">
            <v>0</v>
          </cell>
          <cell r="K94">
            <v>7.1558530325073599</v>
          </cell>
        </row>
        <row r="96">
          <cell r="B96" t="str">
            <v>Domestic Long Distance Services</v>
          </cell>
          <cell r="C96">
            <v>30</v>
          </cell>
        </row>
        <row r="97">
          <cell r="A97" t="str">
            <v>S030_EBITDA/CapEx</v>
          </cell>
          <cell r="B97" t="str">
            <v>EBITDA/CapEx</v>
          </cell>
          <cell r="C97" t="str">
            <v>C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N97" t="str">
            <v>S030_AveTotDebt/EBITDA</v>
          </cell>
          <cell r="O97" t="str">
            <v>Average Total Debt/EBITDA</v>
          </cell>
          <cell r="P97" t="str">
            <v>C</v>
          </cell>
          <cell r="R97">
            <v>0</v>
          </cell>
          <cell r="S97">
            <v>0</v>
          </cell>
          <cell r="T97">
            <v>0.51740266870315932</v>
          </cell>
          <cell r="W97">
            <v>0</v>
          </cell>
          <cell r="X97">
            <v>0</v>
          </cell>
        </row>
        <row r="98">
          <cell r="A98" t="str">
            <v>S030_EBITDA/CashInt</v>
          </cell>
          <cell r="B98" t="str">
            <v>EBITDA/Cash Interest</v>
          </cell>
          <cell r="C98" t="str">
            <v>C</v>
          </cell>
          <cell r="D98">
            <v>0</v>
          </cell>
          <cell r="E98">
            <v>0</v>
          </cell>
          <cell r="F98">
            <v>0</v>
          </cell>
          <cell r="G98">
            <v>9.9716151452860711</v>
          </cell>
          <cell r="I98">
            <v>0</v>
          </cell>
          <cell r="J98">
            <v>0</v>
          </cell>
          <cell r="K98">
            <v>9.9716151452860711</v>
          </cell>
          <cell r="N98" t="str">
            <v>S030_FixedChargeCov</v>
          </cell>
          <cell r="O98" t="str">
            <v>Fixed Charge Coverage</v>
          </cell>
          <cell r="P98" t="str">
            <v>C</v>
          </cell>
          <cell r="Q98">
            <v>0</v>
          </cell>
          <cell r="R98">
            <v>0</v>
          </cell>
          <cell r="S98">
            <v>0</v>
          </cell>
          <cell r="T98">
            <v>7.1558530325073599</v>
          </cell>
          <cell r="V98">
            <v>0</v>
          </cell>
          <cell r="W98">
            <v>0</v>
          </cell>
          <cell r="X98">
            <v>7.1558530325073599</v>
          </cell>
        </row>
        <row r="99">
          <cell r="A99" t="str">
            <v>S030_EBITDA/Int</v>
          </cell>
          <cell r="B99" t="str">
            <v>EBITDA/Interest</v>
          </cell>
          <cell r="C99" t="str">
            <v>C</v>
          </cell>
          <cell r="D99">
            <v>0</v>
          </cell>
          <cell r="E99">
            <v>0</v>
          </cell>
          <cell r="F99">
            <v>0</v>
          </cell>
          <cell r="G99">
            <v>9.9716151452860711</v>
          </cell>
          <cell r="I99">
            <v>0</v>
          </cell>
          <cell r="J99">
            <v>0</v>
          </cell>
          <cell r="K99">
            <v>9.9716151452860711</v>
          </cell>
        </row>
        <row r="101">
          <cell r="B101" t="str">
            <v>Competitive Local Exchange Carrier</v>
          </cell>
          <cell r="C101">
            <v>18</v>
          </cell>
        </row>
        <row r="102">
          <cell r="A102" t="str">
            <v>S018_EBITDA/CashInt</v>
          </cell>
          <cell r="B102" t="str">
            <v>EBITDA/Cash Interest</v>
          </cell>
          <cell r="C102" t="str">
            <v>C</v>
          </cell>
          <cell r="D102">
            <v>0</v>
          </cell>
          <cell r="E102">
            <v>0</v>
          </cell>
          <cell r="F102">
            <v>0</v>
          </cell>
          <cell r="G102">
            <v>9.9716151452860711</v>
          </cell>
          <cell r="I102">
            <v>0</v>
          </cell>
          <cell r="J102">
            <v>0</v>
          </cell>
          <cell r="K102">
            <v>9.9716151452860711</v>
          </cell>
          <cell r="N102" t="str">
            <v>S018_3YrEBITDAGrth</v>
          </cell>
          <cell r="O102" t="str">
            <v>Three Year EBITDA Growth</v>
          </cell>
          <cell r="P102" t="str">
            <v>C</v>
          </cell>
          <cell r="T102">
            <v>0</v>
          </cell>
        </row>
        <row r="103">
          <cell r="A103" t="str">
            <v>S018_FixedChargeCov</v>
          </cell>
          <cell r="B103" t="str">
            <v>Fixed Charge Coverage</v>
          </cell>
          <cell r="C103" t="str">
            <v>C</v>
          </cell>
          <cell r="D103">
            <v>0</v>
          </cell>
          <cell r="E103">
            <v>0</v>
          </cell>
          <cell r="F103">
            <v>0</v>
          </cell>
          <cell r="G103">
            <v>7.1558530325073599</v>
          </cell>
          <cell r="I103">
            <v>0</v>
          </cell>
          <cell r="J103">
            <v>0</v>
          </cell>
          <cell r="K103">
            <v>7.1558530325073599</v>
          </cell>
          <cell r="N103" t="str">
            <v>S018_3YrSalesGrth</v>
          </cell>
          <cell r="O103" t="str">
            <v>Three Year Sales Growth</v>
          </cell>
          <cell r="P103" t="str">
            <v>C</v>
          </cell>
          <cell r="T103">
            <v>0</v>
          </cell>
        </row>
        <row r="105">
          <cell r="B105" t="str">
            <v>Domestic Local Services</v>
          </cell>
          <cell r="C105">
            <v>29</v>
          </cell>
        </row>
        <row r="106">
          <cell r="A106" t="str">
            <v>S029_EBITDA/CapEx</v>
          </cell>
          <cell r="B106" t="str">
            <v>EBITDA/CapEx</v>
          </cell>
          <cell r="C106" t="str">
            <v>C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N106" t="str">
            <v>S029_AveTotDebt/EBITDA</v>
          </cell>
          <cell r="O106" t="str">
            <v>Average Total Debt/EBITDA</v>
          </cell>
          <cell r="P106" t="str">
            <v>C</v>
          </cell>
          <cell r="R106">
            <v>0</v>
          </cell>
          <cell r="S106">
            <v>0</v>
          </cell>
          <cell r="T106">
            <v>0.51740266870315932</v>
          </cell>
          <cell r="W106">
            <v>0</v>
          </cell>
          <cell r="X106">
            <v>0</v>
          </cell>
        </row>
        <row r="107">
          <cell r="A107" t="str">
            <v>S029_EBITDA/CashInt</v>
          </cell>
          <cell r="B107" t="str">
            <v>EBITDA/Cash Interest</v>
          </cell>
          <cell r="C107" t="str">
            <v>C</v>
          </cell>
          <cell r="D107">
            <v>0</v>
          </cell>
          <cell r="E107">
            <v>0</v>
          </cell>
          <cell r="F107">
            <v>0</v>
          </cell>
          <cell r="G107">
            <v>9.9716151452860711</v>
          </cell>
          <cell r="I107">
            <v>0</v>
          </cell>
          <cell r="J107">
            <v>0</v>
          </cell>
          <cell r="K107">
            <v>9.9716151452860711</v>
          </cell>
          <cell r="N107" t="str">
            <v>S029_FixedChargeCov</v>
          </cell>
          <cell r="O107" t="str">
            <v>Fixed Charge Coverage</v>
          </cell>
          <cell r="P107" t="str">
            <v>C</v>
          </cell>
          <cell r="Q107">
            <v>0</v>
          </cell>
          <cell r="R107">
            <v>0</v>
          </cell>
          <cell r="S107">
            <v>0</v>
          </cell>
          <cell r="T107">
            <v>7.1558530325073599</v>
          </cell>
          <cell r="V107">
            <v>0</v>
          </cell>
          <cell r="W107">
            <v>0</v>
          </cell>
          <cell r="X107">
            <v>7.1558530325073599</v>
          </cell>
        </row>
        <row r="108">
          <cell r="A108" t="str">
            <v>S029_EBITDA/Int</v>
          </cell>
          <cell r="B108" t="str">
            <v>EBITDA/Interest</v>
          </cell>
          <cell r="C108" t="str">
            <v>C</v>
          </cell>
          <cell r="D108">
            <v>0</v>
          </cell>
          <cell r="E108">
            <v>0</v>
          </cell>
          <cell r="F108">
            <v>0</v>
          </cell>
          <cell r="G108">
            <v>9.9716151452860711</v>
          </cell>
          <cell r="I108">
            <v>0</v>
          </cell>
          <cell r="J108">
            <v>0</v>
          </cell>
          <cell r="K108">
            <v>9.9716151452860711</v>
          </cell>
        </row>
        <row r="110">
          <cell r="B110" t="str">
            <v>CABLE TV</v>
          </cell>
          <cell r="C110">
            <v>4</v>
          </cell>
        </row>
        <row r="111">
          <cell r="A111" t="str">
            <v>I024_Penetration</v>
          </cell>
          <cell r="B111" t="str">
            <v>Penetration %</v>
          </cell>
          <cell r="C111" t="str">
            <v>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N111" t="str">
            <v>I024_3YrEBITDAGrth</v>
          </cell>
          <cell r="O111" t="str">
            <v>Three Year EBITDA Growth</v>
          </cell>
          <cell r="P111" t="str">
            <v>C</v>
          </cell>
          <cell r="T111">
            <v>0</v>
          </cell>
        </row>
        <row r="112">
          <cell r="A112" t="str">
            <v>I024_Subscribers</v>
          </cell>
          <cell r="B112" t="str">
            <v>Subscribers (K)</v>
          </cell>
          <cell r="C112" t="str">
            <v>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N112" t="str">
            <v>I024_3YrSalesGrth</v>
          </cell>
          <cell r="O112" t="str">
            <v>Three Year Sales Growth</v>
          </cell>
          <cell r="P112" t="str">
            <v>C</v>
          </cell>
          <cell r="T112">
            <v>0</v>
          </cell>
        </row>
        <row r="113">
          <cell r="A113" t="str">
            <v>I024_FixedChargeCov</v>
          </cell>
          <cell r="B113" t="str">
            <v>Fixed Charge Coverage</v>
          </cell>
          <cell r="C113" t="str">
            <v>C</v>
          </cell>
          <cell r="D113">
            <v>0</v>
          </cell>
          <cell r="E113">
            <v>0</v>
          </cell>
          <cell r="F113">
            <v>0</v>
          </cell>
          <cell r="G113">
            <v>7.1558530325073599</v>
          </cell>
          <cell r="I113">
            <v>0</v>
          </cell>
          <cell r="J113">
            <v>0</v>
          </cell>
          <cell r="K113">
            <v>7.1558530325073599</v>
          </cell>
          <cell r="N113" t="str">
            <v>I024_Month Rev/Sub</v>
          </cell>
          <cell r="O113" t="str">
            <v>Monthly Revenue/Subscriber</v>
          </cell>
          <cell r="P113" t="str">
            <v>C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I024_EBITDA/CashInt</v>
          </cell>
          <cell r="B114" t="str">
            <v>EBITDA/Cash Interest</v>
          </cell>
          <cell r="C114" t="str">
            <v>C</v>
          </cell>
          <cell r="D114">
            <v>0</v>
          </cell>
          <cell r="E114">
            <v>0</v>
          </cell>
          <cell r="F114">
            <v>0</v>
          </cell>
          <cell r="G114">
            <v>9.9716151452860711</v>
          </cell>
          <cell r="I114">
            <v>0</v>
          </cell>
          <cell r="J114">
            <v>0</v>
          </cell>
          <cell r="K114">
            <v>9.9716151452860711</v>
          </cell>
          <cell r="N114" t="str">
            <v>I024_Debt/Sub</v>
          </cell>
          <cell r="O114" t="str">
            <v>Total Debt/Subscriber</v>
          </cell>
          <cell r="P114" t="str">
            <v>C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V114">
            <v>0</v>
          </cell>
          <cell r="W114">
            <v>0</v>
          </cell>
          <cell r="X114">
            <v>0</v>
          </cell>
        </row>
        <row r="116">
          <cell r="B116" t="str">
            <v>RETAIL</v>
          </cell>
          <cell r="C116">
            <v>21</v>
          </cell>
        </row>
        <row r="117">
          <cell r="A117" t="str">
            <v>I021_CompStoreSales</v>
          </cell>
          <cell r="B117" t="str">
            <v>Comparable Store Sales</v>
          </cell>
          <cell r="C117" t="str">
            <v>I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N117" t="str">
            <v>I021_(Debt+8Rent)/EBITDAR</v>
          </cell>
          <cell r="O117" t="str">
            <v>(Debt + 8xRent Exp)/EBITDAR</v>
          </cell>
          <cell r="P117" t="str">
            <v>C</v>
          </cell>
          <cell r="Q117">
            <v>0</v>
          </cell>
          <cell r="R117">
            <v>0</v>
          </cell>
          <cell r="S117">
            <v>0</v>
          </cell>
          <cell r="T117">
            <v>1.0348053374063186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I021_SquareFeet</v>
          </cell>
          <cell r="B118" t="str">
            <v>Square Footage</v>
          </cell>
          <cell r="C118" t="str">
            <v>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N118" t="str">
            <v>I021_EBITDAR/(Int+Rent)</v>
          </cell>
          <cell r="O118" t="str">
            <v>EBITDAR/(Interest+Rent)</v>
          </cell>
          <cell r="P118" t="str">
            <v>C</v>
          </cell>
          <cell r="Q118">
            <v>0</v>
          </cell>
          <cell r="R118">
            <v>0</v>
          </cell>
          <cell r="S118">
            <v>0</v>
          </cell>
          <cell r="T118">
            <v>9.9716151452860711</v>
          </cell>
          <cell r="V118">
            <v>0</v>
          </cell>
          <cell r="W118">
            <v>0</v>
          </cell>
          <cell r="X118">
            <v>9.9716151452860711</v>
          </cell>
        </row>
        <row r="119">
          <cell r="A119" t="str">
            <v>I021_NumStores</v>
          </cell>
          <cell r="B119" t="str">
            <v>Number of Stores</v>
          </cell>
          <cell r="C119" t="str">
            <v>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N119" t="str">
            <v>I021_Sales/Foot</v>
          </cell>
          <cell r="O119" t="str">
            <v>Sales/Square Foot</v>
          </cell>
          <cell r="P119" t="str">
            <v>C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W119">
            <v>0</v>
          </cell>
          <cell r="X119">
            <v>0</v>
          </cell>
        </row>
        <row r="121">
          <cell r="B121" t="str">
            <v>HEALTHCARE</v>
          </cell>
          <cell r="C121">
            <v>14</v>
          </cell>
        </row>
        <row r="122">
          <cell r="A122" t="str">
            <v>I014_(Debt+8Rent)/EBITDAR</v>
          </cell>
          <cell r="B122" t="str">
            <v>(Debt + 8xRent Expense)/EBITDAR</v>
          </cell>
          <cell r="C122" t="str">
            <v>C</v>
          </cell>
          <cell r="D122">
            <v>0</v>
          </cell>
          <cell r="E122">
            <v>0</v>
          </cell>
          <cell r="F122">
            <v>0</v>
          </cell>
          <cell r="G122">
            <v>1.0348053374063186</v>
          </cell>
          <cell r="I122">
            <v>0</v>
          </cell>
          <cell r="J122">
            <v>0</v>
          </cell>
          <cell r="K122">
            <v>0</v>
          </cell>
        </row>
        <row r="124">
          <cell r="B124" t="str">
            <v>OIL &amp; GAS</v>
          </cell>
          <cell r="C124">
            <v>17</v>
          </cell>
        </row>
        <row r="126">
          <cell r="B126" t="str">
            <v>Majors</v>
          </cell>
          <cell r="C126">
            <v>51</v>
          </cell>
        </row>
        <row r="127">
          <cell r="B127" t="str">
            <v>Debt/Capital</v>
          </cell>
          <cell r="D127">
            <v>0</v>
          </cell>
          <cell r="E127">
            <v>0</v>
          </cell>
          <cell r="F127">
            <v>0</v>
          </cell>
          <cell r="G127">
            <v>0.19897271627767218</v>
          </cell>
          <cell r="I127">
            <v>0</v>
          </cell>
          <cell r="J127">
            <v>0</v>
          </cell>
          <cell r="K127">
            <v>0</v>
          </cell>
          <cell r="O127" t="str">
            <v>EBITDA/Interest Expense</v>
          </cell>
          <cell r="Q127">
            <v>0</v>
          </cell>
          <cell r="R127">
            <v>0</v>
          </cell>
          <cell r="S127">
            <v>0</v>
          </cell>
          <cell r="T127">
            <v>9.9716151452860711</v>
          </cell>
          <cell r="V127">
            <v>0</v>
          </cell>
          <cell r="W127">
            <v>0</v>
          </cell>
          <cell r="X127">
            <v>9.9716151452860711</v>
          </cell>
        </row>
        <row r="128">
          <cell r="B128" t="str">
            <v>Debt/EBITDA</v>
          </cell>
          <cell r="D128">
            <v>0</v>
          </cell>
          <cell r="E128">
            <v>0</v>
          </cell>
          <cell r="F128">
            <v>0</v>
          </cell>
          <cell r="G128">
            <v>1.0348053374063186</v>
          </cell>
          <cell r="I128">
            <v>0</v>
          </cell>
          <cell r="J128">
            <v>0</v>
          </cell>
          <cell r="K128">
            <v>0</v>
          </cell>
          <cell r="O128" t="str">
            <v>Senior Rating</v>
          </cell>
          <cell r="Q128" t="str">
            <v>A</v>
          </cell>
          <cell r="R128" t="str">
            <v>A</v>
          </cell>
          <cell r="S128" t="str">
            <v>A</v>
          </cell>
          <cell r="T128" t="str">
            <v>A</v>
          </cell>
          <cell r="V128" t="str">
            <v>A</v>
          </cell>
          <cell r="W128" t="str">
            <v>A</v>
          </cell>
          <cell r="X128" t="str">
            <v>A</v>
          </cell>
        </row>
        <row r="130">
          <cell r="B130" t="str">
            <v>Oil Field Services</v>
          </cell>
          <cell r="C130">
            <v>62</v>
          </cell>
        </row>
        <row r="131">
          <cell r="B131" t="str">
            <v>Debt/Capital</v>
          </cell>
          <cell r="D131">
            <v>0</v>
          </cell>
          <cell r="E131">
            <v>0</v>
          </cell>
          <cell r="F131">
            <v>0</v>
          </cell>
          <cell r="G131">
            <v>0.19897271627767218</v>
          </cell>
          <cell r="I131">
            <v>0</v>
          </cell>
          <cell r="J131">
            <v>0</v>
          </cell>
          <cell r="K131">
            <v>0</v>
          </cell>
          <cell r="O131" t="str">
            <v>EBITDA/Interest Expense</v>
          </cell>
          <cell r="Q131">
            <v>0</v>
          </cell>
          <cell r="R131">
            <v>0</v>
          </cell>
          <cell r="S131">
            <v>0</v>
          </cell>
          <cell r="T131">
            <v>9.9716151452860711</v>
          </cell>
          <cell r="V131">
            <v>0</v>
          </cell>
          <cell r="W131">
            <v>0</v>
          </cell>
          <cell r="X131">
            <v>9.9716151452860711</v>
          </cell>
        </row>
        <row r="132">
          <cell r="B132" t="str">
            <v>Debt/EBITDA</v>
          </cell>
          <cell r="D132">
            <v>0</v>
          </cell>
          <cell r="E132">
            <v>0</v>
          </cell>
          <cell r="F132">
            <v>0</v>
          </cell>
          <cell r="G132">
            <v>1.0348053374063186</v>
          </cell>
          <cell r="I132">
            <v>0</v>
          </cell>
          <cell r="J132">
            <v>0</v>
          </cell>
          <cell r="K132">
            <v>0</v>
          </cell>
          <cell r="O132" t="str">
            <v>Wtd. Avg. Stage %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V132">
            <v>0</v>
          </cell>
          <cell r="W132">
            <v>0</v>
          </cell>
          <cell r="X132">
            <v>0</v>
          </cell>
        </row>
        <row r="134">
          <cell r="B134" t="str">
            <v>Independents</v>
          </cell>
          <cell r="C134">
            <v>44</v>
          </cell>
        </row>
        <row r="135">
          <cell r="B135" t="str">
            <v>BOE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O135" t="str">
            <v>Debt/EBITDA</v>
          </cell>
          <cell r="Q135">
            <v>0</v>
          </cell>
          <cell r="R135">
            <v>0</v>
          </cell>
          <cell r="S135">
            <v>0</v>
          </cell>
          <cell r="T135">
            <v>1.0348053374063186</v>
          </cell>
          <cell r="V135">
            <v>0</v>
          </cell>
          <cell r="W135">
            <v>0</v>
          </cell>
          <cell r="X135">
            <v>0</v>
          </cell>
        </row>
        <row r="136">
          <cell r="B136" t="str">
            <v>PV10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O136" t="str">
            <v>Senior Debt/BOE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B137" t="str">
            <v>Proved Reserves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O137" t="str">
            <v>Total Debt/BOE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B138" t="str">
            <v>Production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O138" t="str">
            <v>PV10/Senior Debt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B139" t="str">
            <v>Percent Gas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O139" t="str">
            <v>PV10/Total Debt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B140" t="str">
            <v>Reserves/Production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</row>
        <row r="142">
          <cell r="B142" t="str">
            <v>Pipelines</v>
          </cell>
          <cell r="C142">
            <v>70</v>
          </cell>
        </row>
        <row r="143">
          <cell r="B143" t="str">
            <v>Debt/Capital</v>
          </cell>
          <cell r="D143">
            <v>0</v>
          </cell>
          <cell r="E143">
            <v>0</v>
          </cell>
          <cell r="F143">
            <v>0</v>
          </cell>
          <cell r="G143">
            <v>0.19897271627767218</v>
          </cell>
          <cell r="I143">
            <v>0</v>
          </cell>
          <cell r="J143">
            <v>0</v>
          </cell>
          <cell r="K143">
            <v>0</v>
          </cell>
          <cell r="O143" t="str">
            <v>EBITDA/Interest Expense</v>
          </cell>
          <cell r="Q143">
            <v>0</v>
          </cell>
          <cell r="R143">
            <v>0</v>
          </cell>
          <cell r="S143">
            <v>0</v>
          </cell>
          <cell r="T143">
            <v>9.9716151452860711</v>
          </cell>
          <cell r="V143">
            <v>0</v>
          </cell>
          <cell r="W143">
            <v>0</v>
          </cell>
          <cell r="X143">
            <v>9.9716151452860711</v>
          </cell>
        </row>
        <row r="144">
          <cell r="B144" t="str">
            <v>Debt/EBITDA</v>
          </cell>
          <cell r="D144">
            <v>0</v>
          </cell>
          <cell r="E144">
            <v>0</v>
          </cell>
          <cell r="F144">
            <v>0</v>
          </cell>
          <cell r="G144">
            <v>1.0348053374063186</v>
          </cell>
          <cell r="I144">
            <v>0</v>
          </cell>
          <cell r="J144">
            <v>0</v>
          </cell>
          <cell r="K144">
            <v>0</v>
          </cell>
        </row>
        <row r="146">
          <cell r="B146" t="str">
            <v>Refining &amp; Marketing</v>
          </cell>
          <cell r="C146">
            <v>77</v>
          </cell>
        </row>
        <row r="147">
          <cell r="B147" t="str">
            <v>Debt/Capital</v>
          </cell>
          <cell r="D147">
            <v>0</v>
          </cell>
          <cell r="E147">
            <v>0</v>
          </cell>
          <cell r="F147">
            <v>0</v>
          </cell>
          <cell r="G147">
            <v>0.19897271627767218</v>
          </cell>
          <cell r="I147">
            <v>0</v>
          </cell>
          <cell r="J147">
            <v>0</v>
          </cell>
          <cell r="K147">
            <v>0</v>
          </cell>
          <cell r="O147" t="str">
            <v>Capacity to Captive Retail (%)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B148" t="str">
            <v>Debt/EBITDA</v>
          </cell>
          <cell r="D148">
            <v>0</v>
          </cell>
          <cell r="E148">
            <v>0</v>
          </cell>
          <cell r="F148">
            <v>0</v>
          </cell>
          <cell r="G148">
            <v>1.0348053374063186</v>
          </cell>
          <cell r="I148">
            <v>0</v>
          </cell>
          <cell r="J148">
            <v>0</v>
          </cell>
          <cell r="K148">
            <v>0</v>
          </cell>
          <cell r="O148" t="str">
            <v>Capacity Utilization(%)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B149" t="str">
            <v>EBITDA/Interest Expense</v>
          </cell>
          <cell r="D149">
            <v>0</v>
          </cell>
          <cell r="E149">
            <v>0</v>
          </cell>
          <cell r="F149">
            <v>0</v>
          </cell>
          <cell r="G149">
            <v>9.9716151452860711</v>
          </cell>
          <cell r="I149">
            <v>0</v>
          </cell>
          <cell r="J149">
            <v>0</v>
          </cell>
          <cell r="K149">
            <v>9.9716151452860711</v>
          </cell>
        </row>
        <row r="152">
          <cell r="E152" t="str">
            <v>DBC / PIT Medium Term Model</v>
          </cell>
        </row>
        <row r="154">
          <cell r="B154" t="str">
            <v>(Amounts in Thousands, except per share data)</v>
          </cell>
        </row>
        <row r="155">
          <cell r="B155" t="str">
            <v>Fiscal Year End: MMMM DD:</v>
          </cell>
          <cell r="J155" t="str">
            <v>LTM Ending: MMMM DD:</v>
          </cell>
        </row>
        <row r="156">
          <cell r="B156" t="str">
            <v>Leverage</v>
          </cell>
          <cell r="D156">
            <v>1999</v>
          </cell>
          <cell r="E156">
            <v>2000</v>
          </cell>
          <cell r="F156">
            <v>2001</v>
          </cell>
          <cell r="G156">
            <v>2002</v>
          </cell>
          <cell r="I156">
            <v>2002</v>
          </cell>
          <cell r="J156">
            <v>2003</v>
          </cell>
          <cell r="K156">
            <v>2004</v>
          </cell>
          <cell r="O156" t="str">
            <v>Profitability</v>
          </cell>
          <cell r="Q156">
            <v>1999</v>
          </cell>
          <cell r="R156">
            <v>2000</v>
          </cell>
          <cell r="S156">
            <v>2001</v>
          </cell>
          <cell r="T156">
            <v>2002</v>
          </cell>
          <cell r="V156">
            <v>2002</v>
          </cell>
          <cell r="W156">
            <v>2003</v>
          </cell>
          <cell r="X156">
            <v>2004</v>
          </cell>
        </row>
        <row r="158">
          <cell r="B158" t="str">
            <v>Senior Debt*/EBITDA</v>
          </cell>
          <cell r="D158">
            <v>0</v>
          </cell>
          <cell r="E158">
            <v>0</v>
          </cell>
          <cell r="F158">
            <v>0</v>
          </cell>
          <cell r="G158">
            <v>1.0348053374063186</v>
          </cell>
          <cell r="I158">
            <v>0</v>
          </cell>
          <cell r="J158">
            <v>0</v>
          </cell>
          <cell r="K158">
            <v>0</v>
          </cell>
          <cell r="O158" t="str">
            <v>Total Revenues</v>
          </cell>
          <cell r="Q158">
            <v>0</v>
          </cell>
          <cell r="R158">
            <v>0</v>
          </cell>
          <cell r="S158">
            <v>57447</v>
          </cell>
          <cell r="T158">
            <v>124086.95851074401</v>
          </cell>
          <cell r="V158">
            <v>0</v>
          </cell>
          <cell r="W158">
            <v>57447</v>
          </cell>
          <cell r="X158">
            <v>124086.95851074401</v>
          </cell>
        </row>
        <row r="159">
          <cell r="B159" t="str">
            <v>Senior Debt*/(EBITDA-CAPEX)</v>
          </cell>
          <cell r="D159">
            <v>0</v>
          </cell>
          <cell r="E159">
            <v>0</v>
          </cell>
          <cell r="F159">
            <v>0</v>
          </cell>
          <cell r="G159">
            <v>1.0348053374063186</v>
          </cell>
          <cell r="I159">
            <v>0</v>
          </cell>
          <cell r="J159">
            <v>0</v>
          </cell>
          <cell r="K159">
            <v>0</v>
          </cell>
          <cell r="O159" t="str">
            <v xml:space="preserve">      % Growth</v>
          </cell>
          <cell r="R159">
            <v>0</v>
          </cell>
          <cell r="S159">
            <v>0</v>
          </cell>
          <cell r="T159">
            <v>1.1600250406591119</v>
          </cell>
          <cell r="W159">
            <v>0</v>
          </cell>
          <cell r="X159">
            <v>1.1600250406591119</v>
          </cell>
        </row>
        <row r="160">
          <cell r="B160" t="str">
            <v>Mortgages &amp; Secured Debt/EBITDA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n/a</v>
          </cell>
          <cell r="J160" t="str">
            <v>n/a</v>
          </cell>
          <cell r="K160" t="str">
            <v>n/a</v>
          </cell>
          <cell r="O160" t="str">
            <v>Gross Profit (Excl. Depreciation)</v>
          </cell>
          <cell r="Q160">
            <v>0</v>
          </cell>
          <cell r="R160">
            <v>0</v>
          </cell>
          <cell r="S160">
            <v>19571</v>
          </cell>
          <cell r="T160">
            <v>38973.860477544789</v>
          </cell>
          <cell r="V160">
            <v>0</v>
          </cell>
          <cell r="W160">
            <v>19571</v>
          </cell>
          <cell r="X160">
            <v>38973.860477544789</v>
          </cell>
        </row>
        <row r="161">
          <cell r="B161" t="str">
            <v>Total Debt/EBITDA</v>
          </cell>
          <cell r="D161">
            <v>0</v>
          </cell>
          <cell r="E161">
            <v>0</v>
          </cell>
          <cell r="F161">
            <v>0</v>
          </cell>
          <cell r="G161">
            <v>1.0348053374063186</v>
          </cell>
          <cell r="I161">
            <v>0</v>
          </cell>
          <cell r="J161">
            <v>0</v>
          </cell>
          <cell r="K161">
            <v>0</v>
          </cell>
          <cell r="O161" t="str">
            <v xml:space="preserve">      Gross Margin</v>
          </cell>
          <cell r="Q161">
            <v>0</v>
          </cell>
          <cell r="R161">
            <v>0</v>
          </cell>
          <cell r="S161">
            <v>0.34067923477292111</v>
          </cell>
          <cell r="T161">
            <v>0.31408506538719183</v>
          </cell>
          <cell r="V161">
            <v>0</v>
          </cell>
          <cell r="W161">
            <v>0.34067923477292111</v>
          </cell>
          <cell r="X161">
            <v>0.31408506538719183</v>
          </cell>
        </row>
        <row r="162">
          <cell r="B162" t="str">
            <v>Total Debt/(EBITDA-CAPEX)</v>
          </cell>
          <cell r="D162">
            <v>0</v>
          </cell>
          <cell r="E162">
            <v>0</v>
          </cell>
          <cell r="F162">
            <v>0</v>
          </cell>
          <cell r="G162">
            <v>1.0348053374063186</v>
          </cell>
          <cell r="I162">
            <v>0</v>
          </cell>
          <cell r="J162">
            <v>0</v>
          </cell>
          <cell r="K162">
            <v>0</v>
          </cell>
          <cell r="O162" t="str">
            <v>EBITDA</v>
          </cell>
          <cell r="Q162">
            <v>0</v>
          </cell>
          <cell r="R162">
            <v>0</v>
          </cell>
          <cell r="S162">
            <v>8033</v>
          </cell>
          <cell r="T162">
            <v>40109.959332092789</v>
          </cell>
          <cell r="V162">
            <v>0</v>
          </cell>
          <cell r="W162">
            <v>8033</v>
          </cell>
          <cell r="X162">
            <v>40109.959332092789</v>
          </cell>
        </row>
        <row r="163">
          <cell r="B163" t="str">
            <v>Senior Debt*/Capitalization</v>
          </cell>
          <cell r="D163">
            <v>0</v>
          </cell>
          <cell r="E163">
            <v>0</v>
          </cell>
          <cell r="F163">
            <v>0</v>
          </cell>
          <cell r="G163">
            <v>0.19897271627767218</v>
          </cell>
          <cell r="I163">
            <v>0</v>
          </cell>
          <cell r="J163">
            <v>0</v>
          </cell>
          <cell r="K163">
            <v>0</v>
          </cell>
          <cell r="O163" t="str">
            <v xml:space="preserve">      EBITDA Margin</v>
          </cell>
          <cell r="Q163">
            <v>0</v>
          </cell>
          <cell r="R163">
            <v>0</v>
          </cell>
          <cell r="S163">
            <v>0.13983323759291172</v>
          </cell>
          <cell r="T163">
            <v>0.32324073225326</v>
          </cell>
          <cell r="V163">
            <v>0</v>
          </cell>
          <cell r="W163">
            <v>0.13983323759291172</v>
          </cell>
          <cell r="X163">
            <v>0.32324073225326</v>
          </cell>
        </row>
        <row r="164">
          <cell r="B164" t="str">
            <v>Total Debt/Capitalization</v>
          </cell>
          <cell r="D164">
            <v>0</v>
          </cell>
          <cell r="E164">
            <v>0</v>
          </cell>
          <cell r="F164">
            <v>0</v>
          </cell>
          <cell r="G164">
            <v>0.19897271627767218</v>
          </cell>
          <cell r="I164">
            <v>0</v>
          </cell>
          <cell r="J164">
            <v>0</v>
          </cell>
          <cell r="K164">
            <v>0</v>
          </cell>
          <cell r="O164" t="str">
            <v xml:space="preserve">      % Growth</v>
          </cell>
          <cell r="R164">
            <v>0</v>
          </cell>
          <cell r="S164">
            <v>0</v>
          </cell>
          <cell r="T164">
            <v>3.9931481802679931</v>
          </cell>
          <cell r="W164">
            <v>0</v>
          </cell>
          <cell r="X164">
            <v>3.9931481802679931</v>
          </cell>
        </row>
        <row r="165">
          <cell r="B165" t="str">
            <v>Short Term Debt</v>
          </cell>
          <cell r="D165">
            <v>0</v>
          </cell>
          <cell r="E165">
            <v>0</v>
          </cell>
          <cell r="F165">
            <v>0</v>
          </cell>
          <cell r="G165">
            <v>5203</v>
          </cell>
          <cell r="I165">
            <v>0</v>
          </cell>
          <cell r="J165">
            <v>0</v>
          </cell>
          <cell r="K165">
            <v>0</v>
          </cell>
          <cell r="O165" t="str">
            <v>EBIT</v>
          </cell>
          <cell r="Q165">
            <v>0</v>
          </cell>
          <cell r="R165">
            <v>0</v>
          </cell>
          <cell r="S165">
            <v>7404</v>
          </cell>
          <cell r="T165">
            <v>37639.130937984977</v>
          </cell>
          <cell r="V165">
            <v>0</v>
          </cell>
          <cell r="W165">
            <v>7404</v>
          </cell>
          <cell r="X165">
            <v>37639.130937984977</v>
          </cell>
        </row>
        <row r="166">
          <cell r="B166" t="str">
            <v>Short Term Debt + CPLTD</v>
          </cell>
          <cell r="D166">
            <v>0</v>
          </cell>
          <cell r="E166">
            <v>0</v>
          </cell>
          <cell r="F166">
            <v>0</v>
          </cell>
          <cell r="G166">
            <v>5203</v>
          </cell>
          <cell r="I166">
            <v>0</v>
          </cell>
          <cell r="J166">
            <v>0</v>
          </cell>
          <cell r="K166">
            <v>0</v>
          </cell>
          <cell r="O166" t="str">
            <v xml:space="preserve">      EBIT Margin</v>
          </cell>
          <cell r="Q166">
            <v>0</v>
          </cell>
          <cell r="R166">
            <v>0</v>
          </cell>
          <cell r="S166">
            <v>0.12888401483106168</v>
          </cell>
          <cell r="T166">
            <v>0.30332866072082837</v>
          </cell>
          <cell r="V166">
            <v>0</v>
          </cell>
          <cell r="W166">
            <v>0.12888401483106168</v>
          </cell>
          <cell r="X166">
            <v>0.30332866072082837</v>
          </cell>
        </row>
        <row r="167">
          <cell r="B167" t="str">
            <v>Long Term Debt</v>
          </cell>
          <cell r="D167">
            <v>0</v>
          </cell>
          <cell r="E167">
            <v>0</v>
          </cell>
          <cell r="F167">
            <v>0</v>
          </cell>
          <cell r="G167">
            <v>36303</v>
          </cell>
          <cell r="I167">
            <v>0</v>
          </cell>
          <cell r="J167">
            <v>0</v>
          </cell>
          <cell r="K167">
            <v>0</v>
          </cell>
          <cell r="O167" t="str">
            <v>Depreciation &amp; Amortization</v>
          </cell>
          <cell r="Q167">
            <v>0</v>
          </cell>
          <cell r="R167">
            <v>0</v>
          </cell>
          <cell r="S167">
            <v>629</v>
          </cell>
          <cell r="T167">
            <v>2470.8283941078093</v>
          </cell>
          <cell r="V167">
            <v>0</v>
          </cell>
          <cell r="W167">
            <v>629</v>
          </cell>
          <cell r="X167">
            <v>2470.8283941078093</v>
          </cell>
        </row>
        <row r="168">
          <cell r="B168" t="str">
            <v>Total Senior Debt*</v>
          </cell>
          <cell r="D168">
            <v>0</v>
          </cell>
          <cell r="E168">
            <v>0</v>
          </cell>
          <cell r="F168">
            <v>0</v>
          </cell>
          <cell r="G168">
            <v>41506</v>
          </cell>
          <cell r="I168">
            <v>0</v>
          </cell>
          <cell r="J168">
            <v>0</v>
          </cell>
          <cell r="K168">
            <v>0</v>
          </cell>
          <cell r="O168" t="str">
            <v>Net Income</v>
          </cell>
          <cell r="Q168">
            <v>0</v>
          </cell>
          <cell r="R168">
            <v>0</v>
          </cell>
          <cell r="S168">
            <v>7404</v>
          </cell>
          <cell r="T168">
            <v>32033.934862844435</v>
          </cell>
          <cell r="V168">
            <v>0</v>
          </cell>
          <cell r="W168">
            <v>7404</v>
          </cell>
          <cell r="X168">
            <v>32033.934862844435</v>
          </cell>
        </row>
        <row r="169">
          <cell r="B169" t="str">
            <v xml:space="preserve">    Mortgages &amp; Secured Debt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 t="str">
            <v>n/a</v>
          </cell>
          <cell r="J169" t="str">
            <v>n/a</v>
          </cell>
          <cell r="K169" t="str">
            <v>n/a</v>
          </cell>
          <cell r="O169" t="str">
            <v xml:space="preserve">      % Growth</v>
          </cell>
          <cell r="R169">
            <v>0</v>
          </cell>
          <cell r="S169">
            <v>0</v>
          </cell>
          <cell r="T169">
            <v>3.3265714293414956</v>
          </cell>
          <cell r="W169">
            <v>0</v>
          </cell>
          <cell r="X169">
            <v>3.3265714293414956</v>
          </cell>
        </row>
        <row r="170">
          <cell r="B170" t="str">
            <v>Subordinated Debt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 t="str">
            <v>n/a</v>
          </cell>
          <cell r="J170" t="str">
            <v>n/a</v>
          </cell>
          <cell r="K170" t="str">
            <v>n/a</v>
          </cell>
          <cell r="O170" t="str">
            <v>Net Margin</v>
          </cell>
          <cell r="Q170">
            <v>0</v>
          </cell>
          <cell r="R170">
            <v>0</v>
          </cell>
          <cell r="S170">
            <v>0.12888401483106168</v>
          </cell>
          <cell r="T170">
            <v>0.25815714437122572</v>
          </cell>
          <cell r="V170">
            <v>0</v>
          </cell>
          <cell r="W170">
            <v>0.12888401483106168</v>
          </cell>
          <cell r="X170">
            <v>0.25815714437122572</v>
          </cell>
        </row>
        <row r="171">
          <cell r="B171" t="str">
            <v>Total Debt</v>
          </cell>
          <cell r="D171">
            <v>0</v>
          </cell>
          <cell r="E171">
            <v>0</v>
          </cell>
          <cell r="F171">
            <v>0</v>
          </cell>
          <cell r="G171">
            <v>41506</v>
          </cell>
          <cell r="I171">
            <v>0</v>
          </cell>
          <cell r="J171">
            <v>0</v>
          </cell>
          <cell r="K171">
            <v>0</v>
          </cell>
        </row>
        <row r="172">
          <cell r="B172" t="str">
            <v>Total Liabilities</v>
          </cell>
          <cell r="D172">
            <v>0</v>
          </cell>
          <cell r="E172">
            <v>0</v>
          </cell>
          <cell r="F172">
            <v>0</v>
          </cell>
          <cell r="G172">
            <v>108937</v>
          </cell>
          <cell r="I172">
            <v>0</v>
          </cell>
          <cell r="J172">
            <v>0</v>
          </cell>
          <cell r="K172">
            <v>0</v>
          </cell>
        </row>
        <row r="173">
          <cell r="B173" t="str">
            <v>Book Equity</v>
          </cell>
          <cell r="D173">
            <v>0</v>
          </cell>
          <cell r="E173">
            <v>0</v>
          </cell>
          <cell r="F173">
            <v>0</v>
          </cell>
          <cell r="G173">
            <v>167095.46444438733</v>
          </cell>
          <cell r="I173">
            <v>0</v>
          </cell>
          <cell r="J173">
            <v>0</v>
          </cell>
          <cell r="K173">
            <v>0</v>
          </cell>
        </row>
        <row r="174">
          <cell r="B174" t="str">
            <v>Book Capitalization</v>
          </cell>
          <cell r="D174">
            <v>0</v>
          </cell>
          <cell r="E174">
            <v>0</v>
          </cell>
          <cell r="F174">
            <v>0</v>
          </cell>
          <cell r="G174">
            <v>208601.46444438733</v>
          </cell>
          <cell r="I174">
            <v>0</v>
          </cell>
          <cell r="J174">
            <v>0</v>
          </cell>
          <cell r="K174">
            <v>0</v>
          </cell>
        </row>
        <row r="175">
          <cell r="B175" t="str">
            <v>Total Assets</v>
          </cell>
          <cell r="D175">
            <v>0</v>
          </cell>
          <cell r="E175">
            <v>0</v>
          </cell>
          <cell r="F175">
            <v>0</v>
          </cell>
          <cell r="G175">
            <v>276032.46444438724</v>
          </cell>
          <cell r="I175">
            <v>0</v>
          </cell>
          <cell r="J175">
            <v>0</v>
          </cell>
          <cell r="K175">
            <v>0</v>
          </cell>
        </row>
        <row r="176">
          <cell r="B176" t="str">
            <v>Tangible Net Worth</v>
          </cell>
          <cell r="D176">
            <v>0</v>
          </cell>
          <cell r="E176">
            <v>0</v>
          </cell>
          <cell r="F176">
            <v>0</v>
          </cell>
          <cell r="G176">
            <v>166663.473815562</v>
          </cell>
          <cell r="I176">
            <v>0</v>
          </cell>
          <cell r="J176">
            <v>0</v>
          </cell>
          <cell r="K176">
            <v>0</v>
          </cell>
        </row>
        <row r="177">
          <cell r="B177" t="str">
            <v>Total Debt/TNW</v>
          </cell>
          <cell r="D177">
            <v>0</v>
          </cell>
          <cell r="E177">
            <v>0</v>
          </cell>
          <cell r="F177">
            <v>0</v>
          </cell>
          <cell r="G177">
            <v>0.24904077090060286</v>
          </cell>
          <cell r="I177">
            <v>0</v>
          </cell>
          <cell r="J177">
            <v>0</v>
          </cell>
          <cell r="K177">
            <v>0</v>
          </cell>
        </row>
        <row r="178">
          <cell r="B178" t="str">
            <v>Total Liabilities/TNW</v>
          </cell>
          <cell r="D178">
            <v>0</v>
          </cell>
          <cell r="E178">
            <v>0</v>
          </cell>
          <cell r="F178">
            <v>0</v>
          </cell>
          <cell r="G178">
            <v>0.65363452174622882</v>
          </cell>
          <cell r="I178">
            <v>0</v>
          </cell>
          <cell r="J178">
            <v>0</v>
          </cell>
          <cell r="K178">
            <v>0</v>
          </cell>
        </row>
        <row r="179">
          <cell r="B179" t="str">
            <v>* Total Senior Debt may include Sub Debt in quarterly number</v>
          </cell>
        </row>
        <row r="181">
          <cell r="B181" t="str">
            <v>Cash Flow</v>
          </cell>
          <cell r="D181">
            <v>1999</v>
          </cell>
          <cell r="E181">
            <v>2000</v>
          </cell>
          <cell r="F181">
            <v>2001</v>
          </cell>
          <cell r="G181">
            <v>2002</v>
          </cell>
          <cell r="I181">
            <v>2002</v>
          </cell>
          <cell r="J181">
            <v>2003</v>
          </cell>
          <cell r="K181">
            <v>2004</v>
          </cell>
          <cell r="O181" t="str">
            <v>Liquidity</v>
          </cell>
          <cell r="Q181">
            <v>1999</v>
          </cell>
          <cell r="R181">
            <v>2000</v>
          </cell>
          <cell r="S181">
            <v>2001</v>
          </cell>
          <cell r="T181">
            <v>2002</v>
          </cell>
          <cell r="V181">
            <v>2002</v>
          </cell>
          <cell r="W181">
            <v>2003</v>
          </cell>
          <cell r="X181">
            <v>2004</v>
          </cell>
        </row>
        <row r="183">
          <cell r="B183" t="str">
            <v>EBITDA</v>
          </cell>
          <cell r="D183">
            <v>0</v>
          </cell>
          <cell r="E183">
            <v>0</v>
          </cell>
          <cell r="F183">
            <v>8033</v>
          </cell>
          <cell r="G183">
            <v>40109.959332092789</v>
          </cell>
          <cell r="I183">
            <v>0</v>
          </cell>
          <cell r="J183">
            <v>8033</v>
          </cell>
          <cell r="K183">
            <v>40109.959332092789</v>
          </cell>
          <cell r="O183" t="str">
            <v>Total Cash &amp; Cash Equivalents</v>
          </cell>
          <cell r="Q183">
            <v>0</v>
          </cell>
          <cell r="R183">
            <v>0</v>
          </cell>
          <cell r="S183">
            <v>0</v>
          </cell>
          <cell r="T183">
            <v>5397</v>
          </cell>
          <cell r="V183">
            <v>0</v>
          </cell>
          <cell r="W183">
            <v>0</v>
          </cell>
          <cell r="X183">
            <v>0</v>
          </cell>
        </row>
        <row r="184">
          <cell r="B184" t="str">
            <v xml:space="preserve">      Interest</v>
          </cell>
          <cell r="D184">
            <v>0</v>
          </cell>
          <cell r="E184">
            <v>0</v>
          </cell>
          <cell r="F184">
            <v>0</v>
          </cell>
          <cell r="G184">
            <v>4022.4134954761225</v>
          </cell>
          <cell r="I184">
            <v>0</v>
          </cell>
          <cell r="J184">
            <v>0</v>
          </cell>
          <cell r="K184">
            <v>4022.4134954761225</v>
          </cell>
          <cell r="O184" t="str">
            <v>Working Capital, Including Cash</v>
          </cell>
          <cell r="Q184">
            <v>0</v>
          </cell>
          <cell r="R184">
            <v>0</v>
          </cell>
          <cell r="S184">
            <v>0</v>
          </cell>
          <cell r="T184">
            <v>4687.4738155618979</v>
          </cell>
          <cell r="V184">
            <v>0</v>
          </cell>
          <cell r="W184">
            <v>0</v>
          </cell>
          <cell r="X184">
            <v>0</v>
          </cell>
        </row>
        <row r="185">
          <cell r="B185" t="str">
            <v xml:space="preserve">     Taxes</v>
          </cell>
          <cell r="D185">
            <v>0</v>
          </cell>
          <cell r="E185">
            <v>0</v>
          </cell>
          <cell r="F185">
            <v>0</v>
          </cell>
          <cell r="G185">
            <v>1582.7825796644183</v>
          </cell>
          <cell r="I185">
            <v>0</v>
          </cell>
          <cell r="J185">
            <v>0</v>
          </cell>
          <cell r="K185">
            <v>1582.7825796644183</v>
          </cell>
          <cell r="O185" t="str">
            <v>Current Ratio</v>
          </cell>
          <cell r="Q185">
            <v>0</v>
          </cell>
          <cell r="R185">
            <v>0</v>
          </cell>
          <cell r="S185">
            <v>0</v>
          </cell>
          <cell r="T185">
            <v>1.0841330667784599</v>
          </cell>
          <cell r="V185">
            <v>0</v>
          </cell>
          <cell r="W185">
            <v>0</v>
          </cell>
          <cell r="X185">
            <v>0</v>
          </cell>
        </row>
        <row r="186">
          <cell r="B186" t="str">
            <v xml:space="preserve">     (Inc)/Dec In Working Capital **</v>
          </cell>
          <cell r="D186">
            <v>0</v>
          </cell>
          <cell r="E186">
            <v>0</v>
          </cell>
          <cell r="F186">
            <v>0</v>
          </cell>
          <cell r="G186">
            <v>709.52618443810206</v>
          </cell>
          <cell r="I186">
            <v>0</v>
          </cell>
          <cell r="J186">
            <v>0</v>
          </cell>
          <cell r="K186">
            <v>0</v>
          </cell>
          <cell r="O186" t="str">
            <v>Quick Ratio</v>
          </cell>
          <cell r="Q186">
            <v>0</v>
          </cell>
          <cell r="R186">
            <v>0</v>
          </cell>
          <cell r="S186">
            <v>0</v>
          </cell>
          <cell r="T186">
            <v>0.9872650779065224</v>
          </cell>
          <cell r="V186">
            <v>0</v>
          </cell>
          <cell r="W186">
            <v>0</v>
          </cell>
          <cell r="X186">
            <v>0</v>
          </cell>
        </row>
        <row r="187">
          <cell r="B187" t="str">
            <v xml:space="preserve">      CAPEX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O187" t="str">
            <v>Working Investment</v>
          </cell>
          <cell r="Q187">
            <v>0</v>
          </cell>
          <cell r="R187">
            <v>0</v>
          </cell>
          <cell r="S187">
            <v>0</v>
          </cell>
          <cell r="T187">
            <v>-16620.526184438098</v>
          </cell>
          <cell r="V187">
            <v>0</v>
          </cell>
          <cell r="W187">
            <v>0</v>
          </cell>
          <cell r="X187">
            <v>0</v>
          </cell>
        </row>
        <row r="188">
          <cell r="B188" t="str">
            <v>EBITDA/Total Interest</v>
          </cell>
          <cell r="D188">
            <v>0</v>
          </cell>
          <cell r="E188">
            <v>0</v>
          </cell>
          <cell r="F188">
            <v>0</v>
          </cell>
          <cell r="G188">
            <v>9.9716151452860711</v>
          </cell>
          <cell r="I188">
            <v>0</v>
          </cell>
          <cell r="J188">
            <v>0</v>
          </cell>
          <cell r="K188">
            <v>9.9716151452860711</v>
          </cell>
          <cell r="O188" t="str">
            <v>Working Investment/Sales</v>
          </cell>
          <cell r="Q188">
            <v>0</v>
          </cell>
          <cell r="R188">
            <v>0</v>
          </cell>
          <cell r="S188">
            <v>0</v>
          </cell>
          <cell r="T188">
            <v>-0.13394257046762104</v>
          </cell>
          <cell r="V188">
            <v>0</v>
          </cell>
          <cell r="W188">
            <v>0</v>
          </cell>
          <cell r="X188">
            <v>0</v>
          </cell>
        </row>
        <row r="189">
          <cell r="B189" t="str">
            <v>(EBITDA-CAPEX)/Total Interest</v>
          </cell>
          <cell r="D189">
            <v>0</v>
          </cell>
          <cell r="E189">
            <v>0</v>
          </cell>
          <cell r="F189">
            <v>0</v>
          </cell>
          <cell r="G189">
            <v>9.9716151452860711</v>
          </cell>
          <cell r="I189">
            <v>0</v>
          </cell>
          <cell r="J189">
            <v>0</v>
          </cell>
          <cell r="K189">
            <v>9.9716151452860711</v>
          </cell>
          <cell r="O189" t="str">
            <v>Scheduled Debt Repayments</v>
          </cell>
        </row>
        <row r="190">
          <cell r="B190" t="str">
            <v>EBIT/Total Interest</v>
          </cell>
          <cell r="D190">
            <v>0</v>
          </cell>
          <cell r="E190">
            <v>0</v>
          </cell>
          <cell r="F190">
            <v>0</v>
          </cell>
          <cell r="G190">
            <v>9.3573500040004536</v>
          </cell>
          <cell r="I190">
            <v>0</v>
          </cell>
          <cell r="J190">
            <v>0</v>
          </cell>
          <cell r="K190">
            <v>9.3573500040004536</v>
          </cell>
          <cell r="O190">
            <v>2002</v>
          </cell>
          <cell r="T190">
            <v>0</v>
          </cell>
        </row>
        <row r="191">
          <cell r="B191" t="str">
            <v>EBITDA/Total Debt Service</v>
          </cell>
          <cell r="D191">
            <v>0</v>
          </cell>
          <cell r="E191">
            <v>0</v>
          </cell>
          <cell r="F191">
            <v>0</v>
          </cell>
          <cell r="G191">
            <v>4.3477681896601768</v>
          </cell>
          <cell r="I191">
            <v>0</v>
          </cell>
          <cell r="J191">
            <v>0</v>
          </cell>
          <cell r="K191">
            <v>9.9716151452860711</v>
          </cell>
          <cell r="O191">
            <v>2003</v>
          </cell>
          <cell r="T191">
            <v>0</v>
          </cell>
        </row>
        <row r="192">
          <cell r="B192" t="str">
            <v>CAPEX/Sales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O192">
            <v>2004</v>
          </cell>
          <cell r="T192">
            <v>0</v>
          </cell>
        </row>
        <row r="193">
          <cell r="B193" t="str">
            <v>**   (Inc)/Dec In Working Capital excludes changes in Cash Balance</v>
          </cell>
          <cell r="O193">
            <v>2005</v>
          </cell>
          <cell r="T193">
            <v>0</v>
          </cell>
        </row>
        <row r="194">
          <cell r="O194">
            <v>2006</v>
          </cell>
          <cell r="T194">
            <v>0</v>
          </cell>
        </row>
        <row r="196">
          <cell r="B196" t="str">
            <v xml:space="preserve">Market </v>
          </cell>
          <cell r="D196">
            <v>1999</v>
          </cell>
          <cell r="E196">
            <v>2000</v>
          </cell>
          <cell r="F196">
            <v>2001</v>
          </cell>
          <cell r="G196">
            <v>2002</v>
          </cell>
          <cell r="I196">
            <v>2002</v>
          </cell>
          <cell r="J196">
            <v>2003</v>
          </cell>
          <cell r="K196">
            <v>2004</v>
          </cell>
          <cell r="O196" t="str">
            <v>Summary</v>
          </cell>
          <cell r="Q196">
            <v>1999</v>
          </cell>
          <cell r="R196">
            <v>2000</v>
          </cell>
          <cell r="S196">
            <v>2001</v>
          </cell>
          <cell r="T196">
            <v>2002</v>
          </cell>
          <cell r="V196">
            <v>2002</v>
          </cell>
          <cell r="W196">
            <v>2003</v>
          </cell>
          <cell r="X196">
            <v>2004</v>
          </cell>
        </row>
        <row r="198">
          <cell r="B198" t="str">
            <v>52 Week High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 t="str">
            <v>n/a</v>
          </cell>
          <cell r="J198" t="str">
            <v>n/a</v>
          </cell>
          <cell r="K198" t="str">
            <v>n/a</v>
          </cell>
          <cell r="O198" t="str">
            <v>Return on Equity</v>
          </cell>
          <cell r="Q198">
            <v>0</v>
          </cell>
          <cell r="R198">
            <v>0</v>
          </cell>
          <cell r="S198">
            <v>0</v>
          </cell>
          <cell r="T198">
            <v>0.19171037926948617</v>
          </cell>
          <cell r="V198">
            <v>0</v>
          </cell>
          <cell r="W198">
            <v>0</v>
          </cell>
          <cell r="X198">
            <v>0</v>
          </cell>
        </row>
        <row r="199">
          <cell r="B199" t="str">
            <v>52 Week Low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n/a</v>
          </cell>
          <cell r="J199" t="str">
            <v>n/a</v>
          </cell>
          <cell r="K199" t="str">
            <v>n/a</v>
          </cell>
          <cell r="O199" t="str">
            <v>Return on Sales</v>
          </cell>
          <cell r="Q199">
            <v>0</v>
          </cell>
          <cell r="R199">
            <v>0</v>
          </cell>
          <cell r="S199">
            <v>0.12888401483106168</v>
          </cell>
          <cell r="T199">
            <v>0.25815714437122572</v>
          </cell>
          <cell r="V199">
            <v>0</v>
          </cell>
          <cell r="W199">
            <v>0.12888401483106168</v>
          </cell>
          <cell r="X199">
            <v>0.25815714437122572</v>
          </cell>
        </row>
        <row r="200">
          <cell r="B200" t="str">
            <v>Price Per Share - Close***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O200" t="str">
            <v>Return on Assets</v>
          </cell>
          <cell r="Q200">
            <v>0</v>
          </cell>
          <cell r="R200">
            <v>0</v>
          </cell>
          <cell r="S200">
            <v>0</v>
          </cell>
          <cell r="T200">
            <v>0.11605133087270744</v>
          </cell>
          <cell r="V200">
            <v>0</v>
          </cell>
          <cell r="W200">
            <v>0</v>
          </cell>
          <cell r="X200">
            <v>0</v>
          </cell>
        </row>
        <row r="201">
          <cell r="B201" t="str">
            <v>Market Value of Equity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O201" t="str">
            <v>Asset Turnover</v>
          </cell>
          <cell r="Q201">
            <v>0</v>
          </cell>
          <cell r="R201">
            <v>0</v>
          </cell>
          <cell r="S201">
            <v>0</v>
          </cell>
          <cell r="T201">
            <v>0.44953755262270623</v>
          </cell>
          <cell r="V201">
            <v>0</v>
          </cell>
          <cell r="W201">
            <v>0</v>
          </cell>
          <cell r="X201">
            <v>0</v>
          </cell>
        </row>
        <row r="202">
          <cell r="B202" t="str">
            <v>Market Capitalization  (MV + LTD)</v>
          </cell>
          <cell r="D202">
            <v>0</v>
          </cell>
          <cell r="E202">
            <v>0</v>
          </cell>
          <cell r="F202">
            <v>0</v>
          </cell>
          <cell r="G202">
            <v>36303</v>
          </cell>
          <cell r="I202">
            <v>0</v>
          </cell>
          <cell r="J202">
            <v>0</v>
          </cell>
          <cell r="K202">
            <v>0</v>
          </cell>
          <cell r="O202" t="str">
            <v>Return on Capital****</v>
          </cell>
          <cell r="Q202">
            <v>0</v>
          </cell>
          <cell r="R202">
            <v>0</v>
          </cell>
          <cell r="S202">
            <v>0</v>
          </cell>
          <cell r="T202">
            <v>0.48862015840570766</v>
          </cell>
          <cell r="V202">
            <v>0</v>
          </cell>
          <cell r="W202">
            <v>0</v>
          </cell>
          <cell r="X202">
            <v>0</v>
          </cell>
        </row>
        <row r="203">
          <cell r="B203" t="str">
            <v>Market Cap/Book Cap</v>
          </cell>
          <cell r="D203">
            <v>0</v>
          </cell>
          <cell r="E203">
            <v>0</v>
          </cell>
          <cell r="F203">
            <v>0</v>
          </cell>
          <cell r="G203">
            <v>0.1740304177475144</v>
          </cell>
          <cell r="I203">
            <v>0</v>
          </cell>
          <cell r="J203">
            <v>0</v>
          </cell>
          <cell r="K203">
            <v>0</v>
          </cell>
          <cell r="O203" t="str">
            <v>Dividend Payout Ratio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B204" t="str">
            <v>Enterprise Value (MV +TD)</v>
          </cell>
          <cell r="D204">
            <v>0</v>
          </cell>
          <cell r="E204">
            <v>0</v>
          </cell>
          <cell r="F204">
            <v>0</v>
          </cell>
          <cell r="G204">
            <v>36976</v>
          </cell>
          <cell r="I204">
            <v>0</v>
          </cell>
          <cell r="J204">
            <v>0</v>
          </cell>
          <cell r="K204">
            <v>0</v>
          </cell>
        </row>
        <row r="205">
          <cell r="B205" t="str">
            <v>Senior Debt/Market Capitalization</v>
          </cell>
          <cell r="D205">
            <v>0</v>
          </cell>
          <cell r="E205">
            <v>0</v>
          </cell>
          <cell r="F205">
            <v>0</v>
          </cell>
          <cell r="G205">
            <v>1.1433214885822109</v>
          </cell>
          <cell r="I205">
            <v>0</v>
          </cell>
          <cell r="J205">
            <v>0</v>
          </cell>
          <cell r="K205">
            <v>0</v>
          </cell>
        </row>
        <row r="206">
          <cell r="B206" t="str">
            <v>Total Debt/Enterprise Value</v>
          </cell>
          <cell r="D206">
            <v>0</v>
          </cell>
          <cell r="E206">
            <v>0</v>
          </cell>
          <cell r="F206">
            <v>0</v>
          </cell>
          <cell r="G206">
            <v>1.1225118996105583</v>
          </cell>
          <cell r="I206">
            <v>0</v>
          </cell>
          <cell r="J206">
            <v>0</v>
          </cell>
          <cell r="K206">
            <v>0</v>
          </cell>
        </row>
        <row r="207">
          <cell r="B207" t="str">
            <v>P/E Ratio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 t="str">
            <v>***   Share prices as of f.y.e.</v>
          </cell>
          <cell r="O208" t="str">
            <v>****  Return on Capital = EBIT/(Working Capital+Net PPE)</v>
          </cell>
        </row>
        <row r="210">
          <cell r="B210" t="str">
            <v>Current Share Price:</v>
          </cell>
          <cell r="E210">
            <v>0</v>
          </cell>
          <cell r="F210" t="str">
            <v>as of:</v>
          </cell>
          <cell r="G210">
            <v>0</v>
          </cell>
        </row>
        <row r="211">
          <cell r="M211" t="str">
            <v xml:space="preserve">NOTE: </v>
          </cell>
          <cell r="O211" t="str">
            <v>a) If Fiscal Year and LTM are the same period, LTM yields "n/a".</v>
          </cell>
        </row>
        <row r="212">
          <cell r="O212" t="str">
            <v>b) The Exchange Rates for FY 1999 to 2002 are 1, 1, 1, 1.  For 2002 to 2004 LTM rates are 1, 1, 1</v>
          </cell>
        </row>
        <row r="213">
          <cell r="B213" t="str">
            <v>Asia Specific Ratios</v>
          </cell>
        </row>
        <row r="214">
          <cell r="B214" t="str">
            <v>Fiscal Year End: MMMM DD:</v>
          </cell>
          <cell r="J214" t="str">
            <v>LTM Ending: MMMM DD:</v>
          </cell>
        </row>
        <row r="215">
          <cell r="B215" t="str">
            <v>Leverage</v>
          </cell>
          <cell r="D215">
            <v>1999</v>
          </cell>
          <cell r="E215">
            <v>2000</v>
          </cell>
          <cell r="F215">
            <v>2001</v>
          </cell>
          <cell r="G215">
            <v>2002</v>
          </cell>
          <cell r="I215">
            <v>2002</v>
          </cell>
          <cell r="J215">
            <v>2003</v>
          </cell>
          <cell r="K215">
            <v>2004</v>
          </cell>
          <cell r="O215" t="str">
            <v>Profitability</v>
          </cell>
          <cell r="Q215">
            <v>1999</v>
          </cell>
          <cell r="R215">
            <v>2000</v>
          </cell>
          <cell r="S215">
            <v>2001</v>
          </cell>
          <cell r="T215">
            <v>2002</v>
          </cell>
          <cell r="V215">
            <v>2002</v>
          </cell>
          <cell r="W215">
            <v>2003</v>
          </cell>
          <cell r="X215">
            <v>2004</v>
          </cell>
        </row>
        <row r="217">
          <cell r="B217" t="str">
            <v>Contingent Liabilities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O217" t="str">
            <v xml:space="preserve">Return on Avg. Net Worth  </v>
          </cell>
          <cell r="R217">
            <v>0</v>
          </cell>
          <cell r="S217">
            <v>0</v>
          </cell>
          <cell r="T217">
            <v>0.38342075853897234</v>
          </cell>
          <cell r="W217">
            <v>0</v>
          </cell>
          <cell r="X217">
            <v>0</v>
          </cell>
        </row>
        <row r="218">
          <cell r="B218" t="str">
            <v>Adjusted Leverage</v>
          </cell>
          <cell r="D218">
            <v>0</v>
          </cell>
          <cell r="E218">
            <v>0</v>
          </cell>
          <cell r="F218">
            <v>0</v>
          </cell>
          <cell r="G218">
            <v>0.24904077090060286</v>
          </cell>
          <cell r="I218">
            <v>0</v>
          </cell>
          <cell r="J218">
            <v>0</v>
          </cell>
          <cell r="K218">
            <v>0</v>
          </cell>
          <cell r="O218" t="str">
            <v xml:space="preserve">Return on Avg. Total Assets </v>
          </cell>
          <cell r="R218">
            <v>0</v>
          </cell>
          <cell r="S218">
            <v>0</v>
          </cell>
          <cell r="T218">
            <v>0.23210266174541488</v>
          </cell>
          <cell r="W218">
            <v>0</v>
          </cell>
          <cell r="X218">
            <v>0</v>
          </cell>
        </row>
        <row r="219">
          <cell r="B219" t="str">
            <v>Long Term Debt/Capital</v>
          </cell>
          <cell r="D219">
            <v>0</v>
          </cell>
          <cell r="E219">
            <v>0</v>
          </cell>
          <cell r="F219">
            <v>0</v>
          </cell>
          <cell r="G219">
            <v>0.1740304177475144</v>
          </cell>
          <cell r="I219">
            <v>0</v>
          </cell>
          <cell r="J219">
            <v>0</v>
          </cell>
          <cell r="K219">
            <v>0</v>
          </cell>
          <cell r="O219" t="str">
            <v xml:space="preserve">Deprec/Gross Fixed Assets </v>
          </cell>
          <cell r="Q219">
            <v>0</v>
          </cell>
          <cell r="R219">
            <v>0</v>
          </cell>
          <cell r="S219">
            <v>1</v>
          </cell>
          <cell r="T219">
            <v>3.3025918085276315E-2</v>
          </cell>
          <cell r="V219">
            <v>0</v>
          </cell>
          <cell r="W219">
            <v>1</v>
          </cell>
          <cell r="X219">
            <v>1</v>
          </cell>
        </row>
        <row r="220">
          <cell r="B220" t="str">
            <v>(Tot Debt+Contingent Liab)/EBITDA</v>
          </cell>
          <cell r="D220">
            <v>0</v>
          </cell>
          <cell r="E220">
            <v>0</v>
          </cell>
          <cell r="F220">
            <v>0</v>
          </cell>
          <cell r="G220">
            <v>1.0348053374063186</v>
          </cell>
          <cell r="I220">
            <v>0</v>
          </cell>
          <cell r="J220">
            <v>0</v>
          </cell>
          <cell r="K220">
            <v>0</v>
          </cell>
          <cell r="O220" t="str">
            <v>Funds from operations/Tot debt</v>
          </cell>
          <cell r="Q220">
            <v>0</v>
          </cell>
          <cell r="R220">
            <v>0</v>
          </cell>
          <cell r="S220">
            <v>0</v>
          </cell>
          <cell r="T220">
            <v>0.83131988765364639</v>
          </cell>
          <cell r="V220">
            <v>0</v>
          </cell>
          <cell r="W220">
            <v>0</v>
          </cell>
          <cell r="X220">
            <v>0</v>
          </cell>
        </row>
        <row r="221">
          <cell r="B221" t="str">
            <v>(Tot Debt+Cont Liab)/(EBITDA-CAPEX)</v>
          </cell>
          <cell r="D221">
            <v>0</v>
          </cell>
          <cell r="E221">
            <v>0</v>
          </cell>
          <cell r="F221">
            <v>0</v>
          </cell>
          <cell r="G221">
            <v>1.0348053374063186</v>
          </cell>
          <cell r="I221">
            <v>0</v>
          </cell>
          <cell r="J221">
            <v>0</v>
          </cell>
          <cell r="K221">
            <v>0</v>
          </cell>
          <cell r="O221" t="str">
            <v>Pre-tax return on permnt capital</v>
          </cell>
          <cell r="Q221">
            <v>0</v>
          </cell>
          <cell r="R221">
            <v>0</v>
          </cell>
          <cell r="S221">
            <v>0</v>
          </cell>
          <cell r="T221">
            <v>0.16272626081986186</v>
          </cell>
          <cell r="V221">
            <v>0</v>
          </cell>
          <cell r="W221">
            <v>0</v>
          </cell>
          <cell r="X221">
            <v>0</v>
          </cell>
        </row>
        <row r="223">
          <cell r="B223" t="str">
            <v>Asset Efficiency</v>
          </cell>
          <cell r="E223">
            <v>2000</v>
          </cell>
          <cell r="F223">
            <v>2001</v>
          </cell>
          <cell r="G223">
            <v>2002</v>
          </cell>
          <cell r="I223">
            <v>2002</v>
          </cell>
          <cell r="J223">
            <v>2003</v>
          </cell>
          <cell r="K223">
            <v>2004</v>
          </cell>
        </row>
        <row r="225">
          <cell r="B225" t="str">
            <v>Avg. Collection Period</v>
          </cell>
          <cell r="E225">
            <v>0</v>
          </cell>
          <cell r="F225">
            <v>0</v>
          </cell>
          <cell r="G225">
            <v>12.703502368490726</v>
          </cell>
          <cell r="J225">
            <v>0</v>
          </cell>
          <cell r="K225">
            <v>0</v>
          </cell>
        </row>
        <row r="226">
          <cell r="B226" t="str">
            <v>Avg. Holding Period</v>
          </cell>
          <cell r="E226">
            <v>0</v>
          </cell>
          <cell r="F226">
            <v>0</v>
          </cell>
          <cell r="G226">
            <v>12.781610881743026</v>
          </cell>
          <cell r="J226">
            <v>0</v>
          </cell>
          <cell r="K226">
            <v>0</v>
          </cell>
        </row>
        <row r="227">
          <cell r="B227" t="str">
            <v>Avg. Payment Period</v>
          </cell>
          <cell r="E227">
            <v>0</v>
          </cell>
          <cell r="F227">
            <v>0</v>
          </cell>
          <cell r="G227">
            <v>66.939961435520132</v>
          </cell>
          <cell r="J227">
            <v>0</v>
          </cell>
          <cell r="K227">
            <v>0</v>
          </cell>
        </row>
        <row r="228">
          <cell r="B228" t="str">
            <v>Net Sales/Fixed Assets</v>
          </cell>
          <cell r="D228">
            <v>0</v>
          </cell>
          <cell r="E228">
            <v>0</v>
          </cell>
          <cell r="F228">
            <v>0</v>
          </cell>
          <cell r="G228">
            <v>1.7152349678030523</v>
          </cell>
          <cell r="I228">
            <v>0</v>
          </cell>
          <cell r="J228">
            <v>0</v>
          </cell>
          <cell r="K228">
            <v>0</v>
          </cell>
        </row>
        <row r="229">
          <cell r="B229" t="str">
            <v>Net Sales/Net Worth</v>
          </cell>
          <cell r="D229">
            <v>0</v>
          </cell>
          <cell r="E229">
            <v>0</v>
          </cell>
          <cell r="F229">
            <v>0</v>
          </cell>
          <cell r="G229">
            <v>0.74453601422027682</v>
          </cell>
          <cell r="I229">
            <v>0</v>
          </cell>
          <cell r="J229">
            <v>0</v>
          </cell>
          <cell r="K229">
            <v>0</v>
          </cell>
        </row>
        <row r="232">
          <cell r="B232" t="str">
            <v>AEROSPACE/AIRLINE</v>
          </cell>
          <cell r="C232">
            <v>2</v>
          </cell>
        </row>
        <row r="233">
          <cell r="B233" t="str">
            <v>Aircrft Rent Expense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O233" t="str">
            <v>EBITDAR/(Int exp+Aircrft rent)</v>
          </cell>
          <cell r="Q233">
            <v>0</v>
          </cell>
          <cell r="R233">
            <v>0</v>
          </cell>
          <cell r="S233">
            <v>0</v>
          </cell>
          <cell r="T233">
            <v>9.9716151452860711</v>
          </cell>
          <cell r="V233">
            <v>0</v>
          </cell>
          <cell r="W233">
            <v>0</v>
          </cell>
          <cell r="X233">
            <v>9.9716151452860711</v>
          </cell>
        </row>
        <row r="234">
          <cell r="B234" t="str">
            <v>EBITDAR</v>
          </cell>
          <cell r="D234">
            <v>0</v>
          </cell>
          <cell r="E234">
            <v>0</v>
          </cell>
          <cell r="F234">
            <v>8033</v>
          </cell>
          <cell r="G234">
            <v>40109.959332092789</v>
          </cell>
          <cell r="I234">
            <v>0</v>
          </cell>
          <cell r="J234">
            <v>8033</v>
          </cell>
          <cell r="K234">
            <v>40109.959332092789</v>
          </cell>
          <cell r="O234" t="str">
            <v>EBITDAR/(Int+Aircrft rent+Div+CPLTD)</v>
          </cell>
          <cell r="Q234">
            <v>0</v>
          </cell>
          <cell r="R234">
            <v>0</v>
          </cell>
          <cell r="S234">
            <v>0</v>
          </cell>
          <cell r="T234">
            <v>9.9716151452860711</v>
          </cell>
          <cell r="V234">
            <v>0</v>
          </cell>
          <cell r="W234">
            <v>0</v>
          </cell>
          <cell r="X234">
            <v>9.9716151452860711</v>
          </cell>
        </row>
        <row r="235">
          <cell r="B235" t="str">
            <v>Adjusted debt/EBITDAR</v>
          </cell>
          <cell r="D235">
            <v>0</v>
          </cell>
          <cell r="E235">
            <v>0</v>
          </cell>
          <cell r="F235">
            <v>0</v>
          </cell>
          <cell r="G235">
            <v>1.0348053374063186</v>
          </cell>
          <cell r="I235">
            <v>0</v>
          </cell>
          <cell r="J235">
            <v>0</v>
          </cell>
          <cell r="K235">
            <v>0</v>
          </cell>
        </row>
        <row r="237">
          <cell r="B237" t="str">
            <v>Oil &amp; Gas</v>
          </cell>
          <cell r="C237">
            <v>17</v>
          </cell>
        </row>
        <row r="238">
          <cell r="B238" t="str">
            <v>Proved Reserves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O238" t="str">
            <v>Production Costs/BOE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B239" t="str">
            <v>BOE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O239" t="str">
            <v>EBITDA/BOE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B240" t="str">
            <v>Production Costs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O240" t="str">
            <v>Net Income/BOE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</row>
      </sheetData>
      <sheetData sheetId="42" refreshError="1"/>
      <sheetData sheetId="43" refreshError="1"/>
      <sheetData sheetId="44" refreshError="1"/>
      <sheetData sheetId="45" refreshError="1">
        <row r="2">
          <cell r="C2">
            <v>2</v>
          </cell>
        </row>
        <row r="3">
          <cell r="C3">
            <v>1</v>
          </cell>
        </row>
        <row r="4">
          <cell r="C4" t="b">
            <v>1</v>
          </cell>
        </row>
        <row r="5">
          <cell r="C5" t="b">
            <v>1</v>
          </cell>
        </row>
        <row r="6">
          <cell r="C6" t="b">
            <v>1</v>
          </cell>
        </row>
        <row r="7">
          <cell r="C7" t="b">
            <v>1</v>
          </cell>
        </row>
        <row r="8">
          <cell r="C8" t="b">
            <v>1</v>
          </cell>
        </row>
        <row r="9">
          <cell r="C9" t="b">
            <v>1</v>
          </cell>
        </row>
        <row r="10">
          <cell r="C10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1</v>
          </cell>
        </row>
        <row r="15">
          <cell r="C15" t="b">
            <v>1</v>
          </cell>
        </row>
        <row r="16">
          <cell r="C16" t="b">
            <v>1</v>
          </cell>
        </row>
        <row r="18">
          <cell r="C18" t="b">
            <v>1</v>
          </cell>
        </row>
      </sheetData>
      <sheetData sheetId="46" refreshError="1">
        <row r="25">
          <cell r="C25">
            <v>0</v>
          </cell>
        </row>
        <row r="26">
          <cell r="C26">
            <v>0</v>
          </cell>
        </row>
        <row r="33">
          <cell r="B33" t="str">
            <v>Names to Show all the time (Others show/hide)</v>
          </cell>
        </row>
      </sheetData>
      <sheetData sheetId="47" refreshError="1"/>
      <sheetData sheetId="48" refreshError="1">
        <row r="1">
          <cell r="B1" t="str">
            <v>-3</v>
          </cell>
          <cell r="C1" t="str">
            <v>-2</v>
          </cell>
          <cell r="D1" t="str">
            <v>-1</v>
          </cell>
          <cell r="E1" t="str">
            <v>0</v>
          </cell>
          <cell r="G1" t="str">
            <v>C</v>
          </cell>
          <cell r="H1" t="str">
            <v>B</v>
          </cell>
          <cell r="I1" t="str">
            <v>A</v>
          </cell>
        </row>
        <row r="2">
          <cell r="A2" t="str">
            <v>IS_NET SALES</v>
          </cell>
        </row>
        <row r="3">
          <cell r="A3" t="str">
            <v>IS_COGS EXCLUDING DEP</v>
          </cell>
        </row>
        <row r="4">
          <cell r="A4" t="str">
            <v>IS_COGS EXCLUDING DEP - FIXED</v>
          </cell>
        </row>
        <row r="5">
          <cell r="A5" t="str">
            <v>IS_GROSS PROFIT</v>
          </cell>
        </row>
        <row r="6">
          <cell r="A6" t="str">
            <v>IS_SGA EXCLUDING AMORT</v>
          </cell>
        </row>
        <row r="7">
          <cell r="A7" t="str">
            <v>IS_SGA EXCLUDING AMORT - FIXED</v>
          </cell>
        </row>
        <row r="8">
          <cell r="A8" t="str">
            <v>IS_OP INC</v>
          </cell>
        </row>
        <row r="9">
          <cell r="A9" t="str">
            <v>IS_OTHER_OP_INCOME</v>
          </cell>
        </row>
        <row r="10">
          <cell r="A10" t="str">
            <v>IS_RD EXPENSE</v>
          </cell>
        </row>
        <row r="11">
          <cell r="A11" t="str">
            <v>IS_CORPORATE ADJUSTMENTS</v>
          </cell>
        </row>
        <row r="12">
          <cell r="A12" t="str">
            <v>IS_EBITDA</v>
          </cell>
        </row>
        <row r="13">
          <cell r="A13" t="str">
            <v>IS_EBITDA MARGIN</v>
          </cell>
        </row>
        <row r="14">
          <cell r="A14" t="str">
            <v>IS_DEP and AMORT</v>
          </cell>
        </row>
        <row r="15">
          <cell r="A15" t="str">
            <v>IS_EBITA</v>
          </cell>
        </row>
        <row r="16">
          <cell r="A16" t="str">
            <v>IS_GOODWILL AMORT</v>
          </cell>
        </row>
        <row r="17">
          <cell r="A17" t="str">
            <v>IS_TRANSACTION AMORT</v>
          </cell>
        </row>
        <row r="18">
          <cell r="A18" t="str">
            <v>IS_EBIT</v>
          </cell>
        </row>
        <row r="19">
          <cell r="A19" t="str">
            <v>IS_INTEREST EXPENSE</v>
          </cell>
        </row>
        <row r="20">
          <cell r="A20" t="str">
            <v>IS_INT WC REVOLVER</v>
          </cell>
        </row>
        <row r="21">
          <cell r="A21" t="str">
            <v>IS_INT  WC COMM FEE</v>
          </cell>
        </row>
        <row r="22">
          <cell r="A22" t="str">
            <v>IS_INT SEN SEC DEBT 1</v>
          </cell>
        </row>
        <row r="23">
          <cell r="A23" t="str">
            <v>IS_INT SEN SEC DEBT 2</v>
          </cell>
        </row>
        <row r="24">
          <cell r="A24" t="str">
            <v>IS_INT SEN SEC DEBT 3</v>
          </cell>
        </row>
        <row r="25">
          <cell r="A25" t="str">
            <v>IS_INT SEN SEC DEBT 4</v>
          </cell>
        </row>
        <row r="26">
          <cell r="A26" t="str">
            <v>IS_INT SEN UNSEC DEBT 5</v>
          </cell>
        </row>
        <row r="27">
          <cell r="A27" t="str">
            <v>IS_INT SEN UNSEC DEBT 6</v>
          </cell>
        </row>
        <row r="28">
          <cell r="A28" t="str">
            <v>IS_INT SEN UNSEC DEBT 7</v>
          </cell>
        </row>
        <row r="29">
          <cell r="A29" t="str">
            <v>IS_INT CAP LEASES 1</v>
          </cell>
        </row>
        <row r="30">
          <cell r="A30" t="str">
            <v>IS_INT CAP LEASES 2</v>
          </cell>
        </row>
        <row r="31">
          <cell r="A31" t="str">
            <v>IS_INT SUB DEBT 1</v>
          </cell>
        </row>
        <row r="32">
          <cell r="A32" t="str">
            <v>IS_INT SUB DEBT 2</v>
          </cell>
        </row>
        <row r="33">
          <cell r="A33" t="str">
            <v>IS_INT SUB DEBT 3</v>
          </cell>
        </row>
        <row r="34">
          <cell r="A34" t="str">
            <v>IS_INT SUB DEBT 4</v>
          </cell>
        </row>
        <row r="35">
          <cell r="A35" t="str">
            <v>IS_INT OTHER SUB DEBT 1 (PIK</v>
          </cell>
        </row>
        <row r="36">
          <cell r="A36" t="str">
            <v>IS_INT OTHER SUB DEBT 2 (PIK)</v>
          </cell>
        </row>
        <row r="37">
          <cell r="A37" t="str">
            <v>IS_INT ESOP SUB DEBT</v>
          </cell>
        </row>
        <row r="38">
          <cell r="A38" t="str">
            <v>IS_INT OTHER INT EXPENSE</v>
          </cell>
        </row>
        <row r="39">
          <cell r="A39" t="str">
            <v>IS_TOT INTEREST EXP</v>
          </cell>
        </row>
        <row r="40">
          <cell r="A40" t="str">
            <v>IS_CASH INTEREST</v>
          </cell>
        </row>
        <row r="41">
          <cell r="A41" t="str">
            <v>IS_INTEREST INCOME</v>
          </cell>
        </row>
        <row r="42">
          <cell r="A42" t="str">
            <v>IS_OTHER INCOME</v>
          </cell>
        </row>
        <row r="43">
          <cell r="A43" t="str">
            <v>IS_SPECIAL ITEMS</v>
          </cell>
        </row>
        <row r="44">
          <cell r="A44" t="str">
            <v>IS_OTHER_5</v>
          </cell>
        </row>
        <row r="45">
          <cell r="A45" t="str">
            <v>IS_ESOP PRINCIPAL PAYMENT</v>
          </cell>
        </row>
        <row r="46">
          <cell r="A46" t="str">
            <v>IS_EBT</v>
          </cell>
        </row>
        <row r="47">
          <cell r="A47" t="str">
            <v>IS_INCOME TAX PAYABLE</v>
          </cell>
        </row>
        <row r="48">
          <cell r="A48" t="str">
            <v>IS_DEFERRED TAXES</v>
          </cell>
        </row>
        <row r="49">
          <cell r="A49" t="str">
            <v>IS_PROV FOR TAXES</v>
          </cell>
        </row>
        <row r="50">
          <cell r="A50" t="str">
            <v>IS_NET INC FROM CONT OPS</v>
          </cell>
        </row>
        <row r="51">
          <cell r="A51" t="str">
            <v>IS_EQUITY EARNINGS</v>
          </cell>
        </row>
        <row r="52">
          <cell r="A52" t="str">
            <v>IS_MINORITY INTEREST</v>
          </cell>
        </row>
        <row r="53">
          <cell r="A53" t="str">
            <v>IS_GAIN ON ASSET SALES</v>
          </cell>
        </row>
        <row r="54">
          <cell r="A54" t="str">
            <v>IS_EXTRA ITEMS and DISC OPS</v>
          </cell>
        </row>
        <row r="55">
          <cell r="A55" t="str">
            <v>IS_UNUSUAL_2</v>
          </cell>
        </row>
        <row r="56">
          <cell r="A56" t="str">
            <v>IS_UNUSUAL_3</v>
          </cell>
        </row>
        <row r="57">
          <cell r="A57" t="str">
            <v>IS_NET INCOME</v>
          </cell>
        </row>
        <row r="58">
          <cell r="A58" t="str">
            <v>BSA_CASH</v>
          </cell>
        </row>
        <row r="59">
          <cell r="A59" t="str">
            <v>BSA_AR</v>
          </cell>
        </row>
        <row r="60">
          <cell r="A60" t="str">
            <v>BSA_INV</v>
          </cell>
        </row>
        <row r="61">
          <cell r="A61" t="str">
            <v>BSA_OTHER CA</v>
          </cell>
        </row>
        <row r="62">
          <cell r="A62" t="str">
            <v>BSA_OTHER CA 2</v>
          </cell>
        </row>
        <row r="63">
          <cell r="A63" t="str">
            <v>BSA_OTHER CA 3</v>
          </cell>
        </row>
        <row r="64">
          <cell r="A64" t="str">
            <v>BSA_OTHER CA 4</v>
          </cell>
        </row>
        <row r="65">
          <cell r="A65" t="str">
            <v>BSA_TOT CUR ASSETS</v>
          </cell>
        </row>
        <row r="66">
          <cell r="A66" t="str">
            <v>BSA_NET PPE</v>
          </cell>
        </row>
        <row r="67">
          <cell r="A67" t="str">
            <v>BSA_OTHER 1</v>
          </cell>
        </row>
        <row r="68">
          <cell r="A68" t="str">
            <v>BSA_OTHER 2</v>
          </cell>
        </row>
        <row r="69">
          <cell r="A69" t="str">
            <v>BSA_OTHER 3</v>
          </cell>
        </row>
        <row r="70">
          <cell r="A70" t="str">
            <v>BSA_OTHER 4</v>
          </cell>
        </row>
        <row r="71">
          <cell r="A71" t="str">
            <v>BSA_INTANGIBLES</v>
          </cell>
        </row>
        <row r="72">
          <cell r="A72" t="str">
            <v>BSA_TRANSACTION COSTS</v>
          </cell>
        </row>
        <row r="73">
          <cell r="A73" t="str">
            <v>BSA_SUBSIDIARY INVESTMENT</v>
          </cell>
        </row>
        <row r="74">
          <cell r="A74" t="str">
            <v>BSA_TOT ASSETS</v>
          </cell>
        </row>
        <row r="75">
          <cell r="A75" t="str">
            <v>BSL_AP</v>
          </cell>
        </row>
        <row r="76">
          <cell r="A76" t="str">
            <v>BSL_TAXES PAYABLE</v>
          </cell>
        </row>
        <row r="77">
          <cell r="A77" t="str">
            <v>BSL_ACC EXP</v>
          </cell>
        </row>
        <row r="78">
          <cell r="A78" t="str">
            <v>BSL_SHORT TERM DEBT</v>
          </cell>
        </row>
        <row r="79">
          <cell r="A79" t="str">
            <v>BSL_NOTES PAYABLE</v>
          </cell>
        </row>
        <row r="80">
          <cell r="A80" t="str">
            <v>BSL_CURRENT LT DEBT</v>
          </cell>
        </row>
        <row r="81">
          <cell r="A81" t="str">
            <v>BSL_OTHER CL excluding ACC EXP</v>
          </cell>
        </row>
        <row r="82">
          <cell r="A82" t="str">
            <v>BSL_OTHER CL</v>
          </cell>
        </row>
        <row r="83">
          <cell r="A83" t="str">
            <v>BSL_TOT CUR LIABS</v>
          </cell>
        </row>
        <row r="84">
          <cell r="A84" t="str">
            <v>BSL_OTHER LIABILITIES</v>
          </cell>
        </row>
        <row r="85">
          <cell r="A85" t="str">
            <v>BSL_OTHER LIABILITIES 2</v>
          </cell>
        </row>
        <row r="86">
          <cell r="A86" t="str">
            <v>BSL_OTHER LIABILITIES 3</v>
          </cell>
        </row>
        <row r="87">
          <cell r="A87" t="str">
            <v>BSL_OTHER LIABILITIES 4</v>
          </cell>
        </row>
        <row r="88">
          <cell r="A88" t="str">
            <v>BSL_DEF TAXES and CREDITS</v>
          </cell>
        </row>
        <row r="89">
          <cell r="A89" t="str">
            <v>BSL_TOTAL LT DEBT</v>
          </cell>
        </row>
        <row r="90">
          <cell r="A90" t="str">
            <v>BSL_REVOLVER</v>
          </cell>
        </row>
        <row r="91">
          <cell r="A91" t="str">
            <v>BSL_DEBT CONVERT - SENIOR</v>
          </cell>
        </row>
        <row r="92">
          <cell r="A92" t="str">
            <v>BSL_DEBT NOTES</v>
          </cell>
        </row>
        <row r="93">
          <cell r="A93" t="str">
            <v>BSL_DEBT DEBENTURES</v>
          </cell>
        </row>
        <row r="94">
          <cell r="A94" t="str">
            <v>BSL_DEBT OTHER LT</v>
          </cell>
        </row>
        <row r="95">
          <cell r="A95" t="str">
            <v>BSL_DEBT UNSECURED 5</v>
          </cell>
        </row>
        <row r="96">
          <cell r="A96" t="str">
            <v>BSL_DEBT UNSECURED 6</v>
          </cell>
        </row>
        <row r="97">
          <cell r="A97" t="str">
            <v>BSL_DEBT UNSECURED 7</v>
          </cell>
        </row>
        <row r="98">
          <cell r="A98" t="str">
            <v>BSL_DEBT CAPITALIZED LEASES</v>
          </cell>
        </row>
        <row r="99">
          <cell r="A99" t="str">
            <v>BSL_DEBT CAPITALIZED LEASES 2</v>
          </cell>
        </row>
        <row r="100">
          <cell r="A100" t="str">
            <v>BSL_DEBT CONVERT - SUBORDINATE</v>
          </cell>
        </row>
        <row r="101">
          <cell r="A101" t="str">
            <v>BSL_DEBT SUBORDINATE</v>
          </cell>
        </row>
        <row r="102">
          <cell r="A102" t="str">
            <v>BSL_DEBT SUBORDINATE 3</v>
          </cell>
        </row>
        <row r="103">
          <cell r="A103" t="str">
            <v>BSL_DEBT SUBORDINATE 4</v>
          </cell>
        </row>
        <row r="104">
          <cell r="A104" t="str">
            <v>BSL_DEBT SUBORDINATE PIK 1</v>
          </cell>
        </row>
        <row r="105">
          <cell r="A105" t="str">
            <v>BSL_DEBT SUBORDINATE PIK 2</v>
          </cell>
        </row>
        <row r="106">
          <cell r="A106" t="str">
            <v>BSL_DEBT SUBORDINATE ESOP</v>
          </cell>
        </row>
        <row r="107">
          <cell r="A107" t="str">
            <v>BSL_TOT LT DEBT</v>
          </cell>
        </row>
        <row r="108">
          <cell r="A108" t="str">
            <v>BSL_MINORITY INTEREST</v>
          </cell>
        </row>
        <row r="109">
          <cell r="A109" t="str">
            <v>BSL_TOT LIABS</v>
          </cell>
        </row>
        <row r="110">
          <cell r="A110" t="str">
            <v>BSE_PS1</v>
          </cell>
        </row>
        <row r="111">
          <cell r="A111" t="str">
            <v>BSE_PS2</v>
          </cell>
        </row>
        <row r="112">
          <cell r="A112" t="str">
            <v>BSE_COMMON STOCK</v>
          </cell>
        </row>
        <row r="113">
          <cell r="A113" t="str">
            <v>BSE_RETAINED EARNINGS</v>
          </cell>
        </row>
        <row r="114">
          <cell r="A114" t="str">
            <v>BSE_ESOP CONTRA</v>
          </cell>
        </row>
        <row r="115">
          <cell r="A115" t="str">
            <v>BSE_CAPITAL SURPLUS</v>
          </cell>
        </row>
        <row r="116">
          <cell r="A116" t="str">
            <v>BSE_TREASURY STOCK</v>
          </cell>
        </row>
        <row r="117">
          <cell r="A117" t="str">
            <v>BSE_TOT STOCK EQUITY</v>
          </cell>
        </row>
        <row r="118">
          <cell r="A118" t="str">
            <v>BSE_TOT LIABS &amp; NET WORTH</v>
          </cell>
        </row>
        <row r="119">
          <cell r="A119" t="str">
            <v>MISC_SHARES OUTSTANDING</v>
          </cell>
        </row>
        <row r="120">
          <cell r="A120" t="str">
            <v xml:space="preserve">MISC_DEBT MATURE IN Y2 </v>
          </cell>
        </row>
        <row r="121">
          <cell r="A121" t="str">
            <v>MISC_DEBT MATURE IN Y3</v>
          </cell>
        </row>
        <row r="122">
          <cell r="A122" t="str">
            <v>MISC_DEBT MATURE IN Y4</v>
          </cell>
        </row>
        <row r="123">
          <cell r="A123" t="str">
            <v>MISC_DEBT MATURE IN Y5</v>
          </cell>
        </row>
        <row r="124">
          <cell r="A124" t="str">
            <v>MISC_DEBT MORTGAGES/OTHER</v>
          </cell>
        </row>
        <row r="125">
          <cell r="A125" t="str">
            <v>MISC_CAPEX</v>
          </cell>
        </row>
        <row r="126">
          <cell r="A126" t="str">
            <v>MISC_DIVIDENDS PAYED</v>
          </cell>
        </row>
        <row r="127">
          <cell r="A127" t="str">
            <v>MISC_EPS</v>
          </cell>
        </row>
        <row r="128">
          <cell r="A128" t="str">
            <v>MISC_FISCAL HIGH</v>
          </cell>
        </row>
        <row r="129">
          <cell r="A129" t="str">
            <v>MISC_FISCAL LOW</v>
          </cell>
        </row>
        <row r="130">
          <cell r="A130" t="str">
            <v>MISC_FISCAL CLOSE</v>
          </cell>
        </row>
        <row r="131">
          <cell r="A131" t="str">
            <v>MISC_PRICE CURRENT</v>
          </cell>
        </row>
        <row r="132">
          <cell r="A132" t="str">
            <v>MISC_CAPITALIZED INTEREST</v>
          </cell>
        </row>
        <row r="133">
          <cell r="A133" t="str">
            <v>MISC_PRICE DATE</v>
          </cell>
        </row>
        <row r="134">
          <cell r="A134" t="str">
            <v>MISC_RECENT HIGH</v>
          </cell>
        </row>
        <row r="135">
          <cell r="A135" t="str">
            <v>MISC_RECENT LOW</v>
          </cell>
        </row>
        <row r="136">
          <cell r="A136" t="str">
            <v>MISC_RECENT CLOSE</v>
          </cell>
        </row>
        <row r="137">
          <cell r="A137" t="str">
            <v>MISC_RECENT SHARES</v>
          </cell>
        </row>
        <row r="138">
          <cell r="A138" t="str">
            <v>MISC_BV ASSETS SOLD</v>
          </cell>
        </row>
        <row r="139">
          <cell r="A139" t="str">
            <v>MISC_CAPEX DISCRETIONARY</v>
          </cell>
        </row>
        <row r="140">
          <cell r="A140" t="str">
            <v>MISC_CAPEX MAINTENANCE</v>
          </cell>
        </row>
        <row r="141">
          <cell r="A141" t="str">
            <v>MISC_MV ASSETS SOLD</v>
          </cell>
        </row>
        <row r="142">
          <cell r="A142" t="str">
            <v>MISC_NON CASH INTEREST</v>
          </cell>
        </row>
        <row r="143">
          <cell r="A143" t="str">
            <v>MISC_DEBT ISSUED</v>
          </cell>
        </row>
        <row r="144">
          <cell r="A144" t="str">
            <v>MISC_EQUITY ISSUED</v>
          </cell>
        </row>
        <row r="145">
          <cell r="A145" t="str">
            <v>MISC_EQUITY PURCHASED</v>
          </cell>
        </row>
        <row r="146">
          <cell r="A146" t="str">
            <v>MISC_RENTAL EXPENSE</v>
          </cell>
        </row>
        <row r="147">
          <cell r="A147" t="str">
            <v>MISC_DATE PERIOD</v>
          </cell>
        </row>
        <row r="148">
          <cell r="A148" t="str">
            <v>MISC_DATE SERIAL</v>
          </cell>
        </row>
        <row r="160">
          <cell r="B160" t="str">
            <v>-3</v>
          </cell>
          <cell r="C160" t="str">
            <v>-2</v>
          </cell>
          <cell r="D160" t="str">
            <v>-1</v>
          </cell>
          <cell r="E160" t="str">
            <v>0</v>
          </cell>
          <cell r="G160" t="str">
            <v>C</v>
          </cell>
          <cell r="H160" t="str">
            <v>B</v>
          </cell>
          <cell r="I160" t="str">
            <v>A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Matrix_RUS"/>
      <sheetName val="Matrix_ENG"/>
      <sheetName val="Answers_ENG"/>
      <sheetName val="Answers_RUS"/>
      <sheetName val="Answers"/>
      <sheetName val="Questions"/>
      <sheetName val="CITY"/>
      <sheetName val="JOB FAMILY"/>
      <sheetName val="TEMP"/>
      <sheetName val="OptionForm"/>
      <sheetName val="JOB"/>
      <sheetName val="MAIN"/>
      <sheetName val="DATA"/>
      <sheetName val="Salary Data_Regions_20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outlinePr summaryBelow="0" summaryRight="0"/>
  </sheetPr>
  <dimension ref="A1:HL5100"/>
  <sheetViews>
    <sheetView tabSelected="1" topLeftCell="A5" zoomScale="80" zoomScaleNormal="80" workbookViewId="0">
      <pane xSplit="16" ySplit="7" topLeftCell="Q12" activePane="bottomRight" state="frozen"/>
      <selection activeCell="L247" sqref="L247:L253"/>
      <selection pane="topRight" activeCell="L247" sqref="L247:L253"/>
      <selection pane="bottomLeft" activeCell="L247" sqref="L247:L253"/>
      <selection pane="bottomRight" activeCell="B8" sqref="B8"/>
    </sheetView>
  </sheetViews>
  <sheetFormatPr defaultRowHeight="12.75" x14ac:dyDescent="0.2"/>
  <cols>
    <col min="1" max="1" width="4.85546875" style="2" customWidth="1"/>
    <col min="2" max="2" width="15.140625" style="2" customWidth="1"/>
    <col min="3" max="3" width="4.140625" style="2" customWidth="1"/>
    <col min="4" max="4" width="13.85546875" style="2" customWidth="1"/>
    <col min="5" max="5" width="4.7109375" style="3" customWidth="1"/>
    <col min="6" max="6" width="1.85546875" style="3" customWidth="1"/>
    <col min="7" max="7" width="32.42578125" style="3" customWidth="1"/>
    <col min="8" max="8" width="4" style="2" customWidth="1"/>
    <col min="9" max="9" width="1.28515625" style="2" customWidth="1"/>
    <col min="10" max="10" width="9.28515625" style="2" customWidth="1"/>
    <col min="11" max="11" width="5.7109375" style="2" customWidth="1"/>
    <col min="12" max="12" width="19.28515625" style="1" customWidth="1"/>
    <col min="13" max="13" width="12.7109375" style="1" customWidth="1"/>
    <col min="14" max="15" width="3.28515625" style="2" customWidth="1"/>
    <col min="16" max="16" width="3.7109375" style="2" customWidth="1"/>
    <col min="17" max="17" width="22.28515625" style="2" customWidth="1"/>
    <col min="18" max="18" width="12.7109375" style="2" hidden="1" customWidth="1"/>
    <col min="19" max="19" width="15.140625" style="2" hidden="1" customWidth="1"/>
    <col min="20" max="23" width="1.28515625" style="2" hidden="1" customWidth="1"/>
    <col min="24" max="24" width="1.28515625" style="3" hidden="1" customWidth="1"/>
    <col min="25" max="31" width="1.28515625" style="2" hidden="1" customWidth="1"/>
    <col min="32" max="32" width="20.140625" style="2" bestFit="1" customWidth="1"/>
    <col min="33" max="33" width="1.140625" style="4" customWidth="1"/>
    <col min="34" max="34" width="15" style="5" customWidth="1"/>
    <col min="35" max="38" width="0.5703125" style="4" customWidth="1"/>
    <col min="39" max="39" width="0.5703125" style="6" customWidth="1"/>
    <col min="40" max="46" width="0.5703125" style="4" customWidth="1"/>
    <col min="47" max="47" width="17.5703125" style="4" customWidth="1"/>
    <col min="48" max="48" width="1.7109375" style="4" customWidth="1"/>
    <col min="49" max="49" width="15" style="5" customWidth="1"/>
    <col min="50" max="53" width="1.42578125" style="4" customWidth="1"/>
    <col min="54" max="54" width="1.42578125" style="6" customWidth="1"/>
    <col min="55" max="61" width="1.42578125" style="4" customWidth="1"/>
    <col min="62" max="62" width="17.140625" style="4" customWidth="1"/>
    <col min="63" max="63" width="1.28515625" style="4" customWidth="1"/>
    <col min="64" max="64" width="12.7109375" style="5" customWidth="1"/>
    <col min="65" max="68" width="1.140625" style="4" customWidth="1"/>
    <col min="69" max="69" width="1.140625" style="6" customWidth="1"/>
    <col min="70" max="76" width="1.140625" style="4" customWidth="1"/>
    <col min="77" max="77" width="14.7109375" style="4" customWidth="1"/>
    <col min="78" max="78" width="1.140625" style="4" customWidth="1"/>
    <col min="79" max="79" width="12.7109375" style="5" customWidth="1"/>
    <col min="80" max="83" width="0.85546875" style="4" customWidth="1"/>
    <col min="84" max="84" width="0.85546875" style="6" customWidth="1"/>
    <col min="85" max="91" width="0.85546875" style="4" customWidth="1"/>
    <col min="92" max="92" width="15.5703125" style="4" customWidth="1"/>
    <col min="93" max="93" width="1.140625" style="4" customWidth="1"/>
    <col min="94" max="94" width="12.7109375" style="5" customWidth="1"/>
    <col min="95" max="98" width="0.5703125" style="4" customWidth="1"/>
    <col min="99" max="99" width="0.5703125" style="6" customWidth="1"/>
    <col min="100" max="106" width="0.5703125" style="4" customWidth="1"/>
    <col min="107" max="107" width="17.5703125" style="4" bestFit="1" customWidth="1"/>
    <col min="108" max="108" width="1.5703125" style="4" customWidth="1"/>
    <col min="109" max="109" width="13.5703125" style="5" customWidth="1"/>
    <col min="110" max="113" width="1.140625" style="4" customWidth="1"/>
    <col min="114" max="114" width="1.140625" style="6" customWidth="1"/>
    <col min="115" max="121" width="1.140625" style="4" customWidth="1"/>
    <col min="122" max="122" width="17.5703125" style="4" bestFit="1" customWidth="1"/>
    <col min="123" max="123" width="1.140625" style="4" customWidth="1"/>
    <col min="124" max="124" width="13.5703125" style="5" customWidth="1"/>
    <col min="125" max="128" width="0.7109375" style="4" customWidth="1"/>
    <col min="129" max="129" width="0.7109375" style="6" customWidth="1"/>
    <col min="130" max="136" width="0.7109375" style="4" customWidth="1"/>
    <col min="137" max="137" width="19.7109375" style="4" bestFit="1" customWidth="1"/>
    <col min="138" max="138" width="1.140625" style="4" customWidth="1"/>
    <col min="139" max="139" width="13.5703125" style="5" customWidth="1"/>
    <col min="140" max="143" width="0.85546875" style="4" customWidth="1"/>
    <col min="144" max="144" width="0.85546875" style="6" customWidth="1"/>
    <col min="145" max="151" width="0.85546875" style="4" customWidth="1"/>
    <col min="152" max="152" width="13.5703125" style="4" customWidth="1"/>
    <col min="153" max="153" width="0.85546875" style="4" customWidth="1"/>
    <col min="154" max="154" width="13.5703125" style="5" customWidth="1"/>
    <col min="155" max="158" width="0.5703125" style="4" customWidth="1"/>
    <col min="159" max="159" width="0.5703125" style="6" customWidth="1"/>
    <col min="160" max="166" width="0.5703125" style="4" customWidth="1"/>
    <col min="167" max="167" width="20.140625" style="4" bestFit="1" customWidth="1"/>
    <col min="168" max="168" width="0.5703125" style="4" customWidth="1"/>
    <col min="169" max="169" width="13.5703125" style="5" customWidth="1"/>
    <col min="170" max="173" width="0.85546875" style="4" customWidth="1"/>
    <col min="174" max="174" width="0.85546875" style="6" customWidth="1"/>
    <col min="175" max="181" width="0.85546875" style="4" customWidth="1"/>
    <col min="182" max="182" width="20.140625" style="4" bestFit="1" customWidth="1"/>
    <col min="183" max="183" width="1.28515625" style="4" customWidth="1"/>
    <col min="184" max="184" width="12.7109375" style="5" customWidth="1"/>
    <col min="185" max="196" width="1" style="4" customWidth="1"/>
    <col min="197" max="197" width="15.7109375" style="4" customWidth="1"/>
    <col min="198" max="198" width="0.28515625" style="4" customWidth="1"/>
    <col min="199" max="199" width="13.28515625" style="5" customWidth="1"/>
    <col min="200" max="211" width="0.85546875" style="4" customWidth="1"/>
    <col min="212" max="212" width="6.7109375" style="2" bestFit="1" customWidth="1"/>
    <col min="213" max="213" width="9.140625" style="2"/>
    <col min="214" max="214" width="11" style="2" customWidth="1"/>
    <col min="215" max="16384" width="9.140625" style="2"/>
  </cols>
  <sheetData>
    <row r="1" spans="1:215" x14ac:dyDescent="0.2">
      <c r="L1" s="7"/>
      <c r="M1" s="7"/>
    </row>
    <row r="2" spans="1:215" x14ac:dyDescent="0.2">
      <c r="L2" s="7"/>
      <c r="M2" s="7"/>
    </row>
    <row r="3" spans="1:215" x14ac:dyDescent="0.2">
      <c r="L3" s="7"/>
      <c r="M3" s="7"/>
    </row>
    <row r="4" spans="1:215" ht="15" customHeight="1" x14ac:dyDescent="0.2">
      <c r="L4" s="7"/>
      <c r="M4" s="7"/>
    </row>
    <row r="5" spans="1:215" s="1" customFormat="1" x14ac:dyDescent="0.2">
      <c r="A5" s="2"/>
      <c r="B5" s="8" t="s">
        <v>0</v>
      </c>
      <c r="C5" s="2"/>
      <c r="D5" s="2"/>
      <c r="E5" s="3"/>
      <c r="F5" s="3"/>
      <c r="G5" s="3"/>
      <c r="H5" s="2"/>
      <c r="I5" s="2"/>
      <c r="J5" s="2"/>
      <c r="K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2"/>
      <c r="Z5" s="2"/>
      <c r="AA5" s="2"/>
      <c r="AB5" s="2"/>
      <c r="AC5" s="2"/>
      <c r="AD5" s="2"/>
      <c r="AE5" s="2"/>
      <c r="AF5" s="2"/>
      <c r="AG5" s="9"/>
      <c r="AH5" s="10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10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1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11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11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11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11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11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11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11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>
        <f>GA5+1</f>
        <v>1</v>
      </c>
      <c r="GQ5" s="11"/>
      <c r="GR5" s="9">
        <f t="shared" ref="GR5:HC5" si="0">GC5+1</f>
        <v>1</v>
      </c>
      <c r="GS5" s="9">
        <f t="shared" si="0"/>
        <v>1</v>
      </c>
      <c r="GT5" s="9">
        <f t="shared" si="0"/>
        <v>1</v>
      </c>
      <c r="GU5" s="9">
        <f t="shared" si="0"/>
        <v>1</v>
      </c>
      <c r="GV5" s="9">
        <f t="shared" si="0"/>
        <v>1</v>
      </c>
      <c r="GW5" s="9">
        <f t="shared" si="0"/>
        <v>1</v>
      </c>
      <c r="GX5" s="9">
        <f t="shared" si="0"/>
        <v>1</v>
      </c>
      <c r="GY5" s="9">
        <f t="shared" si="0"/>
        <v>1</v>
      </c>
      <c r="GZ5" s="9">
        <f t="shared" si="0"/>
        <v>1</v>
      </c>
      <c r="HA5" s="9">
        <f t="shared" si="0"/>
        <v>1</v>
      </c>
      <c r="HB5" s="9">
        <f t="shared" si="0"/>
        <v>1</v>
      </c>
      <c r="HC5" s="9">
        <f t="shared" si="0"/>
        <v>1</v>
      </c>
      <c r="HE5" s="1" t="s">
        <v>1</v>
      </c>
    </row>
    <row r="6" spans="1:215" s="1" customFormat="1" x14ac:dyDescent="0.2">
      <c r="A6" s="2"/>
      <c r="B6" s="12" t="s">
        <v>2</v>
      </c>
      <c r="C6" s="2"/>
      <c r="D6" s="2"/>
      <c r="E6" s="3"/>
      <c r="F6" s="3"/>
      <c r="G6" s="3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2"/>
      <c r="Z6" s="2"/>
      <c r="AA6" s="2"/>
      <c r="AB6" s="2"/>
      <c r="AC6" s="2"/>
      <c r="AD6" s="2"/>
      <c r="AE6" s="2"/>
      <c r="AF6" s="2"/>
      <c r="AG6" s="9"/>
      <c r="AH6" s="10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10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10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11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11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11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11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11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1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11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11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11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F6" s="1" t="s">
        <v>780</v>
      </c>
    </row>
    <row r="7" spans="1:215" s="1" customFormat="1" x14ac:dyDescent="0.2">
      <c r="A7" s="2"/>
      <c r="B7" s="12" t="s">
        <v>3</v>
      </c>
      <c r="C7" s="2"/>
      <c r="D7" s="2"/>
      <c r="E7" s="3"/>
      <c r="F7" s="3"/>
      <c r="G7" s="3"/>
      <c r="H7" s="2"/>
      <c r="I7" s="2"/>
      <c r="J7" s="2"/>
      <c r="K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2"/>
      <c r="Z7" s="2"/>
      <c r="AA7" s="2"/>
      <c r="AB7" s="2"/>
      <c r="AC7" s="2"/>
      <c r="AD7" s="2"/>
      <c r="AE7" s="2"/>
      <c r="AF7" s="2"/>
      <c r="AG7" s="9"/>
      <c r="AH7" s="10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10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11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11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11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11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11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11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11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11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11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F7" s="1" t="s">
        <v>781</v>
      </c>
      <c r="HG7" s="1" t="s">
        <v>4</v>
      </c>
    </row>
    <row r="8" spans="1:215" s="13" customFormat="1" x14ac:dyDescent="0.2">
      <c r="A8" s="14"/>
      <c r="B8" s="15"/>
      <c r="C8" s="15"/>
      <c r="D8" s="15"/>
      <c r="E8" s="15"/>
      <c r="F8" s="15"/>
      <c r="G8" s="15"/>
      <c r="H8" s="16"/>
      <c r="I8" s="15"/>
      <c r="J8" s="15"/>
      <c r="K8" s="15"/>
      <c r="L8" s="15"/>
      <c r="M8" s="15"/>
      <c r="N8" s="15"/>
      <c r="O8" s="15"/>
      <c r="P8" s="15"/>
      <c r="Q8" s="93" t="s">
        <v>5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6" t="s">
        <v>6</v>
      </c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8"/>
      <c r="AU8" s="90" t="s">
        <v>7</v>
      </c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2"/>
      <c r="BJ8" s="90" t="s">
        <v>8</v>
      </c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2"/>
      <c r="BY8" s="90" t="s">
        <v>9</v>
      </c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2"/>
      <c r="CN8" s="90" t="s">
        <v>10</v>
      </c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2"/>
      <c r="DC8" s="90" t="s">
        <v>11</v>
      </c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2"/>
      <c r="DR8" s="90" t="s">
        <v>12</v>
      </c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2"/>
      <c r="EG8" s="90" t="s">
        <v>13</v>
      </c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2"/>
      <c r="EV8" s="90" t="s">
        <v>14</v>
      </c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2"/>
      <c r="FK8" s="90" t="s">
        <v>15</v>
      </c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2"/>
      <c r="FZ8" s="90" t="s">
        <v>16</v>
      </c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2"/>
      <c r="GO8" s="90" t="s">
        <v>17</v>
      </c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2"/>
    </row>
    <row r="9" spans="1:215" s="17" customFormat="1" ht="38.25" customHeight="1" x14ac:dyDescent="0.2">
      <c r="A9" s="18" t="s">
        <v>18</v>
      </c>
      <c r="B9" s="19" t="s">
        <v>19</v>
      </c>
      <c r="C9" s="20" t="s">
        <v>20</v>
      </c>
      <c r="D9" s="21" t="s">
        <v>21</v>
      </c>
      <c r="E9" s="21" t="s">
        <v>22</v>
      </c>
      <c r="F9" s="20" t="s">
        <v>23</v>
      </c>
      <c r="G9" s="20" t="s">
        <v>24</v>
      </c>
      <c r="H9" s="22" t="s">
        <v>25</v>
      </c>
      <c r="I9" s="22" t="s">
        <v>26</v>
      </c>
      <c r="J9" s="20" t="s">
        <v>27</v>
      </c>
      <c r="K9" s="20" t="s">
        <v>28</v>
      </c>
      <c r="L9" s="23" t="s">
        <v>29</v>
      </c>
      <c r="M9" s="23" t="s">
        <v>30</v>
      </c>
      <c r="N9" s="24" t="s">
        <v>31</v>
      </c>
      <c r="O9" s="23" t="s">
        <v>32</v>
      </c>
      <c r="P9" s="23" t="s">
        <v>33</v>
      </c>
      <c r="Q9" s="25" t="s">
        <v>34</v>
      </c>
      <c r="R9" s="25" t="s">
        <v>35</v>
      </c>
      <c r="S9" s="25" t="s">
        <v>36</v>
      </c>
      <c r="T9" s="25" t="s">
        <v>37</v>
      </c>
      <c r="U9" s="25" t="s">
        <v>38</v>
      </c>
      <c r="V9" s="25" t="s">
        <v>39</v>
      </c>
      <c r="W9" s="25" t="s">
        <v>40</v>
      </c>
      <c r="X9" s="25" t="s">
        <v>41</v>
      </c>
      <c r="Y9" s="25" t="s">
        <v>42</v>
      </c>
      <c r="Z9" s="25" t="s">
        <v>43</v>
      </c>
      <c r="AA9" s="25" t="s">
        <v>44</v>
      </c>
      <c r="AB9" s="25" t="s">
        <v>45</v>
      </c>
      <c r="AC9" s="25" t="s">
        <v>46</v>
      </c>
      <c r="AD9" s="25" t="s">
        <v>47</v>
      </c>
      <c r="AE9" s="25" t="s">
        <v>48</v>
      </c>
      <c r="AF9" s="25" t="s">
        <v>34</v>
      </c>
      <c r="AG9" s="26" t="s">
        <v>35</v>
      </c>
      <c r="AH9" s="27" t="s">
        <v>36</v>
      </c>
      <c r="AI9" s="26" t="s">
        <v>37</v>
      </c>
      <c r="AJ9" s="26" t="s">
        <v>38</v>
      </c>
      <c r="AK9" s="26" t="s">
        <v>39</v>
      </c>
      <c r="AL9" s="26" t="s">
        <v>40</v>
      </c>
      <c r="AM9" s="26" t="s">
        <v>41</v>
      </c>
      <c r="AN9" s="26" t="s">
        <v>42</v>
      </c>
      <c r="AO9" s="26" t="s">
        <v>43</v>
      </c>
      <c r="AP9" s="26" t="s">
        <v>44</v>
      </c>
      <c r="AQ9" s="26" t="s">
        <v>45</v>
      </c>
      <c r="AR9" s="26" t="s">
        <v>46</v>
      </c>
      <c r="AS9" s="26" t="s">
        <v>47</v>
      </c>
      <c r="AT9" s="26" t="s">
        <v>48</v>
      </c>
      <c r="AU9" s="26" t="s">
        <v>34</v>
      </c>
      <c r="AV9" s="26" t="s">
        <v>35</v>
      </c>
      <c r="AW9" s="27" t="s">
        <v>36</v>
      </c>
      <c r="AX9" s="26" t="s">
        <v>37</v>
      </c>
      <c r="AY9" s="26" t="s">
        <v>38</v>
      </c>
      <c r="AZ9" s="26" t="s">
        <v>39</v>
      </c>
      <c r="BA9" s="26" t="s">
        <v>40</v>
      </c>
      <c r="BB9" s="26" t="s">
        <v>41</v>
      </c>
      <c r="BC9" s="26" t="s">
        <v>42</v>
      </c>
      <c r="BD9" s="26" t="s">
        <v>43</v>
      </c>
      <c r="BE9" s="26" t="s">
        <v>44</v>
      </c>
      <c r="BF9" s="26" t="s">
        <v>45</v>
      </c>
      <c r="BG9" s="26" t="s">
        <v>46</v>
      </c>
      <c r="BH9" s="26" t="s">
        <v>47</v>
      </c>
      <c r="BI9" s="26" t="s">
        <v>48</v>
      </c>
      <c r="BJ9" s="26" t="s">
        <v>34</v>
      </c>
      <c r="BK9" s="26" t="s">
        <v>35</v>
      </c>
      <c r="BL9" s="27" t="s">
        <v>36</v>
      </c>
      <c r="BM9" s="26" t="s">
        <v>37</v>
      </c>
      <c r="BN9" s="26" t="s">
        <v>38</v>
      </c>
      <c r="BO9" s="26" t="s">
        <v>39</v>
      </c>
      <c r="BP9" s="26" t="s">
        <v>40</v>
      </c>
      <c r="BQ9" s="26" t="s">
        <v>41</v>
      </c>
      <c r="BR9" s="26" t="s">
        <v>42</v>
      </c>
      <c r="BS9" s="26" t="s">
        <v>43</v>
      </c>
      <c r="BT9" s="26" t="s">
        <v>44</v>
      </c>
      <c r="BU9" s="26" t="s">
        <v>45</v>
      </c>
      <c r="BV9" s="26" t="s">
        <v>46</v>
      </c>
      <c r="BW9" s="26" t="s">
        <v>47</v>
      </c>
      <c r="BX9" s="26" t="s">
        <v>48</v>
      </c>
      <c r="BY9" s="26" t="s">
        <v>34</v>
      </c>
      <c r="BZ9" s="26" t="s">
        <v>35</v>
      </c>
      <c r="CA9" s="28" t="s">
        <v>36</v>
      </c>
      <c r="CB9" s="26" t="s">
        <v>37</v>
      </c>
      <c r="CC9" s="26" t="s">
        <v>38</v>
      </c>
      <c r="CD9" s="26" t="s">
        <v>39</v>
      </c>
      <c r="CE9" s="26" t="s">
        <v>40</v>
      </c>
      <c r="CF9" s="26" t="s">
        <v>41</v>
      </c>
      <c r="CG9" s="26" t="s">
        <v>42</v>
      </c>
      <c r="CH9" s="26" t="s">
        <v>43</v>
      </c>
      <c r="CI9" s="26" t="s">
        <v>44</v>
      </c>
      <c r="CJ9" s="26" t="s">
        <v>45</v>
      </c>
      <c r="CK9" s="26" t="s">
        <v>46</v>
      </c>
      <c r="CL9" s="26" t="s">
        <v>47</v>
      </c>
      <c r="CM9" s="26" t="s">
        <v>48</v>
      </c>
      <c r="CN9" s="26" t="s">
        <v>34</v>
      </c>
      <c r="CO9" s="26" t="s">
        <v>35</v>
      </c>
      <c r="CP9" s="28" t="s">
        <v>36</v>
      </c>
      <c r="CQ9" s="26" t="s">
        <v>37</v>
      </c>
      <c r="CR9" s="26" t="s">
        <v>38</v>
      </c>
      <c r="CS9" s="26" t="s">
        <v>39</v>
      </c>
      <c r="CT9" s="26" t="s">
        <v>40</v>
      </c>
      <c r="CU9" s="26" t="s">
        <v>41</v>
      </c>
      <c r="CV9" s="26" t="s">
        <v>42</v>
      </c>
      <c r="CW9" s="26" t="s">
        <v>43</v>
      </c>
      <c r="CX9" s="26" t="s">
        <v>44</v>
      </c>
      <c r="CY9" s="26" t="s">
        <v>45</v>
      </c>
      <c r="CZ9" s="26" t="s">
        <v>46</v>
      </c>
      <c r="DA9" s="26" t="s">
        <v>47</v>
      </c>
      <c r="DB9" s="26" t="s">
        <v>48</v>
      </c>
      <c r="DC9" s="26" t="s">
        <v>34</v>
      </c>
      <c r="DD9" s="26" t="s">
        <v>35</v>
      </c>
      <c r="DE9" s="28" t="s">
        <v>36</v>
      </c>
      <c r="DF9" s="26" t="s">
        <v>37</v>
      </c>
      <c r="DG9" s="26" t="s">
        <v>38</v>
      </c>
      <c r="DH9" s="26" t="s">
        <v>39</v>
      </c>
      <c r="DI9" s="26" t="s">
        <v>40</v>
      </c>
      <c r="DJ9" s="26" t="s">
        <v>41</v>
      </c>
      <c r="DK9" s="26" t="s">
        <v>42</v>
      </c>
      <c r="DL9" s="26" t="s">
        <v>43</v>
      </c>
      <c r="DM9" s="26" t="s">
        <v>44</v>
      </c>
      <c r="DN9" s="26" t="s">
        <v>45</v>
      </c>
      <c r="DO9" s="26" t="s">
        <v>46</v>
      </c>
      <c r="DP9" s="26" t="s">
        <v>47</v>
      </c>
      <c r="DQ9" s="26" t="s">
        <v>48</v>
      </c>
      <c r="DR9" s="26" t="s">
        <v>34</v>
      </c>
      <c r="DS9" s="26" t="s">
        <v>35</v>
      </c>
      <c r="DT9" s="28" t="s">
        <v>36</v>
      </c>
      <c r="DU9" s="26" t="s">
        <v>37</v>
      </c>
      <c r="DV9" s="26" t="s">
        <v>38</v>
      </c>
      <c r="DW9" s="26" t="s">
        <v>39</v>
      </c>
      <c r="DX9" s="26" t="s">
        <v>40</v>
      </c>
      <c r="DY9" s="26" t="s">
        <v>41</v>
      </c>
      <c r="DZ9" s="26" t="s">
        <v>42</v>
      </c>
      <c r="EA9" s="26" t="s">
        <v>43</v>
      </c>
      <c r="EB9" s="26" t="s">
        <v>44</v>
      </c>
      <c r="EC9" s="26" t="s">
        <v>45</v>
      </c>
      <c r="ED9" s="26" t="s">
        <v>46</v>
      </c>
      <c r="EE9" s="26" t="s">
        <v>47</v>
      </c>
      <c r="EF9" s="26" t="s">
        <v>48</v>
      </c>
      <c r="EG9" s="26" t="s">
        <v>34</v>
      </c>
      <c r="EH9" s="26" t="s">
        <v>35</v>
      </c>
      <c r="EI9" s="28" t="s">
        <v>36</v>
      </c>
      <c r="EJ9" s="26" t="s">
        <v>37</v>
      </c>
      <c r="EK9" s="26" t="s">
        <v>38</v>
      </c>
      <c r="EL9" s="26" t="s">
        <v>39</v>
      </c>
      <c r="EM9" s="26" t="s">
        <v>40</v>
      </c>
      <c r="EN9" s="26" t="s">
        <v>41</v>
      </c>
      <c r="EO9" s="26" t="s">
        <v>42</v>
      </c>
      <c r="EP9" s="26" t="s">
        <v>43</v>
      </c>
      <c r="EQ9" s="26" t="s">
        <v>44</v>
      </c>
      <c r="ER9" s="26" t="s">
        <v>45</v>
      </c>
      <c r="ES9" s="26" t="s">
        <v>46</v>
      </c>
      <c r="ET9" s="26" t="s">
        <v>47</v>
      </c>
      <c r="EU9" s="26" t="s">
        <v>48</v>
      </c>
      <c r="EV9" s="26" t="s">
        <v>34</v>
      </c>
      <c r="EW9" s="26" t="s">
        <v>35</v>
      </c>
      <c r="EX9" s="28" t="s">
        <v>36</v>
      </c>
      <c r="EY9" s="26" t="s">
        <v>37</v>
      </c>
      <c r="EZ9" s="26" t="s">
        <v>38</v>
      </c>
      <c r="FA9" s="26" t="s">
        <v>39</v>
      </c>
      <c r="FB9" s="26" t="s">
        <v>40</v>
      </c>
      <c r="FC9" s="26" t="s">
        <v>41</v>
      </c>
      <c r="FD9" s="26" t="s">
        <v>42</v>
      </c>
      <c r="FE9" s="26" t="s">
        <v>43</v>
      </c>
      <c r="FF9" s="26" t="s">
        <v>44</v>
      </c>
      <c r="FG9" s="26" t="s">
        <v>45</v>
      </c>
      <c r="FH9" s="26" t="s">
        <v>46</v>
      </c>
      <c r="FI9" s="26" t="s">
        <v>47</v>
      </c>
      <c r="FJ9" s="26" t="s">
        <v>48</v>
      </c>
      <c r="FK9" s="26" t="s">
        <v>34</v>
      </c>
      <c r="FL9" s="26" t="s">
        <v>35</v>
      </c>
      <c r="FM9" s="28" t="s">
        <v>36</v>
      </c>
      <c r="FN9" s="26" t="s">
        <v>37</v>
      </c>
      <c r="FO9" s="26" t="s">
        <v>38</v>
      </c>
      <c r="FP9" s="26" t="s">
        <v>39</v>
      </c>
      <c r="FQ9" s="26" t="s">
        <v>40</v>
      </c>
      <c r="FR9" s="26" t="s">
        <v>41</v>
      </c>
      <c r="FS9" s="26" t="s">
        <v>42</v>
      </c>
      <c r="FT9" s="26" t="s">
        <v>43</v>
      </c>
      <c r="FU9" s="26" t="s">
        <v>44</v>
      </c>
      <c r="FV9" s="26" t="s">
        <v>45</v>
      </c>
      <c r="FW9" s="26" t="s">
        <v>46</v>
      </c>
      <c r="FX9" s="26" t="s">
        <v>47</v>
      </c>
      <c r="FY9" s="26" t="s">
        <v>48</v>
      </c>
      <c r="FZ9" s="26" t="s">
        <v>34</v>
      </c>
      <c r="GA9" s="26" t="s">
        <v>35</v>
      </c>
      <c r="GB9" s="28" t="s">
        <v>36</v>
      </c>
      <c r="GC9" s="26" t="s">
        <v>37</v>
      </c>
      <c r="GD9" s="26" t="s">
        <v>38</v>
      </c>
      <c r="GE9" s="26" t="s">
        <v>39</v>
      </c>
      <c r="GF9" s="26" t="s">
        <v>40</v>
      </c>
      <c r="GG9" s="26" t="s">
        <v>41</v>
      </c>
      <c r="GH9" s="26" t="s">
        <v>42</v>
      </c>
      <c r="GI9" s="26" t="s">
        <v>43</v>
      </c>
      <c r="GJ9" s="26" t="s">
        <v>44</v>
      </c>
      <c r="GK9" s="26" t="s">
        <v>45</v>
      </c>
      <c r="GL9" s="26" t="s">
        <v>46</v>
      </c>
      <c r="GM9" s="26" t="s">
        <v>47</v>
      </c>
      <c r="GN9" s="26" t="s">
        <v>48</v>
      </c>
      <c r="GO9" s="26" t="s">
        <v>34</v>
      </c>
      <c r="GP9" s="26" t="s">
        <v>35</v>
      </c>
      <c r="GQ9" s="28" t="s">
        <v>36</v>
      </c>
      <c r="GR9" s="26" t="s">
        <v>37</v>
      </c>
      <c r="GS9" s="26" t="s">
        <v>38</v>
      </c>
      <c r="GT9" s="26" t="s">
        <v>39</v>
      </c>
      <c r="GU9" s="26" t="s">
        <v>40</v>
      </c>
      <c r="GV9" s="26" t="s">
        <v>41</v>
      </c>
      <c r="GW9" s="26" t="s">
        <v>42</v>
      </c>
      <c r="GX9" s="26" t="s">
        <v>43</v>
      </c>
      <c r="GY9" s="26" t="s">
        <v>44</v>
      </c>
      <c r="GZ9" s="26" t="s">
        <v>45</v>
      </c>
      <c r="HA9" s="26" t="s">
        <v>46</v>
      </c>
      <c r="HB9" s="26" t="s">
        <v>47</v>
      </c>
      <c r="HC9" s="26" t="s">
        <v>48</v>
      </c>
    </row>
    <row r="10" spans="1:215" s="16" customFormat="1" x14ac:dyDescent="0.2">
      <c r="A10" s="29"/>
      <c r="B10" s="30"/>
      <c r="C10" s="29"/>
      <c r="D10" s="30"/>
      <c r="E10" s="29"/>
      <c r="F10" s="30"/>
      <c r="G10" s="29"/>
      <c r="H10" s="30"/>
      <c r="I10" s="29"/>
      <c r="J10" s="30"/>
      <c r="K10" s="29"/>
      <c r="L10" s="29"/>
      <c r="M10" s="29"/>
      <c r="N10" s="29"/>
      <c r="O10" s="30"/>
      <c r="P10" s="29"/>
      <c r="Q10" s="31">
        <v>0</v>
      </c>
      <c r="R10" s="32">
        <v>3</v>
      </c>
      <c r="S10" s="33">
        <v>6</v>
      </c>
      <c r="T10" s="32">
        <v>9</v>
      </c>
      <c r="U10" s="33">
        <v>12</v>
      </c>
      <c r="V10" s="32">
        <v>15</v>
      </c>
      <c r="W10" s="33">
        <v>18</v>
      </c>
      <c r="X10" s="32">
        <v>21</v>
      </c>
      <c r="Y10" s="32">
        <v>24</v>
      </c>
      <c r="Z10" s="32">
        <v>27</v>
      </c>
      <c r="AA10" s="32">
        <v>30</v>
      </c>
      <c r="AB10" s="32">
        <v>33</v>
      </c>
      <c r="AC10" s="33">
        <v>36</v>
      </c>
      <c r="AD10" s="32">
        <v>39</v>
      </c>
      <c r="AE10" s="33">
        <v>41</v>
      </c>
      <c r="AF10" s="31">
        <v>0</v>
      </c>
      <c r="AG10" s="34">
        <v>3</v>
      </c>
      <c r="AH10" s="35">
        <v>6</v>
      </c>
      <c r="AI10" s="34">
        <v>9</v>
      </c>
      <c r="AJ10" s="34">
        <v>12</v>
      </c>
      <c r="AK10" s="34">
        <v>15</v>
      </c>
      <c r="AL10" s="34">
        <v>18</v>
      </c>
      <c r="AM10" s="34">
        <v>21</v>
      </c>
      <c r="AN10" s="34">
        <v>24</v>
      </c>
      <c r="AO10" s="34">
        <v>27</v>
      </c>
      <c r="AP10" s="34">
        <v>30</v>
      </c>
      <c r="AQ10" s="34">
        <v>33</v>
      </c>
      <c r="AR10" s="34">
        <v>36</v>
      </c>
      <c r="AS10" s="34">
        <v>39</v>
      </c>
      <c r="AT10" s="34">
        <v>41</v>
      </c>
      <c r="AU10" s="36">
        <v>0</v>
      </c>
      <c r="AV10" s="34">
        <v>3</v>
      </c>
      <c r="AW10" s="35">
        <v>6</v>
      </c>
      <c r="AX10" s="34">
        <v>9</v>
      </c>
      <c r="AY10" s="34">
        <v>12</v>
      </c>
      <c r="AZ10" s="34">
        <v>15</v>
      </c>
      <c r="BA10" s="34">
        <v>18</v>
      </c>
      <c r="BB10" s="34">
        <v>21</v>
      </c>
      <c r="BC10" s="34">
        <v>24</v>
      </c>
      <c r="BD10" s="34">
        <v>27</v>
      </c>
      <c r="BE10" s="34">
        <v>30</v>
      </c>
      <c r="BF10" s="34">
        <v>33</v>
      </c>
      <c r="BG10" s="34">
        <v>36</v>
      </c>
      <c r="BH10" s="34">
        <v>39</v>
      </c>
      <c r="BI10" s="34">
        <v>41</v>
      </c>
      <c r="BJ10" s="36">
        <v>0</v>
      </c>
      <c r="BK10" s="34">
        <v>3</v>
      </c>
      <c r="BL10" s="35">
        <v>6</v>
      </c>
      <c r="BM10" s="34">
        <v>9</v>
      </c>
      <c r="BN10" s="34">
        <v>12</v>
      </c>
      <c r="BO10" s="34">
        <v>15</v>
      </c>
      <c r="BP10" s="34">
        <v>18</v>
      </c>
      <c r="BQ10" s="34">
        <v>21</v>
      </c>
      <c r="BR10" s="34">
        <v>24</v>
      </c>
      <c r="BS10" s="34">
        <v>27</v>
      </c>
      <c r="BT10" s="34">
        <v>30</v>
      </c>
      <c r="BU10" s="34">
        <v>33</v>
      </c>
      <c r="BV10" s="34">
        <v>36</v>
      </c>
      <c r="BW10" s="34">
        <v>39</v>
      </c>
      <c r="BX10" s="34">
        <v>41</v>
      </c>
      <c r="BY10" s="36">
        <v>0</v>
      </c>
      <c r="BZ10" s="34">
        <v>3</v>
      </c>
      <c r="CA10" s="37">
        <v>6</v>
      </c>
      <c r="CB10" s="34">
        <v>9</v>
      </c>
      <c r="CC10" s="34">
        <v>12</v>
      </c>
      <c r="CD10" s="34">
        <v>15</v>
      </c>
      <c r="CE10" s="34">
        <v>18</v>
      </c>
      <c r="CF10" s="34">
        <v>21</v>
      </c>
      <c r="CG10" s="34">
        <v>24</v>
      </c>
      <c r="CH10" s="34">
        <v>27</v>
      </c>
      <c r="CI10" s="34">
        <v>30</v>
      </c>
      <c r="CJ10" s="34">
        <v>33</v>
      </c>
      <c r="CK10" s="34">
        <v>36</v>
      </c>
      <c r="CL10" s="34">
        <v>39</v>
      </c>
      <c r="CM10" s="34">
        <v>41</v>
      </c>
      <c r="CN10" s="36">
        <v>0</v>
      </c>
      <c r="CO10" s="34">
        <v>3</v>
      </c>
      <c r="CP10" s="37">
        <v>6</v>
      </c>
      <c r="CQ10" s="34">
        <v>9</v>
      </c>
      <c r="CR10" s="34">
        <v>12</v>
      </c>
      <c r="CS10" s="34">
        <v>15</v>
      </c>
      <c r="CT10" s="34">
        <v>18</v>
      </c>
      <c r="CU10" s="34">
        <v>21</v>
      </c>
      <c r="CV10" s="34">
        <v>24</v>
      </c>
      <c r="CW10" s="34">
        <v>27</v>
      </c>
      <c r="CX10" s="34">
        <v>30</v>
      </c>
      <c r="CY10" s="34">
        <v>33</v>
      </c>
      <c r="CZ10" s="34">
        <v>36</v>
      </c>
      <c r="DA10" s="34">
        <v>39</v>
      </c>
      <c r="DB10" s="34">
        <v>41</v>
      </c>
      <c r="DC10" s="36">
        <v>0</v>
      </c>
      <c r="DD10" s="34">
        <v>3</v>
      </c>
      <c r="DE10" s="37">
        <v>6</v>
      </c>
      <c r="DF10" s="34">
        <v>9</v>
      </c>
      <c r="DG10" s="34">
        <v>12</v>
      </c>
      <c r="DH10" s="34">
        <v>15</v>
      </c>
      <c r="DI10" s="34">
        <v>18</v>
      </c>
      <c r="DJ10" s="34">
        <v>21</v>
      </c>
      <c r="DK10" s="34">
        <v>24</v>
      </c>
      <c r="DL10" s="34">
        <v>27</v>
      </c>
      <c r="DM10" s="34">
        <v>30</v>
      </c>
      <c r="DN10" s="34">
        <v>33</v>
      </c>
      <c r="DO10" s="34">
        <v>36</v>
      </c>
      <c r="DP10" s="34">
        <v>39</v>
      </c>
      <c r="DQ10" s="34">
        <v>41</v>
      </c>
      <c r="DR10" s="36">
        <v>0</v>
      </c>
      <c r="DS10" s="34">
        <v>3</v>
      </c>
      <c r="DT10" s="37">
        <v>6</v>
      </c>
      <c r="DU10" s="34">
        <v>9</v>
      </c>
      <c r="DV10" s="34">
        <v>12</v>
      </c>
      <c r="DW10" s="34">
        <v>15</v>
      </c>
      <c r="DX10" s="34">
        <v>18</v>
      </c>
      <c r="DY10" s="34">
        <v>21</v>
      </c>
      <c r="DZ10" s="34">
        <v>24</v>
      </c>
      <c r="EA10" s="34">
        <v>27</v>
      </c>
      <c r="EB10" s="34">
        <v>30</v>
      </c>
      <c r="EC10" s="34">
        <v>33</v>
      </c>
      <c r="ED10" s="34">
        <v>36</v>
      </c>
      <c r="EE10" s="34">
        <v>39</v>
      </c>
      <c r="EF10" s="34">
        <v>41</v>
      </c>
      <c r="EG10" s="36">
        <v>0</v>
      </c>
      <c r="EH10" s="34">
        <v>3</v>
      </c>
      <c r="EI10" s="37">
        <v>6</v>
      </c>
      <c r="EJ10" s="34">
        <v>9</v>
      </c>
      <c r="EK10" s="34">
        <v>12</v>
      </c>
      <c r="EL10" s="34">
        <v>15</v>
      </c>
      <c r="EM10" s="34">
        <v>18</v>
      </c>
      <c r="EN10" s="34">
        <v>21</v>
      </c>
      <c r="EO10" s="34">
        <v>24</v>
      </c>
      <c r="EP10" s="34">
        <v>27</v>
      </c>
      <c r="EQ10" s="34">
        <v>30</v>
      </c>
      <c r="ER10" s="34">
        <v>33</v>
      </c>
      <c r="ES10" s="34">
        <v>36</v>
      </c>
      <c r="ET10" s="34">
        <v>39</v>
      </c>
      <c r="EU10" s="34">
        <v>41</v>
      </c>
      <c r="EV10" s="36">
        <v>0</v>
      </c>
      <c r="EW10" s="34">
        <v>3</v>
      </c>
      <c r="EX10" s="37">
        <v>6</v>
      </c>
      <c r="EY10" s="34">
        <v>9</v>
      </c>
      <c r="EZ10" s="34">
        <v>12</v>
      </c>
      <c r="FA10" s="34">
        <v>15</v>
      </c>
      <c r="FB10" s="34">
        <v>18</v>
      </c>
      <c r="FC10" s="34">
        <v>21</v>
      </c>
      <c r="FD10" s="34">
        <v>24</v>
      </c>
      <c r="FE10" s="34">
        <v>27</v>
      </c>
      <c r="FF10" s="34">
        <v>30</v>
      </c>
      <c r="FG10" s="34">
        <v>33</v>
      </c>
      <c r="FH10" s="34">
        <v>36</v>
      </c>
      <c r="FI10" s="34">
        <v>39</v>
      </c>
      <c r="FJ10" s="34">
        <v>41</v>
      </c>
      <c r="FK10" s="36">
        <v>0</v>
      </c>
      <c r="FL10" s="34">
        <v>3</v>
      </c>
      <c r="FM10" s="37">
        <v>6</v>
      </c>
      <c r="FN10" s="34">
        <v>9</v>
      </c>
      <c r="FO10" s="34">
        <v>12</v>
      </c>
      <c r="FP10" s="34">
        <v>15</v>
      </c>
      <c r="FQ10" s="34">
        <v>18</v>
      </c>
      <c r="FR10" s="34">
        <v>21</v>
      </c>
      <c r="FS10" s="34">
        <v>24</v>
      </c>
      <c r="FT10" s="34">
        <v>27</v>
      </c>
      <c r="FU10" s="34">
        <v>30</v>
      </c>
      <c r="FV10" s="34">
        <v>33</v>
      </c>
      <c r="FW10" s="34">
        <v>36</v>
      </c>
      <c r="FX10" s="34">
        <v>39</v>
      </c>
      <c r="FY10" s="34">
        <v>41</v>
      </c>
      <c r="FZ10" s="36">
        <v>0</v>
      </c>
      <c r="GA10" s="34">
        <v>3</v>
      </c>
      <c r="GB10" s="37">
        <v>6</v>
      </c>
      <c r="GC10" s="34">
        <v>9</v>
      </c>
      <c r="GD10" s="34">
        <v>12</v>
      </c>
      <c r="GE10" s="34">
        <v>15</v>
      </c>
      <c r="GF10" s="34">
        <v>18</v>
      </c>
      <c r="GG10" s="34">
        <v>21</v>
      </c>
      <c r="GH10" s="34">
        <v>24</v>
      </c>
      <c r="GI10" s="34">
        <v>27</v>
      </c>
      <c r="GJ10" s="34">
        <v>30</v>
      </c>
      <c r="GK10" s="34">
        <v>33</v>
      </c>
      <c r="GL10" s="34">
        <v>36</v>
      </c>
      <c r="GM10" s="34">
        <v>39</v>
      </c>
      <c r="GN10" s="34">
        <v>41</v>
      </c>
      <c r="GO10" s="36">
        <v>0</v>
      </c>
      <c r="GP10" s="34">
        <v>3</v>
      </c>
      <c r="GQ10" s="37">
        <v>6</v>
      </c>
      <c r="GR10" s="34">
        <v>9</v>
      </c>
      <c r="GS10" s="34">
        <v>12</v>
      </c>
      <c r="GT10" s="34">
        <v>15</v>
      </c>
      <c r="GU10" s="34">
        <v>18</v>
      </c>
      <c r="GV10" s="34">
        <v>21</v>
      </c>
      <c r="GW10" s="34">
        <v>24</v>
      </c>
      <c r="GX10" s="34">
        <v>27</v>
      </c>
      <c r="GY10" s="34">
        <v>30</v>
      </c>
      <c r="GZ10" s="34">
        <v>33</v>
      </c>
      <c r="HA10" s="34">
        <v>36</v>
      </c>
      <c r="HB10" s="34">
        <v>39</v>
      </c>
      <c r="HC10" s="34">
        <v>41</v>
      </c>
    </row>
    <row r="11" spans="1:215" s="38" customFormat="1" x14ac:dyDescent="0.2">
      <c r="A11" s="39">
        <v>1</v>
      </c>
      <c r="B11" s="40">
        <v>2</v>
      </c>
      <c r="C11" s="39">
        <v>3</v>
      </c>
      <c r="D11" s="40">
        <v>4</v>
      </c>
      <c r="E11" s="39">
        <v>5</v>
      </c>
      <c r="F11" s="40">
        <v>6</v>
      </c>
      <c r="G11" s="39">
        <v>7</v>
      </c>
      <c r="H11" s="39">
        <v>8</v>
      </c>
      <c r="I11" s="40">
        <v>9</v>
      </c>
      <c r="J11" s="39">
        <v>10</v>
      </c>
      <c r="K11" s="40">
        <v>11</v>
      </c>
      <c r="L11" s="40"/>
      <c r="M11" s="40"/>
      <c r="N11" s="39">
        <v>12</v>
      </c>
      <c r="O11" s="40">
        <v>13</v>
      </c>
      <c r="P11" s="39">
        <v>14</v>
      </c>
      <c r="Q11" s="41">
        <v>15</v>
      </c>
      <c r="R11" s="42">
        <v>16</v>
      </c>
      <c r="S11" s="41">
        <v>17</v>
      </c>
      <c r="T11" s="42">
        <v>18</v>
      </c>
      <c r="U11" s="41">
        <v>19</v>
      </c>
      <c r="V11" s="42">
        <v>20</v>
      </c>
      <c r="W11" s="41">
        <v>21</v>
      </c>
      <c r="X11" s="41">
        <v>22</v>
      </c>
      <c r="Y11" s="42">
        <v>23</v>
      </c>
      <c r="Z11" s="41">
        <v>24</v>
      </c>
      <c r="AA11" s="42">
        <v>25</v>
      </c>
      <c r="AB11" s="41">
        <v>26</v>
      </c>
      <c r="AC11" s="42">
        <v>27</v>
      </c>
      <c r="AD11" s="41">
        <v>28</v>
      </c>
      <c r="AE11" s="41">
        <v>29</v>
      </c>
      <c r="AF11" s="42">
        <v>30</v>
      </c>
      <c r="AG11" s="43">
        <v>31</v>
      </c>
      <c r="AH11" s="44">
        <v>32</v>
      </c>
      <c r="AI11" s="43">
        <v>33</v>
      </c>
      <c r="AJ11" s="44">
        <v>34</v>
      </c>
      <c r="AK11" s="43">
        <v>35</v>
      </c>
      <c r="AL11" s="43">
        <v>36</v>
      </c>
      <c r="AM11" s="44">
        <v>37</v>
      </c>
      <c r="AN11" s="43">
        <v>38</v>
      </c>
      <c r="AO11" s="44">
        <v>39</v>
      </c>
      <c r="AP11" s="43">
        <v>40</v>
      </c>
      <c r="AQ11" s="44">
        <v>41</v>
      </c>
      <c r="AR11" s="43">
        <v>42</v>
      </c>
      <c r="AS11" s="43">
        <v>43</v>
      </c>
      <c r="AT11" s="44">
        <v>44</v>
      </c>
      <c r="AU11" s="43">
        <v>45</v>
      </c>
      <c r="AV11" s="44">
        <v>46</v>
      </c>
      <c r="AW11" s="43">
        <v>47</v>
      </c>
      <c r="AX11" s="44">
        <v>48</v>
      </c>
      <c r="AY11" s="43">
        <v>49</v>
      </c>
      <c r="AZ11" s="43">
        <v>50</v>
      </c>
      <c r="BA11" s="44">
        <v>51</v>
      </c>
      <c r="BB11" s="43">
        <v>52</v>
      </c>
      <c r="BC11" s="44">
        <v>53</v>
      </c>
      <c r="BD11" s="43">
        <v>54</v>
      </c>
      <c r="BE11" s="44">
        <v>55</v>
      </c>
      <c r="BF11" s="43">
        <v>56</v>
      </c>
      <c r="BG11" s="43">
        <v>57</v>
      </c>
      <c r="BH11" s="44">
        <v>58</v>
      </c>
      <c r="BI11" s="43">
        <v>59</v>
      </c>
      <c r="BJ11" s="44">
        <v>60</v>
      </c>
      <c r="BK11" s="43">
        <v>61</v>
      </c>
      <c r="BL11" s="44">
        <v>62</v>
      </c>
      <c r="BM11" s="43">
        <v>63</v>
      </c>
      <c r="BN11" s="43">
        <v>64</v>
      </c>
      <c r="BO11" s="44">
        <v>65</v>
      </c>
      <c r="BP11" s="43">
        <v>66</v>
      </c>
      <c r="BQ11" s="44">
        <v>67</v>
      </c>
      <c r="BR11" s="43">
        <v>68</v>
      </c>
      <c r="BS11" s="44">
        <v>69</v>
      </c>
      <c r="BT11" s="43">
        <v>70</v>
      </c>
      <c r="BU11" s="43">
        <v>71</v>
      </c>
      <c r="BV11" s="44">
        <v>72</v>
      </c>
      <c r="BW11" s="43">
        <v>73</v>
      </c>
      <c r="BX11" s="44">
        <v>74</v>
      </c>
      <c r="BY11" s="43">
        <v>75</v>
      </c>
      <c r="BZ11" s="44">
        <v>76</v>
      </c>
      <c r="CA11" s="45">
        <v>77</v>
      </c>
      <c r="CB11" s="43">
        <v>78</v>
      </c>
      <c r="CC11" s="44">
        <v>79</v>
      </c>
      <c r="CD11" s="43">
        <v>80</v>
      </c>
      <c r="CE11" s="44">
        <v>81</v>
      </c>
      <c r="CF11" s="43">
        <v>82</v>
      </c>
      <c r="CG11" s="44">
        <v>83</v>
      </c>
      <c r="CH11" s="43">
        <v>84</v>
      </c>
      <c r="CI11" s="43">
        <v>85</v>
      </c>
      <c r="CJ11" s="44">
        <v>86</v>
      </c>
      <c r="CK11" s="43">
        <v>87</v>
      </c>
      <c r="CL11" s="44">
        <v>88</v>
      </c>
      <c r="CM11" s="43">
        <v>89</v>
      </c>
      <c r="CN11" s="44">
        <v>90</v>
      </c>
      <c r="CO11" s="43">
        <v>91</v>
      </c>
      <c r="CP11" s="45">
        <v>92</v>
      </c>
      <c r="CQ11" s="44">
        <v>93</v>
      </c>
      <c r="CR11" s="43">
        <v>94</v>
      </c>
      <c r="CS11" s="44">
        <v>95</v>
      </c>
      <c r="CT11" s="43">
        <v>96</v>
      </c>
      <c r="CU11" s="44">
        <v>97</v>
      </c>
      <c r="CV11" s="43">
        <v>98</v>
      </c>
      <c r="CW11" s="43">
        <v>99</v>
      </c>
      <c r="CX11" s="44">
        <v>100</v>
      </c>
      <c r="CY11" s="43">
        <v>101</v>
      </c>
      <c r="CZ11" s="44">
        <v>102</v>
      </c>
      <c r="DA11" s="43">
        <v>103</v>
      </c>
      <c r="DB11" s="44">
        <v>104</v>
      </c>
      <c r="DC11" s="43">
        <v>105</v>
      </c>
      <c r="DD11" s="43">
        <v>106</v>
      </c>
      <c r="DE11" s="46">
        <v>107</v>
      </c>
      <c r="DF11" s="43">
        <v>108</v>
      </c>
      <c r="DG11" s="44">
        <v>109</v>
      </c>
      <c r="DH11" s="43">
        <v>110</v>
      </c>
      <c r="DI11" s="44">
        <v>111</v>
      </c>
      <c r="DJ11" s="43">
        <v>112</v>
      </c>
      <c r="DK11" s="43">
        <v>113</v>
      </c>
      <c r="DL11" s="44">
        <v>114</v>
      </c>
      <c r="DM11" s="43">
        <v>115</v>
      </c>
      <c r="DN11" s="44">
        <v>116</v>
      </c>
      <c r="DO11" s="43">
        <v>117</v>
      </c>
      <c r="DP11" s="44">
        <v>118</v>
      </c>
      <c r="DQ11" s="43">
        <v>119</v>
      </c>
      <c r="DR11" s="43">
        <v>120</v>
      </c>
      <c r="DS11" s="44">
        <v>121</v>
      </c>
      <c r="DT11" s="45">
        <v>122</v>
      </c>
      <c r="DU11" s="44">
        <v>123</v>
      </c>
      <c r="DV11" s="43">
        <v>124</v>
      </c>
      <c r="DW11" s="44">
        <v>125</v>
      </c>
      <c r="DX11" s="43">
        <v>126</v>
      </c>
      <c r="DY11" s="43">
        <v>127</v>
      </c>
      <c r="DZ11" s="44">
        <v>128</v>
      </c>
      <c r="EA11" s="43">
        <v>129</v>
      </c>
      <c r="EB11" s="44">
        <v>130</v>
      </c>
      <c r="EC11" s="43">
        <v>131</v>
      </c>
      <c r="ED11" s="44">
        <v>132</v>
      </c>
      <c r="EE11" s="43">
        <v>133</v>
      </c>
      <c r="EF11" s="43">
        <v>134</v>
      </c>
      <c r="EG11" s="44">
        <v>135</v>
      </c>
      <c r="EH11" s="43">
        <v>136</v>
      </c>
      <c r="EI11" s="46">
        <v>137</v>
      </c>
      <c r="EJ11" s="43">
        <v>138</v>
      </c>
      <c r="EK11" s="44">
        <v>139</v>
      </c>
      <c r="EL11" s="43">
        <v>140</v>
      </c>
      <c r="EM11" s="43">
        <v>141</v>
      </c>
      <c r="EN11" s="44">
        <v>142</v>
      </c>
      <c r="EO11" s="43">
        <v>143</v>
      </c>
      <c r="EP11" s="44">
        <v>144</v>
      </c>
      <c r="EQ11" s="43">
        <v>145</v>
      </c>
      <c r="ER11" s="44">
        <v>146</v>
      </c>
      <c r="ES11" s="43">
        <v>147</v>
      </c>
      <c r="ET11" s="43">
        <v>148</v>
      </c>
      <c r="EU11" s="44">
        <v>149</v>
      </c>
      <c r="EV11" s="43">
        <v>150</v>
      </c>
      <c r="EW11" s="44">
        <v>151</v>
      </c>
      <c r="EX11" s="45">
        <v>152</v>
      </c>
      <c r="EY11" s="44">
        <v>153</v>
      </c>
      <c r="EZ11" s="43">
        <v>154</v>
      </c>
      <c r="FA11" s="43">
        <v>155</v>
      </c>
      <c r="FB11" s="44">
        <v>156</v>
      </c>
      <c r="FC11" s="43">
        <v>157</v>
      </c>
      <c r="FD11" s="44">
        <v>158</v>
      </c>
      <c r="FE11" s="43">
        <v>159</v>
      </c>
      <c r="FF11" s="44">
        <v>160</v>
      </c>
      <c r="FG11" s="43">
        <v>161</v>
      </c>
      <c r="FH11" s="43">
        <v>162</v>
      </c>
      <c r="FI11" s="44">
        <v>163</v>
      </c>
      <c r="FJ11" s="43">
        <v>164</v>
      </c>
      <c r="FK11" s="44">
        <v>165</v>
      </c>
      <c r="FL11" s="43">
        <v>166</v>
      </c>
      <c r="FM11" s="46">
        <v>167</v>
      </c>
      <c r="FN11" s="43">
        <v>168</v>
      </c>
      <c r="FO11" s="43">
        <v>169</v>
      </c>
      <c r="FP11" s="44">
        <v>170</v>
      </c>
      <c r="FQ11" s="43">
        <v>171</v>
      </c>
      <c r="FR11" s="44">
        <v>172</v>
      </c>
      <c r="FS11" s="43">
        <v>173</v>
      </c>
      <c r="FT11" s="44">
        <v>174</v>
      </c>
      <c r="FU11" s="43">
        <v>175</v>
      </c>
      <c r="FV11" s="43">
        <v>176</v>
      </c>
      <c r="FW11" s="44">
        <v>177</v>
      </c>
      <c r="FX11" s="43">
        <v>178</v>
      </c>
      <c r="FY11" s="44">
        <v>179</v>
      </c>
      <c r="FZ11" s="43">
        <v>180</v>
      </c>
      <c r="GA11" s="44">
        <v>181</v>
      </c>
      <c r="GB11" s="45">
        <v>182</v>
      </c>
      <c r="GC11" s="43">
        <v>183</v>
      </c>
      <c r="GD11" s="44">
        <v>184</v>
      </c>
      <c r="GE11" s="43">
        <v>185</v>
      </c>
      <c r="GF11" s="44">
        <v>186</v>
      </c>
      <c r="GG11" s="43">
        <v>187</v>
      </c>
      <c r="GH11" s="44">
        <v>188</v>
      </c>
      <c r="GI11" s="43">
        <v>189</v>
      </c>
      <c r="GJ11" s="43">
        <v>190</v>
      </c>
      <c r="GK11" s="44">
        <v>191</v>
      </c>
      <c r="GL11" s="43">
        <v>192</v>
      </c>
      <c r="GM11" s="44">
        <v>193</v>
      </c>
      <c r="GN11" s="43">
        <v>194</v>
      </c>
      <c r="GO11" s="44">
        <v>195</v>
      </c>
      <c r="GP11" s="43">
        <v>196</v>
      </c>
      <c r="GQ11" s="45">
        <v>197</v>
      </c>
      <c r="GR11" s="44">
        <v>198</v>
      </c>
      <c r="GS11" s="43">
        <v>199</v>
      </c>
      <c r="GT11" s="44">
        <v>200</v>
      </c>
      <c r="GU11" s="43">
        <v>201</v>
      </c>
      <c r="GV11" s="44">
        <v>202</v>
      </c>
      <c r="GW11" s="43">
        <v>203</v>
      </c>
      <c r="GX11" s="43">
        <v>204</v>
      </c>
      <c r="GY11" s="44">
        <v>205</v>
      </c>
      <c r="GZ11" s="43">
        <v>206</v>
      </c>
      <c r="HA11" s="44">
        <v>207</v>
      </c>
      <c r="HB11" s="43">
        <v>208</v>
      </c>
      <c r="HC11" s="44">
        <v>209</v>
      </c>
    </row>
    <row r="12" spans="1:215" s="15" customFormat="1" ht="13.5" customHeight="1" x14ac:dyDescent="0.25">
      <c r="A12" s="14" t="s">
        <v>49</v>
      </c>
      <c r="B12" s="15" t="s">
        <v>50</v>
      </c>
      <c r="C12" s="47" t="s">
        <v>51</v>
      </c>
      <c r="D12" s="47" t="s">
        <v>52</v>
      </c>
      <c r="E12" s="48">
        <v>160</v>
      </c>
      <c r="F12" s="49"/>
      <c r="G12" s="50" t="s">
        <v>53</v>
      </c>
      <c r="H12" s="51" t="s">
        <v>54</v>
      </c>
      <c r="J12" s="50" t="s">
        <v>55</v>
      </c>
      <c r="K12" s="52" t="s">
        <v>56</v>
      </c>
      <c r="L12" s="53"/>
      <c r="M12" s="53"/>
      <c r="N12" s="16"/>
      <c r="O12" s="54"/>
      <c r="P12" s="17">
        <v>20</v>
      </c>
      <c r="Q12" s="55">
        <f t="shared" ref="Q12:AE13" si="1">SUM(AF12,AU12,BJ12,BY12,CN12,DC12,DR12,EG12,EV12,FK12,FZ12,GO12)</f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V12" s="56">
        <f t="shared" si="1"/>
        <v>0</v>
      </c>
      <c r="W12" s="56">
        <f t="shared" si="1"/>
        <v>0</v>
      </c>
      <c r="X12" s="56">
        <f t="shared" si="1"/>
        <v>0</v>
      </c>
      <c r="Y12" s="56">
        <f t="shared" si="1"/>
        <v>0</v>
      </c>
      <c r="Z12" s="56">
        <f t="shared" si="1"/>
        <v>0</v>
      </c>
      <c r="AA12" s="56">
        <f t="shared" si="1"/>
        <v>0</v>
      </c>
      <c r="AB12" s="56">
        <f t="shared" si="1"/>
        <v>0</v>
      </c>
      <c r="AC12" s="56">
        <f t="shared" si="1"/>
        <v>0</v>
      </c>
      <c r="AD12" s="56">
        <f t="shared" si="1"/>
        <v>0</v>
      </c>
      <c r="AE12" s="56">
        <f t="shared" si="1"/>
        <v>0</v>
      </c>
      <c r="AF12" s="57">
        <f>SUM(AG12:AT12)</f>
        <v>0</v>
      </c>
      <c r="AG12" s="58"/>
      <c r="AH12" s="59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60">
        <f>SUM(AV12:BI12)</f>
        <v>0</v>
      </c>
      <c r="AV12" s="58">
        <f>AV13*AV14</f>
        <v>0</v>
      </c>
      <c r="AW12" s="61"/>
      <c r="AX12" s="58">
        <f t="shared" ref="AX12:BI12" si="2">AX13*AX14</f>
        <v>0</v>
      </c>
      <c r="AY12" s="58">
        <f t="shared" si="2"/>
        <v>0</v>
      </c>
      <c r="AZ12" s="58">
        <f t="shared" si="2"/>
        <v>0</v>
      </c>
      <c r="BA12" s="58">
        <f t="shared" si="2"/>
        <v>0</v>
      </c>
      <c r="BB12" s="58">
        <f t="shared" si="2"/>
        <v>0</v>
      </c>
      <c r="BC12" s="58">
        <f t="shared" si="2"/>
        <v>0</v>
      </c>
      <c r="BD12" s="58">
        <f t="shared" si="2"/>
        <v>0</v>
      </c>
      <c r="BE12" s="58">
        <f t="shared" si="2"/>
        <v>0</v>
      </c>
      <c r="BF12" s="58">
        <f t="shared" si="2"/>
        <v>0</v>
      </c>
      <c r="BG12" s="58">
        <f t="shared" si="2"/>
        <v>0</v>
      </c>
      <c r="BH12" s="58">
        <f t="shared" si="2"/>
        <v>0</v>
      </c>
      <c r="BI12" s="58">
        <f t="shared" si="2"/>
        <v>0</v>
      </c>
      <c r="BJ12" s="60">
        <f>SUM(BK12:BX12)</f>
        <v>0</v>
      </c>
      <c r="BK12" s="58">
        <f>BK13*BK14</f>
        <v>0</v>
      </c>
      <c r="BL12" s="61"/>
      <c r="BM12" s="58">
        <f t="shared" ref="BM12:BX12" si="3">BM13*BM14</f>
        <v>0</v>
      </c>
      <c r="BN12" s="58">
        <f t="shared" si="3"/>
        <v>0</v>
      </c>
      <c r="BO12" s="58">
        <f t="shared" si="3"/>
        <v>0</v>
      </c>
      <c r="BP12" s="58">
        <f t="shared" si="3"/>
        <v>0</v>
      </c>
      <c r="BQ12" s="58">
        <f t="shared" si="3"/>
        <v>0</v>
      </c>
      <c r="BR12" s="58">
        <f t="shared" si="3"/>
        <v>0</v>
      </c>
      <c r="BS12" s="58">
        <f t="shared" si="3"/>
        <v>0</v>
      </c>
      <c r="BT12" s="58">
        <f t="shared" si="3"/>
        <v>0</v>
      </c>
      <c r="BU12" s="58">
        <f t="shared" si="3"/>
        <v>0</v>
      </c>
      <c r="BV12" s="58">
        <f t="shared" si="3"/>
        <v>0</v>
      </c>
      <c r="BW12" s="58">
        <f t="shared" si="3"/>
        <v>0</v>
      </c>
      <c r="BX12" s="58">
        <f t="shared" si="3"/>
        <v>0</v>
      </c>
      <c r="BY12" s="60">
        <f>SUM(BZ12:CM12)</f>
        <v>0</v>
      </c>
      <c r="BZ12" s="58">
        <f>BZ13*BZ14</f>
        <v>0</v>
      </c>
      <c r="CA12" s="61"/>
      <c r="CB12" s="58">
        <f t="shared" ref="CB12:CM12" si="4">CB13*CB14</f>
        <v>0</v>
      </c>
      <c r="CC12" s="58">
        <f t="shared" si="4"/>
        <v>0</v>
      </c>
      <c r="CD12" s="58">
        <f t="shared" si="4"/>
        <v>0</v>
      </c>
      <c r="CE12" s="58">
        <f t="shared" si="4"/>
        <v>0</v>
      </c>
      <c r="CF12" s="58">
        <f t="shared" si="4"/>
        <v>0</v>
      </c>
      <c r="CG12" s="58">
        <f t="shared" si="4"/>
        <v>0</v>
      </c>
      <c r="CH12" s="58">
        <f t="shared" si="4"/>
        <v>0</v>
      </c>
      <c r="CI12" s="58">
        <f t="shared" si="4"/>
        <v>0</v>
      </c>
      <c r="CJ12" s="58">
        <f t="shared" si="4"/>
        <v>0</v>
      </c>
      <c r="CK12" s="58">
        <f t="shared" si="4"/>
        <v>0</v>
      </c>
      <c r="CL12" s="58">
        <f t="shared" si="4"/>
        <v>0</v>
      </c>
      <c r="CM12" s="58">
        <f t="shared" si="4"/>
        <v>0</v>
      </c>
      <c r="CN12" s="60">
        <f>SUM(CO12:DB12)</f>
        <v>0</v>
      </c>
      <c r="CO12" s="58">
        <f>CO13*CO14</f>
        <v>0</v>
      </c>
      <c r="CP12" s="61"/>
      <c r="CQ12" s="58">
        <f t="shared" ref="CQ12:DB12" si="5">CQ13*CQ14</f>
        <v>0</v>
      </c>
      <c r="CR12" s="58">
        <f t="shared" si="5"/>
        <v>0</v>
      </c>
      <c r="CS12" s="58">
        <f t="shared" si="5"/>
        <v>0</v>
      </c>
      <c r="CT12" s="58">
        <f t="shared" si="5"/>
        <v>0</v>
      </c>
      <c r="CU12" s="58">
        <f t="shared" si="5"/>
        <v>0</v>
      </c>
      <c r="CV12" s="58">
        <f t="shared" si="5"/>
        <v>0</v>
      </c>
      <c r="CW12" s="58">
        <f t="shared" si="5"/>
        <v>0</v>
      </c>
      <c r="CX12" s="58">
        <f t="shared" si="5"/>
        <v>0</v>
      </c>
      <c r="CY12" s="58">
        <f t="shared" si="5"/>
        <v>0</v>
      </c>
      <c r="CZ12" s="58">
        <f t="shared" si="5"/>
        <v>0</v>
      </c>
      <c r="DA12" s="58">
        <f t="shared" si="5"/>
        <v>0</v>
      </c>
      <c r="DB12" s="58">
        <f t="shared" si="5"/>
        <v>0</v>
      </c>
      <c r="DC12" s="60">
        <f>SUM(DD12:DQ12)</f>
        <v>0</v>
      </c>
      <c r="DD12" s="58">
        <f>DD13*DD14</f>
        <v>0</v>
      </c>
      <c r="DE12" s="61"/>
      <c r="DF12" s="58">
        <f t="shared" ref="DF12:DQ12" si="6">DF13*DF14</f>
        <v>0</v>
      </c>
      <c r="DG12" s="58">
        <f t="shared" si="6"/>
        <v>0</v>
      </c>
      <c r="DH12" s="58">
        <f t="shared" si="6"/>
        <v>0</v>
      </c>
      <c r="DI12" s="58">
        <f t="shared" si="6"/>
        <v>0</v>
      </c>
      <c r="DJ12" s="58">
        <f t="shared" si="6"/>
        <v>0</v>
      </c>
      <c r="DK12" s="58">
        <f t="shared" si="6"/>
        <v>0</v>
      </c>
      <c r="DL12" s="58">
        <f t="shared" si="6"/>
        <v>0</v>
      </c>
      <c r="DM12" s="58">
        <f t="shared" si="6"/>
        <v>0</v>
      </c>
      <c r="DN12" s="58">
        <f t="shared" si="6"/>
        <v>0</v>
      </c>
      <c r="DO12" s="58">
        <f t="shared" si="6"/>
        <v>0</v>
      </c>
      <c r="DP12" s="58">
        <f t="shared" si="6"/>
        <v>0</v>
      </c>
      <c r="DQ12" s="58">
        <f t="shared" si="6"/>
        <v>0</v>
      </c>
      <c r="DR12" s="60">
        <f>SUM(DS12:EF12)</f>
        <v>0</v>
      </c>
      <c r="DS12" s="58">
        <f>DS13*DS14</f>
        <v>0</v>
      </c>
      <c r="DT12" s="61"/>
      <c r="DU12" s="58">
        <f t="shared" ref="DU12:EF12" si="7">DU13*DU14</f>
        <v>0</v>
      </c>
      <c r="DV12" s="58">
        <f t="shared" si="7"/>
        <v>0</v>
      </c>
      <c r="DW12" s="58">
        <f t="shared" si="7"/>
        <v>0</v>
      </c>
      <c r="DX12" s="58">
        <f t="shared" si="7"/>
        <v>0</v>
      </c>
      <c r="DY12" s="58">
        <f t="shared" si="7"/>
        <v>0</v>
      </c>
      <c r="DZ12" s="58">
        <f t="shared" si="7"/>
        <v>0</v>
      </c>
      <c r="EA12" s="58">
        <f t="shared" si="7"/>
        <v>0</v>
      </c>
      <c r="EB12" s="58">
        <f t="shared" si="7"/>
        <v>0</v>
      </c>
      <c r="EC12" s="58">
        <f t="shared" si="7"/>
        <v>0</v>
      </c>
      <c r="ED12" s="58">
        <f t="shared" si="7"/>
        <v>0</v>
      </c>
      <c r="EE12" s="58">
        <f t="shared" si="7"/>
        <v>0</v>
      </c>
      <c r="EF12" s="58">
        <f t="shared" si="7"/>
        <v>0</v>
      </c>
      <c r="EG12" s="60">
        <f>SUM(EH12:EU12)</f>
        <v>0</v>
      </c>
      <c r="EH12" s="58">
        <f>EH13*EH14</f>
        <v>0</v>
      </c>
      <c r="EI12" s="61"/>
      <c r="EJ12" s="58">
        <f t="shared" ref="EJ12:EU12" si="8">EJ13*EJ14</f>
        <v>0</v>
      </c>
      <c r="EK12" s="58">
        <f t="shared" si="8"/>
        <v>0</v>
      </c>
      <c r="EL12" s="58">
        <f t="shared" si="8"/>
        <v>0</v>
      </c>
      <c r="EM12" s="58">
        <f t="shared" si="8"/>
        <v>0</v>
      </c>
      <c r="EN12" s="58">
        <f t="shared" si="8"/>
        <v>0</v>
      </c>
      <c r="EO12" s="58">
        <f t="shared" si="8"/>
        <v>0</v>
      </c>
      <c r="EP12" s="58">
        <f t="shared" si="8"/>
        <v>0</v>
      </c>
      <c r="EQ12" s="58">
        <f t="shared" si="8"/>
        <v>0</v>
      </c>
      <c r="ER12" s="58">
        <f t="shared" si="8"/>
        <v>0</v>
      </c>
      <c r="ES12" s="58">
        <f t="shared" si="8"/>
        <v>0</v>
      </c>
      <c r="ET12" s="58">
        <f t="shared" si="8"/>
        <v>0</v>
      </c>
      <c r="EU12" s="58">
        <f t="shared" si="8"/>
        <v>0</v>
      </c>
      <c r="EV12" s="60">
        <f>SUM(EW12:FJ12)</f>
        <v>0</v>
      </c>
      <c r="EW12" s="58">
        <f>EW13*EW14</f>
        <v>0</v>
      </c>
      <c r="EX12" s="61"/>
      <c r="EY12" s="58">
        <f t="shared" ref="EY12:FJ12" si="9">EY13*EY14</f>
        <v>0</v>
      </c>
      <c r="EZ12" s="58">
        <f t="shared" si="9"/>
        <v>0</v>
      </c>
      <c r="FA12" s="58">
        <f t="shared" si="9"/>
        <v>0</v>
      </c>
      <c r="FB12" s="58">
        <f t="shared" si="9"/>
        <v>0</v>
      </c>
      <c r="FC12" s="58">
        <f t="shared" si="9"/>
        <v>0</v>
      </c>
      <c r="FD12" s="58">
        <f t="shared" si="9"/>
        <v>0</v>
      </c>
      <c r="FE12" s="58">
        <f t="shared" si="9"/>
        <v>0</v>
      </c>
      <c r="FF12" s="58">
        <f t="shared" si="9"/>
        <v>0</v>
      </c>
      <c r="FG12" s="58">
        <f t="shared" si="9"/>
        <v>0</v>
      </c>
      <c r="FH12" s="58">
        <f t="shared" si="9"/>
        <v>0</v>
      </c>
      <c r="FI12" s="58">
        <f t="shared" si="9"/>
        <v>0</v>
      </c>
      <c r="FJ12" s="58">
        <f t="shared" si="9"/>
        <v>0</v>
      </c>
      <c r="FK12" s="60">
        <f>SUM(FL12:FY12)</f>
        <v>0</v>
      </c>
      <c r="FL12" s="58">
        <f>FL13*FL14</f>
        <v>0</v>
      </c>
      <c r="FM12" s="61"/>
      <c r="FN12" s="58">
        <f t="shared" ref="FN12:FY12" si="10">FN13*FN14</f>
        <v>0</v>
      </c>
      <c r="FO12" s="58">
        <f t="shared" si="10"/>
        <v>0</v>
      </c>
      <c r="FP12" s="58">
        <f t="shared" si="10"/>
        <v>0</v>
      </c>
      <c r="FQ12" s="58">
        <f t="shared" si="10"/>
        <v>0</v>
      </c>
      <c r="FR12" s="58">
        <f t="shared" si="10"/>
        <v>0</v>
      </c>
      <c r="FS12" s="58">
        <f t="shared" si="10"/>
        <v>0</v>
      </c>
      <c r="FT12" s="58">
        <f t="shared" si="10"/>
        <v>0</v>
      </c>
      <c r="FU12" s="58">
        <f t="shared" si="10"/>
        <v>0</v>
      </c>
      <c r="FV12" s="58">
        <f t="shared" si="10"/>
        <v>0</v>
      </c>
      <c r="FW12" s="58">
        <f t="shared" si="10"/>
        <v>0</v>
      </c>
      <c r="FX12" s="58">
        <f t="shared" si="10"/>
        <v>0</v>
      </c>
      <c r="FY12" s="58">
        <f t="shared" si="10"/>
        <v>0</v>
      </c>
      <c r="FZ12" s="60">
        <f>SUM(GA12:GN12)</f>
        <v>0</v>
      </c>
      <c r="GA12" s="58">
        <f>GA13*GA14</f>
        <v>0</v>
      </c>
      <c r="GB12" s="61"/>
      <c r="GC12" s="58">
        <f t="shared" ref="GC12:GN12" si="11">GC13*GC14</f>
        <v>0</v>
      </c>
      <c r="GD12" s="58">
        <f t="shared" si="11"/>
        <v>0</v>
      </c>
      <c r="GE12" s="58">
        <f t="shared" si="11"/>
        <v>0</v>
      </c>
      <c r="GF12" s="58">
        <f t="shared" si="11"/>
        <v>0</v>
      </c>
      <c r="GG12" s="58">
        <f t="shared" si="11"/>
        <v>0</v>
      </c>
      <c r="GH12" s="58">
        <f t="shared" si="11"/>
        <v>0</v>
      </c>
      <c r="GI12" s="58">
        <f t="shared" si="11"/>
        <v>0</v>
      </c>
      <c r="GJ12" s="58">
        <f t="shared" si="11"/>
        <v>0</v>
      </c>
      <c r="GK12" s="58">
        <f t="shared" si="11"/>
        <v>0</v>
      </c>
      <c r="GL12" s="58">
        <f t="shared" si="11"/>
        <v>0</v>
      </c>
      <c r="GM12" s="58">
        <f t="shared" si="11"/>
        <v>0</v>
      </c>
      <c r="GN12" s="58">
        <f t="shared" si="11"/>
        <v>0</v>
      </c>
      <c r="GO12" s="60">
        <f>SUM(GP12:HC12)</f>
        <v>0</v>
      </c>
      <c r="GP12" s="58">
        <f>GP13*GP14</f>
        <v>0</v>
      </c>
      <c r="GQ12" s="61"/>
      <c r="GR12" s="58">
        <f t="shared" ref="GR12:HC12" si="12">GR13*GR14</f>
        <v>0</v>
      </c>
      <c r="GS12" s="58">
        <f t="shared" si="12"/>
        <v>0</v>
      </c>
      <c r="GT12" s="58">
        <f t="shared" si="12"/>
        <v>0</v>
      </c>
      <c r="GU12" s="58">
        <f t="shared" si="12"/>
        <v>0</v>
      </c>
      <c r="GV12" s="58">
        <f t="shared" si="12"/>
        <v>0</v>
      </c>
      <c r="GW12" s="58">
        <f t="shared" si="12"/>
        <v>0</v>
      </c>
      <c r="GX12" s="58">
        <f t="shared" si="12"/>
        <v>0</v>
      </c>
      <c r="GY12" s="58">
        <f t="shared" si="12"/>
        <v>0</v>
      </c>
      <c r="GZ12" s="58">
        <f t="shared" si="12"/>
        <v>0</v>
      </c>
      <c r="HA12" s="58">
        <f t="shared" si="12"/>
        <v>0</v>
      </c>
      <c r="HB12" s="58">
        <f t="shared" si="12"/>
        <v>0</v>
      </c>
      <c r="HC12" s="58">
        <f t="shared" si="12"/>
        <v>0</v>
      </c>
      <c r="HE12" s="15" t="s">
        <v>57</v>
      </c>
    </row>
    <row r="13" spans="1:215" s="15" customFormat="1" ht="13.5" customHeight="1" x14ac:dyDescent="0.25">
      <c r="A13" s="14" t="s">
        <v>54</v>
      </c>
      <c r="B13" s="15" t="s">
        <v>58</v>
      </c>
      <c r="C13" s="47" t="s">
        <v>51</v>
      </c>
      <c r="D13" s="47" t="s">
        <v>52</v>
      </c>
      <c r="E13" s="48">
        <v>160</v>
      </c>
      <c r="F13" s="49"/>
      <c r="G13" s="50" t="s">
        <v>59</v>
      </c>
      <c r="H13" s="51"/>
      <c r="J13" s="50" t="s">
        <v>60</v>
      </c>
      <c r="K13" s="52" t="s">
        <v>56</v>
      </c>
      <c r="L13" s="53"/>
      <c r="M13" s="53"/>
      <c r="N13" s="16"/>
      <c r="O13" s="54"/>
      <c r="P13" s="17">
        <v>20</v>
      </c>
      <c r="Q13" s="55">
        <f t="shared" si="1"/>
        <v>0</v>
      </c>
      <c r="R13" s="56">
        <f t="shared" si="1"/>
        <v>0</v>
      </c>
      <c r="S13" s="56">
        <f t="shared" si="1"/>
        <v>0</v>
      </c>
      <c r="T13" s="56">
        <f t="shared" si="1"/>
        <v>0</v>
      </c>
      <c r="U13" s="56">
        <f t="shared" si="1"/>
        <v>0</v>
      </c>
      <c r="V13" s="56">
        <f t="shared" si="1"/>
        <v>0</v>
      </c>
      <c r="W13" s="56">
        <f t="shared" si="1"/>
        <v>0</v>
      </c>
      <c r="X13" s="56">
        <f t="shared" si="1"/>
        <v>0</v>
      </c>
      <c r="Y13" s="56">
        <f t="shared" si="1"/>
        <v>0</v>
      </c>
      <c r="Z13" s="56">
        <f t="shared" si="1"/>
        <v>0</v>
      </c>
      <c r="AA13" s="56">
        <f t="shared" si="1"/>
        <v>0</v>
      </c>
      <c r="AB13" s="56">
        <f t="shared" si="1"/>
        <v>0</v>
      </c>
      <c r="AC13" s="56">
        <f t="shared" si="1"/>
        <v>0</v>
      </c>
      <c r="AD13" s="56">
        <f t="shared" si="1"/>
        <v>0</v>
      </c>
      <c r="AE13" s="56">
        <f t="shared" si="1"/>
        <v>0</v>
      </c>
      <c r="AF13" s="57">
        <f>SUM(AG13:AT13)</f>
        <v>0</v>
      </c>
      <c r="AG13" s="58"/>
      <c r="AH13" s="59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60">
        <f>SUM(AV13:BI13)</f>
        <v>0</v>
      </c>
      <c r="AV13" s="58"/>
      <c r="AW13" s="61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60">
        <f>SUM(BK13:BX13)</f>
        <v>0</v>
      </c>
      <c r="BK13" s="58"/>
      <c r="BL13" s="61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60">
        <f>SUM(BZ13:CM13)</f>
        <v>0</v>
      </c>
      <c r="BZ13" s="58"/>
      <c r="CA13" s="61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60">
        <f>SUM(CO13:DB13)</f>
        <v>0</v>
      </c>
      <c r="CO13" s="58"/>
      <c r="CP13" s="61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60">
        <f>SUM(DD13:DQ13)</f>
        <v>0</v>
      </c>
      <c r="DD13" s="58"/>
      <c r="DE13" s="61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0">
        <f>SUM(DS13:EF13)</f>
        <v>0</v>
      </c>
      <c r="DS13" s="58"/>
      <c r="DT13" s="61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60">
        <f>SUM(EH13:EU13)</f>
        <v>0</v>
      </c>
      <c r="EH13" s="58"/>
      <c r="EI13" s="61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60">
        <f>SUM(EW13:FJ13)</f>
        <v>0</v>
      </c>
      <c r="EW13" s="58"/>
      <c r="EX13" s="61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60">
        <f>SUM(FL13:FY13)</f>
        <v>0</v>
      </c>
      <c r="FL13" s="58"/>
      <c r="FM13" s="61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60">
        <f>SUM(GA13:GN13)</f>
        <v>0</v>
      </c>
      <c r="GA13" s="58"/>
      <c r="GB13" s="61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60">
        <f>SUM(GP13:HC13)</f>
        <v>0</v>
      </c>
      <c r="GP13" s="58"/>
      <c r="GQ13" s="61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</row>
    <row r="14" spans="1:215" s="15" customFormat="1" ht="13.5" customHeight="1" x14ac:dyDescent="0.25">
      <c r="A14" s="14" t="s">
        <v>54</v>
      </c>
      <c r="B14" s="15" t="s">
        <v>61</v>
      </c>
      <c r="C14" s="47" t="s">
        <v>51</v>
      </c>
      <c r="D14" s="47" t="s">
        <v>52</v>
      </c>
      <c r="E14" s="48">
        <v>160</v>
      </c>
      <c r="F14" s="49"/>
      <c r="G14" s="50" t="s">
        <v>62</v>
      </c>
      <c r="H14" s="51"/>
      <c r="J14" s="50" t="s">
        <v>63</v>
      </c>
      <c r="K14" s="52" t="s">
        <v>56</v>
      </c>
      <c r="L14" s="53"/>
      <c r="M14" s="53"/>
      <c r="N14" s="16"/>
      <c r="O14" s="54"/>
      <c r="P14" s="17">
        <v>20</v>
      </c>
      <c r="Q14" s="55">
        <f t="shared" ref="Q14:AF14" si="13">IF(Q13=0, 0, Q12/Q13/1)</f>
        <v>0</v>
      </c>
      <c r="R14" s="56">
        <f t="shared" si="13"/>
        <v>0</v>
      </c>
      <c r="S14" s="56">
        <f t="shared" si="13"/>
        <v>0</v>
      </c>
      <c r="T14" s="56">
        <f t="shared" si="13"/>
        <v>0</v>
      </c>
      <c r="U14" s="56">
        <f t="shared" si="13"/>
        <v>0</v>
      </c>
      <c r="V14" s="56">
        <f t="shared" si="13"/>
        <v>0</v>
      </c>
      <c r="W14" s="56">
        <f t="shared" si="13"/>
        <v>0</v>
      </c>
      <c r="X14" s="56">
        <f t="shared" si="13"/>
        <v>0</v>
      </c>
      <c r="Y14" s="56">
        <f t="shared" si="13"/>
        <v>0</v>
      </c>
      <c r="Z14" s="56">
        <f t="shared" si="13"/>
        <v>0</v>
      </c>
      <c r="AA14" s="56">
        <f t="shared" si="13"/>
        <v>0</v>
      </c>
      <c r="AB14" s="56">
        <f t="shared" si="13"/>
        <v>0</v>
      </c>
      <c r="AC14" s="56">
        <f t="shared" si="13"/>
        <v>0</v>
      </c>
      <c r="AD14" s="56">
        <f t="shared" si="13"/>
        <v>0</v>
      </c>
      <c r="AE14" s="56">
        <f t="shared" si="13"/>
        <v>0</v>
      </c>
      <c r="AF14" s="57">
        <f t="shared" si="13"/>
        <v>0</v>
      </c>
      <c r="AG14" s="58"/>
      <c r="AH14" s="59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60">
        <f>IF(AU13=0, 0, AU12/AU13/1)</f>
        <v>0</v>
      </c>
      <c r="AV14" s="58"/>
      <c r="AW14" s="61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60">
        <f>IF(BJ13=0, 0, BJ12/BJ13/1)</f>
        <v>0</v>
      </c>
      <c r="BK14" s="58"/>
      <c r="BL14" s="61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60">
        <f>IF(BY13=0, 0, BY12/BY13/1)</f>
        <v>0</v>
      </c>
      <c r="BZ14" s="58"/>
      <c r="CA14" s="61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60">
        <f>IF(CN13=0, 0, CN12/CN13/1)</f>
        <v>0</v>
      </c>
      <c r="CO14" s="58"/>
      <c r="CP14" s="61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60">
        <f>IF(DC13=0, 0, DC12/DC13/1)</f>
        <v>0</v>
      </c>
      <c r="DD14" s="58"/>
      <c r="DE14" s="61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60">
        <f>IF(DR13=0, 0, DR12/DR13/1)</f>
        <v>0</v>
      </c>
      <c r="DS14" s="58"/>
      <c r="DT14" s="61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60">
        <f>IF(EG13=0, 0, EG12/EG13/1)</f>
        <v>0</v>
      </c>
      <c r="EH14" s="58"/>
      <c r="EI14" s="61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60">
        <f>IF(EV13=0, 0, EV12/EV13/1)</f>
        <v>0</v>
      </c>
      <c r="EW14" s="58"/>
      <c r="EX14" s="61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60">
        <f>IF(FK13=0, 0, FK12/FK13/1)</f>
        <v>0</v>
      </c>
      <c r="FL14" s="58"/>
      <c r="FM14" s="61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60">
        <f>IF(FZ13=0, 0, FZ12/FZ13/1)</f>
        <v>0</v>
      </c>
      <c r="GA14" s="58"/>
      <c r="GB14" s="61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60">
        <f>IF(GO13=0, 0, GO12/GO13/1)</f>
        <v>0</v>
      </c>
      <c r="GP14" s="58"/>
      <c r="GQ14" s="61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</row>
    <row r="15" spans="1:215" s="15" customFormat="1" ht="13.5" customHeight="1" x14ac:dyDescent="0.25">
      <c r="A15" s="14" t="s">
        <v>49</v>
      </c>
      <c r="B15" s="15" t="s">
        <v>64</v>
      </c>
      <c r="C15" s="47" t="s">
        <v>51</v>
      </c>
      <c r="D15" s="47" t="s">
        <v>52</v>
      </c>
      <c r="E15" s="48">
        <v>160</v>
      </c>
      <c r="F15" s="49"/>
      <c r="G15" s="50" t="s">
        <v>65</v>
      </c>
      <c r="H15" s="51" t="s">
        <v>54</v>
      </c>
      <c r="J15" s="50" t="s">
        <v>55</v>
      </c>
      <c r="K15" s="52" t="s">
        <v>56</v>
      </c>
      <c r="L15" s="53"/>
      <c r="M15" s="53"/>
      <c r="N15" s="16"/>
      <c r="O15" s="54"/>
      <c r="P15" s="17">
        <v>20</v>
      </c>
      <c r="Q15" s="55">
        <f t="shared" ref="Q15:AE16" si="14">SUM(AF15,AU15,BJ15,BY15,CN15,DC15,DR15,EG15,EV15,FK15,FZ15,GO15)</f>
        <v>0</v>
      </c>
      <c r="R15" s="56">
        <f t="shared" si="14"/>
        <v>0</v>
      </c>
      <c r="S15" s="56">
        <f t="shared" si="14"/>
        <v>0</v>
      </c>
      <c r="T15" s="56">
        <f t="shared" si="14"/>
        <v>0</v>
      </c>
      <c r="U15" s="56">
        <f t="shared" si="14"/>
        <v>0</v>
      </c>
      <c r="V15" s="56">
        <f t="shared" si="14"/>
        <v>0</v>
      </c>
      <c r="W15" s="56">
        <f t="shared" si="14"/>
        <v>0</v>
      </c>
      <c r="X15" s="56">
        <f t="shared" si="14"/>
        <v>0</v>
      </c>
      <c r="Y15" s="56">
        <f t="shared" si="14"/>
        <v>0</v>
      </c>
      <c r="Z15" s="56">
        <f t="shared" si="14"/>
        <v>0</v>
      </c>
      <c r="AA15" s="56">
        <f t="shared" si="14"/>
        <v>0</v>
      </c>
      <c r="AB15" s="56">
        <f t="shared" si="14"/>
        <v>0</v>
      </c>
      <c r="AC15" s="56">
        <f t="shared" si="14"/>
        <v>0</v>
      </c>
      <c r="AD15" s="56">
        <f t="shared" si="14"/>
        <v>0</v>
      </c>
      <c r="AE15" s="56">
        <f t="shared" si="14"/>
        <v>0</v>
      </c>
      <c r="AF15" s="57">
        <f>IF(AF14=0, 0, AF13/AF14/1)</f>
        <v>0</v>
      </c>
      <c r="AG15" s="58"/>
      <c r="AH15" s="59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60">
        <f>IF(AU14=0, 0, AU13/AU14/1)</f>
        <v>0</v>
      </c>
      <c r="AV15" s="58"/>
      <c r="AW15" s="61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60">
        <f>IF(BJ14=0, 0, BJ13/BJ14/1)</f>
        <v>0</v>
      </c>
      <c r="BK15" s="58"/>
      <c r="BL15" s="61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60">
        <f>IF(BY14=0, 0, BY13/BY14/1)</f>
        <v>0</v>
      </c>
      <c r="BZ15" s="58"/>
      <c r="CA15" s="61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60">
        <f>IF(CN14=0, 0, CN13/CN14/1)</f>
        <v>0</v>
      </c>
      <c r="CO15" s="58"/>
      <c r="CP15" s="61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60">
        <f>IF(DC14=0, 0, DC13/DC14/1)</f>
        <v>0</v>
      </c>
      <c r="DD15" s="58"/>
      <c r="DE15" s="61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60">
        <f>IF(DR14=0, 0, DR13/DR14/1)</f>
        <v>0</v>
      </c>
      <c r="DS15" s="58"/>
      <c r="DT15" s="61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60">
        <f>IF(EG14=0, 0, EG13/EG14/1)</f>
        <v>0</v>
      </c>
      <c r="EH15" s="58"/>
      <c r="EI15" s="61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60">
        <f>IF(EV14=0, 0, EV13/EV14/1)</f>
        <v>0</v>
      </c>
      <c r="EW15" s="58"/>
      <c r="EX15" s="61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60">
        <f>IF(FK14=0, 0, FK13/FK14/1)</f>
        <v>0</v>
      </c>
      <c r="FL15" s="58"/>
      <c r="FM15" s="61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60">
        <f>IF(FZ14=0, 0, FZ13/FZ14/1)</f>
        <v>0</v>
      </c>
      <c r="GA15" s="58"/>
      <c r="GB15" s="61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60">
        <f>IF(GO14=0, 0, GO13/GO14/1)</f>
        <v>0</v>
      </c>
      <c r="GP15" s="58">
        <f>GP16*GP17</f>
        <v>0</v>
      </c>
      <c r="GQ15" s="61"/>
      <c r="GR15" s="58">
        <f t="shared" ref="GR15:HC15" si="15">GR16*GR17</f>
        <v>0</v>
      </c>
      <c r="GS15" s="58">
        <f t="shared" si="15"/>
        <v>0</v>
      </c>
      <c r="GT15" s="58">
        <f t="shared" si="15"/>
        <v>0</v>
      </c>
      <c r="GU15" s="58">
        <f t="shared" si="15"/>
        <v>0</v>
      </c>
      <c r="GV15" s="58">
        <f t="shared" si="15"/>
        <v>0</v>
      </c>
      <c r="GW15" s="58">
        <f t="shared" si="15"/>
        <v>0</v>
      </c>
      <c r="GX15" s="58">
        <f t="shared" si="15"/>
        <v>0</v>
      </c>
      <c r="GY15" s="58">
        <f t="shared" si="15"/>
        <v>0</v>
      </c>
      <c r="GZ15" s="58">
        <f t="shared" si="15"/>
        <v>0</v>
      </c>
      <c r="HA15" s="58">
        <f t="shared" si="15"/>
        <v>0</v>
      </c>
      <c r="HB15" s="58">
        <f t="shared" si="15"/>
        <v>0</v>
      </c>
      <c r="HC15" s="58">
        <f t="shared" si="15"/>
        <v>0</v>
      </c>
    </row>
    <row r="16" spans="1:215" s="15" customFormat="1" ht="13.5" customHeight="1" x14ac:dyDescent="0.25">
      <c r="A16" s="14" t="s">
        <v>54</v>
      </c>
      <c r="B16" s="15" t="s">
        <v>66</v>
      </c>
      <c r="C16" s="47" t="s">
        <v>51</v>
      </c>
      <c r="D16" s="47" t="s">
        <v>52</v>
      </c>
      <c r="E16" s="48">
        <v>160</v>
      </c>
      <c r="F16" s="49"/>
      <c r="G16" s="50" t="s">
        <v>59</v>
      </c>
      <c r="H16" s="51"/>
      <c r="J16" s="50" t="s">
        <v>60</v>
      </c>
      <c r="K16" s="52" t="s">
        <v>56</v>
      </c>
      <c r="L16" s="53"/>
      <c r="M16" s="53"/>
      <c r="N16" s="16"/>
      <c r="O16" s="54"/>
      <c r="P16" s="17">
        <v>20</v>
      </c>
      <c r="Q16" s="55">
        <f t="shared" si="14"/>
        <v>0</v>
      </c>
      <c r="R16" s="56">
        <f t="shared" si="14"/>
        <v>0</v>
      </c>
      <c r="S16" s="56">
        <f t="shared" si="14"/>
        <v>0</v>
      </c>
      <c r="T16" s="56">
        <f t="shared" si="14"/>
        <v>0</v>
      </c>
      <c r="U16" s="56">
        <f t="shared" si="14"/>
        <v>0</v>
      </c>
      <c r="V16" s="56">
        <f t="shared" si="14"/>
        <v>0</v>
      </c>
      <c r="W16" s="56">
        <f t="shared" si="14"/>
        <v>0</v>
      </c>
      <c r="X16" s="56">
        <f t="shared" si="14"/>
        <v>0</v>
      </c>
      <c r="Y16" s="56">
        <f t="shared" si="14"/>
        <v>0</v>
      </c>
      <c r="Z16" s="56">
        <f t="shared" si="14"/>
        <v>0</v>
      </c>
      <c r="AA16" s="56">
        <f t="shared" si="14"/>
        <v>0</v>
      </c>
      <c r="AB16" s="56">
        <f t="shared" si="14"/>
        <v>0</v>
      </c>
      <c r="AC16" s="56">
        <f t="shared" si="14"/>
        <v>0</v>
      </c>
      <c r="AD16" s="56">
        <f t="shared" si="14"/>
        <v>0</v>
      </c>
      <c r="AE16" s="56">
        <f t="shared" si="14"/>
        <v>0</v>
      </c>
      <c r="AF16" s="57">
        <f>IF(AF15=0, 0, AF14/AF15/1)</f>
        <v>0</v>
      </c>
      <c r="AG16" s="58"/>
      <c r="AH16" s="59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60">
        <f>IF(AU15=0, 0, AU14/AU15/1)</f>
        <v>0</v>
      </c>
      <c r="AV16" s="58"/>
      <c r="AW16" s="61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60">
        <f>IF(BJ15=0, 0, BJ14/BJ15/1)</f>
        <v>0</v>
      </c>
      <c r="BK16" s="58"/>
      <c r="BL16" s="61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60">
        <f>IF(BY15=0, 0, BY14/BY15/1)</f>
        <v>0</v>
      </c>
      <c r="BZ16" s="58"/>
      <c r="CA16" s="61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60">
        <f>IF(CN15=0, 0, CN14/CN15/1)</f>
        <v>0</v>
      </c>
      <c r="CO16" s="58"/>
      <c r="CP16" s="61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60">
        <f>IF(DC15=0, 0, DC14/DC15/1)</f>
        <v>0</v>
      </c>
      <c r="DD16" s="58"/>
      <c r="DE16" s="61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60">
        <f>IF(DR15=0, 0, DR14/DR15/1)</f>
        <v>0</v>
      </c>
      <c r="DS16" s="58"/>
      <c r="DT16" s="61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60">
        <f>IF(EG15=0, 0, EG14/EG15/1)</f>
        <v>0</v>
      </c>
      <c r="EH16" s="58"/>
      <c r="EI16" s="61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60">
        <f>IF(EV15=0, 0, EV14/EV15/1)</f>
        <v>0</v>
      </c>
      <c r="EW16" s="58"/>
      <c r="EX16" s="61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60">
        <f>IF(FK15=0, 0, FK14/FK15/1)</f>
        <v>0</v>
      </c>
      <c r="FL16" s="58"/>
      <c r="FM16" s="61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60">
        <f>IF(FZ15=0, 0, FZ14/FZ15/1)</f>
        <v>0</v>
      </c>
      <c r="GA16" s="58"/>
      <c r="GB16" s="61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60">
        <f>IF(GO15=0, 0, GO14/GO15/1)</f>
        <v>0</v>
      </c>
      <c r="GP16" s="58"/>
      <c r="GQ16" s="61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</row>
    <row r="17" spans="1:211" s="15" customFormat="1" ht="13.5" customHeight="1" x14ac:dyDescent="0.25">
      <c r="A17" s="14" t="s">
        <v>54</v>
      </c>
      <c r="B17" s="15" t="s">
        <v>67</v>
      </c>
      <c r="C17" s="47" t="s">
        <v>51</v>
      </c>
      <c r="D17" s="47" t="s">
        <v>52</v>
      </c>
      <c r="E17" s="48">
        <v>160</v>
      </c>
      <c r="F17" s="49"/>
      <c r="G17" s="50" t="s">
        <v>62</v>
      </c>
      <c r="H17" s="51"/>
      <c r="J17" s="50" t="s">
        <v>63</v>
      </c>
      <c r="K17" s="52" t="s">
        <v>56</v>
      </c>
      <c r="L17" s="53"/>
      <c r="M17" s="53"/>
      <c r="N17" s="16"/>
      <c r="O17" s="54"/>
      <c r="P17" s="17">
        <v>20</v>
      </c>
      <c r="Q17" s="55">
        <f t="shared" ref="Q17:AE17" si="16">IF(Q16=0, 0, Q15/Q16/1)</f>
        <v>0</v>
      </c>
      <c r="R17" s="56">
        <f t="shared" si="16"/>
        <v>0</v>
      </c>
      <c r="S17" s="56">
        <f t="shared" si="16"/>
        <v>0</v>
      </c>
      <c r="T17" s="56">
        <f t="shared" si="16"/>
        <v>0</v>
      </c>
      <c r="U17" s="56">
        <f t="shared" si="16"/>
        <v>0</v>
      </c>
      <c r="V17" s="56">
        <f t="shared" si="16"/>
        <v>0</v>
      </c>
      <c r="W17" s="56">
        <f t="shared" si="16"/>
        <v>0</v>
      </c>
      <c r="X17" s="56">
        <f t="shared" si="16"/>
        <v>0</v>
      </c>
      <c r="Y17" s="56">
        <f t="shared" si="16"/>
        <v>0</v>
      </c>
      <c r="Z17" s="56">
        <f t="shared" si="16"/>
        <v>0</v>
      </c>
      <c r="AA17" s="56">
        <f t="shared" si="16"/>
        <v>0</v>
      </c>
      <c r="AB17" s="56">
        <f t="shared" si="16"/>
        <v>0</v>
      </c>
      <c r="AC17" s="56">
        <f t="shared" si="16"/>
        <v>0</v>
      </c>
      <c r="AD17" s="56">
        <f t="shared" si="16"/>
        <v>0</v>
      </c>
      <c r="AE17" s="56">
        <f t="shared" si="16"/>
        <v>0</v>
      </c>
      <c r="AF17" s="57">
        <f>IF(AF16=0, 0, AF15/AF16/1)</f>
        <v>0</v>
      </c>
      <c r="AG17" s="58"/>
      <c r="AH17" s="59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60">
        <f>IF(AU16=0, 0, AU15/AU16/1)</f>
        <v>0</v>
      </c>
      <c r="AV17" s="58"/>
      <c r="AW17" s="61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60">
        <f>IF(BJ16=0, 0, BJ15/BJ16/1)</f>
        <v>0</v>
      </c>
      <c r="BK17" s="58"/>
      <c r="BL17" s="61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60">
        <f>IF(BY16=0, 0, BY15/BY16/1)</f>
        <v>0</v>
      </c>
      <c r="BZ17" s="58"/>
      <c r="CA17" s="61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60">
        <f>IF(CN16=0, 0, CN15/CN16/1)</f>
        <v>0</v>
      </c>
      <c r="CO17" s="58"/>
      <c r="CP17" s="61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60">
        <f>IF(DC16=0, 0, DC15/DC16/1)</f>
        <v>0</v>
      </c>
      <c r="DD17" s="58"/>
      <c r="DE17" s="61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60">
        <f>IF(DR16=0, 0, DR15/DR16/1)</f>
        <v>0</v>
      </c>
      <c r="DS17" s="58"/>
      <c r="DT17" s="61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60">
        <f>IF(EG16=0, 0, EG15/EG16/1)</f>
        <v>0</v>
      </c>
      <c r="EH17" s="58"/>
      <c r="EI17" s="61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60">
        <f>IF(EV16=0, 0, EV15/EV16/1)</f>
        <v>0</v>
      </c>
      <c r="EW17" s="58"/>
      <c r="EX17" s="61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60">
        <f>IF(FK16=0, 0, FK15/FK16/1)</f>
        <v>0</v>
      </c>
      <c r="FL17" s="58"/>
      <c r="FM17" s="61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60">
        <f>IF(FZ16=0, 0, FZ15/FZ16/1)</f>
        <v>0</v>
      </c>
      <c r="GA17" s="58"/>
      <c r="GB17" s="61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60">
        <f>IF(GO16=0, 0, GO15/GO16/1)</f>
        <v>0</v>
      </c>
      <c r="GP17" s="58"/>
      <c r="GQ17" s="61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</row>
    <row r="18" spans="1:211" s="15" customFormat="1" ht="13.5" customHeight="1" x14ac:dyDescent="0.25">
      <c r="A18" s="14" t="s">
        <v>49</v>
      </c>
      <c r="B18" s="15" t="s">
        <v>68</v>
      </c>
      <c r="C18" s="47" t="s">
        <v>51</v>
      </c>
      <c r="D18" s="47" t="s">
        <v>52</v>
      </c>
      <c r="E18" s="48">
        <v>160</v>
      </c>
      <c r="F18" s="49"/>
      <c r="G18" s="50" t="s">
        <v>69</v>
      </c>
      <c r="H18" s="51" t="s">
        <v>54</v>
      </c>
      <c r="J18" s="50" t="s">
        <v>55</v>
      </c>
      <c r="K18" s="52" t="s">
        <v>56</v>
      </c>
      <c r="L18" s="53"/>
      <c r="M18" s="53"/>
      <c r="N18" s="16"/>
      <c r="O18" s="54"/>
      <c r="P18" s="17">
        <v>20</v>
      </c>
      <c r="Q18" s="55">
        <f t="shared" ref="Q18:AE19" si="17">SUM(AF18,AU18,BJ18,BY18,CN18,DC18,DR18,EG18,EV18,FK18,FZ18,GO18)</f>
        <v>0</v>
      </c>
      <c r="R18" s="56">
        <f t="shared" si="17"/>
        <v>0</v>
      </c>
      <c r="S18" s="56">
        <f t="shared" si="17"/>
        <v>0</v>
      </c>
      <c r="T18" s="56">
        <f t="shared" si="17"/>
        <v>0</v>
      </c>
      <c r="U18" s="56">
        <f t="shared" si="17"/>
        <v>0</v>
      </c>
      <c r="V18" s="56">
        <f t="shared" si="17"/>
        <v>0</v>
      </c>
      <c r="W18" s="56">
        <f t="shared" si="17"/>
        <v>0</v>
      </c>
      <c r="X18" s="56">
        <f t="shared" si="17"/>
        <v>0</v>
      </c>
      <c r="Y18" s="56">
        <f t="shared" si="17"/>
        <v>0</v>
      </c>
      <c r="Z18" s="56">
        <f t="shared" si="17"/>
        <v>0</v>
      </c>
      <c r="AA18" s="56">
        <f t="shared" si="17"/>
        <v>0</v>
      </c>
      <c r="AB18" s="56">
        <f t="shared" si="17"/>
        <v>0</v>
      </c>
      <c r="AC18" s="56">
        <f t="shared" si="17"/>
        <v>0</v>
      </c>
      <c r="AD18" s="56">
        <f t="shared" si="17"/>
        <v>0</v>
      </c>
      <c r="AE18" s="56">
        <f t="shared" si="17"/>
        <v>0</v>
      </c>
      <c r="AF18" s="57">
        <f>IF(AF17=0, 0, AF16/AF17/1)</f>
        <v>0</v>
      </c>
      <c r="AG18" s="58"/>
      <c r="AH18" s="59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60">
        <f>IF(AU17=0, 0, AU16/AU17/1)</f>
        <v>0</v>
      </c>
      <c r="AV18" s="58"/>
      <c r="AW18" s="61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60">
        <f>IF(BJ17=0, 0, BJ16/BJ17/1)</f>
        <v>0</v>
      </c>
      <c r="BK18" s="58"/>
      <c r="BL18" s="61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60">
        <f>IF(BY17=0, 0, BY16/BY17/1)</f>
        <v>0</v>
      </c>
      <c r="BZ18" s="58"/>
      <c r="CA18" s="61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60">
        <f>IF(CN17=0, 0, CN16/CN17/1)</f>
        <v>0</v>
      </c>
      <c r="CO18" s="58"/>
      <c r="CP18" s="61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60">
        <f>IF(DC17=0, 0, DC16/DC17/1)</f>
        <v>0</v>
      </c>
      <c r="DD18" s="58"/>
      <c r="DE18" s="61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60">
        <f>IF(DR17=0, 0, DR16/DR17/1)</f>
        <v>0</v>
      </c>
      <c r="DS18" s="58"/>
      <c r="DT18" s="61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60">
        <f>IF(EG17=0, 0, EG16/EG17/1)</f>
        <v>0</v>
      </c>
      <c r="EH18" s="58"/>
      <c r="EI18" s="61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60">
        <f>IF(EV17=0, 0, EV16/EV17/1)</f>
        <v>0</v>
      </c>
      <c r="EW18" s="58"/>
      <c r="EX18" s="61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60">
        <f>IF(FK17=0, 0, FK16/FK17/1)</f>
        <v>0</v>
      </c>
      <c r="FL18" s="58"/>
      <c r="FM18" s="61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60">
        <f>IF(FZ17=0, 0, FZ16/FZ17/1)</f>
        <v>0</v>
      </c>
      <c r="GA18" s="58"/>
      <c r="GB18" s="61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60">
        <f>IF(GO17=0, 0, GO16/GO17/1)</f>
        <v>0</v>
      </c>
      <c r="GP18" s="58">
        <f>GP19*GP20</f>
        <v>0</v>
      </c>
      <c r="GQ18" s="61"/>
      <c r="GR18" s="58">
        <f t="shared" ref="GR18:HC18" si="18">GR19*GR20</f>
        <v>0</v>
      </c>
      <c r="GS18" s="58">
        <f t="shared" si="18"/>
        <v>0</v>
      </c>
      <c r="GT18" s="58">
        <f t="shared" si="18"/>
        <v>0</v>
      </c>
      <c r="GU18" s="58">
        <f t="shared" si="18"/>
        <v>0</v>
      </c>
      <c r="GV18" s="58">
        <f t="shared" si="18"/>
        <v>0</v>
      </c>
      <c r="GW18" s="58">
        <f t="shared" si="18"/>
        <v>0</v>
      </c>
      <c r="GX18" s="58">
        <f t="shared" si="18"/>
        <v>0</v>
      </c>
      <c r="GY18" s="58">
        <f t="shared" si="18"/>
        <v>0</v>
      </c>
      <c r="GZ18" s="58">
        <f t="shared" si="18"/>
        <v>0</v>
      </c>
      <c r="HA18" s="58">
        <f t="shared" si="18"/>
        <v>0</v>
      </c>
      <c r="HB18" s="58">
        <f t="shared" si="18"/>
        <v>0</v>
      </c>
      <c r="HC18" s="58">
        <f t="shared" si="18"/>
        <v>0</v>
      </c>
    </row>
    <row r="19" spans="1:211" s="15" customFormat="1" ht="13.5" customHeight="1" x14ac:dyDescent="0.25">
      <c r="A19" s="14" t="s">
        <v>54</v>
      </c>
      <c r="B19" s="15" t="s">
        <v>70</v>
      </c>
      <c r="C19" s="47" t="s">
        <v>51</v>
      </c>
      <c r="D19" s="47" t="s">
        <v>52</v>
      </c>
      <c r="E19" s="48">
        <v>160</v>
      </c>
      <c r="F19" s="49"/>
      <c r="G19" s="50" t="s">
        <v>71</v>
      </c>
      <c r="H19" s="51"/>
      <c r="J19" s="50" t="s">
        <v>60</v>
      </c>
      <c r="K19" s="52" t="s">
        <v>56</v>
      </c>
      <c r="L19" s="53"/>
      <c r="M19" s="53"/>
      <c r="N19" s="16"/>
      <c r="O19" s="54"/>
      <c r="P19" s="17">
        <v>20</v>
      </c>
      <c r="Q19" s="55">
        <f t="shared" si="17"/>
        <v>0</v>
      </c>
      <c r="R19" s="56">
        <f t="shared" si="17"/>
        <v>0</v>
      </c>
      <c r="S19" s="56">
        <f t="shared" si="17"/>
        <v>0</v>
      </c>
      <c r="T19" s="56">
        <f t="shared" si="17"/>
        <v>0</v>
      </c>
      <c r="U19" s="56">
        <f t="shared" si="17"/>
        <v>0</v>
      </c>
      <c r="V19" s="56">
        <f t="shared" si="17"/>
        <v>0</v>
      </c>
      <c r="W19" s="56">
        <f t="shared" si="17"/>
        <v>0</v>
      </c>
      <c r="X19" s="56">
        <f t="shared" si="17"/>
        <v>0</v>
      </c>
      <c r="Y19" s="56">
        <f t="shared" si="17"/>
        <v>0</v>
      </c>
      <c r="Z19" s="56">
        <f t="shared" si="17"/>
        <v>0</v>
      </c>
      <c r="AA19" s="56">
        <f t="shared" si="17"/>
        <v>0</v>
      </c>
      <c r="AB19" s="56">
        <f t="shared" si="17"/>
        <v>0</v>
      </c>
      <c r="AC19" s="56">
        <f t="shared" si="17"/>
        <v>0</v>
      </c>
      <c r="AD19" s="56">
        <f t="shared" si="17"/>
        <v>0</v>
      </c>
      <c r="AE19" s="56">
        <f t="shared" si="17"/>
        <v>0</v>
      </c>
      <c r="AF19" s="57">
        <f>SUM(AG19:AT19)</f>
        <v>0</v>
      </c>
      <c r="AG19" s="58"/>
      <c r="AH19" s="59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60">
        <f>SUM(AV19:BI19)</f>
        <v>0</v>
      </c>
      <c r="AV19" s="58"/>
      <c r="AW19" s="61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60">
        <f>SUM(BK19:BX19)</f>
        <v>0</v>
      </c>
      <c r="BK19" s="58"/>
      <c r="BL19" s="61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60">
        <f>SUM(BZ19:CM19)</f>
        <v>0</v>
      </c>
      <c r="BZ19" s="58"/>
      <c r="CA19" s="61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60">
        <f>SUM(CO19:DB19)</f>
        <v>0</v>
      </c>
      <c r="CO19" s="58"/>
      <c r="CP19" s="61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60">
        <f>SUM(DD19:DQ19)</f>
        <v>0</v>
      </c>
      <c r="DD19" s="58"/>
      <c r="DE19" s="61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60">
        <f>SUM(DS19:EF19)</f>
        <v>0</v>
      </c>
      <c r="DS19" s="58"/>
      <c r="DT19" s="61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60">
        <f>SUM(EH19:EU19)</f>
        <v>0</v>
      </c>
      <c r="EH19" s="58"/>
      <c r="EI19" s="61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60">
        <f>SUM(EW19:FJ19)</f>
        <v>0</v>
      </c>
      <c r="EW19" s="58"/>
      <c r="EX19" s="61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60">
        <f>SUM(FL19:FY19)</f>
        <v>0</v>
      </c>
      <c r="FL19" s="58"/>
      <c r="FM19" s="61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60">
        <f>SUM(GA19:GN19)</f>
        <v>0</v>
      </c>
      <c r="GA19" s="58"/>
      <c r="GB19" s="61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60">
        <f>SUM(GP19:HC19)</f>
        <v>0</v>
      </c>
      <c r="GP19" s="58"/>
      <c r="GQ19" s="61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</row>
    <row r="20" spans="1:211" s="15" customFormat="1" ht="13.5" customHeight="1" x14ac:dyDescent="0.25">
      <c r="A20" s="14" t="s">
        <v>54</v>
      </c>
      <c r="B20" s="15" t="s">
        <v>72</v>
      </c>
      <c r="C20" s="47" t="s">
        <v>51</v>
      </c>
      <c r="D20" s="47" t="s">
        <v>52</v>
      </c>
      <c r="E20" s="48">
        <v>160</v>
      </c>
      <c r="F20" s="49"/>
      <c r="G20" s="50" t="s">
        <v>73</v>
      </c>
      <c r="H20" s="51"/>
      <c r="J20" s="50" t="s">
        <v>63</v>
      </c>
      <c r="K20" s="52" t="s">
        <v>56</v>
      </c>
      <c r="L20" s="53"/>
      <c r="M20" s="53"/>
      <c r="N20" s="16"/>
      <c r="O20" s="54"/>
      <c r="P20" s="17">
        <v>20</v>
      </c>
      <c r="Q20" s="55">
        <f t="shared" ref="Q20:AF20" si="19">IF(Q19=0, 0, Q18/Q19/1)</f>
        <v>0</v>
      </c>
      <c r="R20" s="56">
        <f t="shared" si="19"/>
        <v>0</v>
      </c>
      <c r="S20" s="56">
        <f t="shared" si="19"/>
        <v>0</v>
      </c>
      <c r="T20" s="56">
        <f t="shared" si="19"/>
        <v>0</v>
      </c>
      <c r="U20" s="56">
        <f t="shared" si="19"/>
        <v>0</v>
      </c>
      <c r="V20" s="56">
        <f t="shared" si="19"/>
        <v>0</v>
      </c>
      <c r="W20" s="56">
        <f t="shared" si="19"/>
        <v>0</v>
      </c>
      <c r="X20" s="56">
        <f t="shared" si="19"/>
        <v>0</v>
      </c>
      <c r="Y20" s="56">
        <f t="shared" si="19"/>
        <v>0</v>
      </c>
      <c r="Z20" s="56">
        <f t="shared" si="19"/>
        <v>0</v>
      </c>
      <c r="AA20" s="56">
        <f t="shared" si="19"/>
        <v>0</v>
      </c>
      <c r="AB20" s="56">
        <f t="shared" si="19"/>
        <v>0</v>
      </c>
      <c r="AC20" s="56">
        <f t="shared" si="19"/>
        <v>0</v>
      </c>
      <c r="AD20" s="56">
        <f t="shared" si="19"/>
        <v>0</v>
      </c>
      <c r="AE20" s="56">
        <f t="shared" si="19"/>
        <v>0</v>
      </c>
      <c r="AF20" s="57">
        <f t="shared" si="19"/>
        <v>0</v>
      </c>
      <c r="AG20" s="58"/>
      <c r="AH20" s="59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60">
        <f>IF(AU19=0, 0, AU18/AU19/1)</f>
        <v>0</v>
      </c>
      <c r="AV20" s="58"/>
      <c r="AW20" s="61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60">
        <f>IF(BJ19=0, 0, BJ18/BJ19/1)</f>
        <v>0</v>
      </c>
      <c r="BK20" s="58"/>
      <c r="BL20" s="61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60">
        <f>IF(BY19=0, 0, BY18/BY19/1)</f>
        <v>0</v>
      </c>
      <c r="BZ20" s="58"/>
      <c r="CA20" s="61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60">
        <f>IF(CN19=0, 0, CN18/CN19/1)</f>
        <v>0</v>
      </c>
      <c r="CO20" s="58"/>
      <c r="CP20" s="61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60">
        <f>IF(DC19=0, 0, DC18/DC19/1)</f>
        <v>0</v>
      </c>
      <c r="DD20" s="58"/>
      <c r="DE20" s="61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60">
        <f>IF(DR19=0, 0, DR18/DR19/1)</f>
        <v>0</v>
      </c>
      <c r="DS20" s="58"/>
      <c r="DT20" s="61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60">
        <f>IF(EG19=0, 0, EG18/EG19/1)</f>
        <v>0</v>
      </c>
      <c r="EH20" s="58"/>
      <c r="EI20" s="61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60">
        <f>IF(EV19=0, 0, EV18/EV19/1)</f>
        <v>0</v>
      </c>
      <c r="EW20" s="58"/>
      <c r="EX20" s="61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60">
        <f>IF(FK19=0, 0, FK18/FK19/1)</f>
        <v>0</v>
      </c>
      <c r="FL20" s="58"/>
      <c r="FM20" s="61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60">
        <f>IF(FZ19=0, 0, FZ18/FZ19/1)</f>
        <v>0</v>
      </c>
      <c r="GA20" s="58"/>
      <c r="GB20" s="61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60">
        <f>IF(GO19=0, 0, GO18/GO19/1)</f>
        <v>0</v>
      </c>
      <c r="GP20" s="58"/>
      <c r="GQ20" s="61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</row>
    <row r="21" spans="1:211" s="15" customFormat="1" ht="13.5" customHeight="1" x14ac:dyDescent="0.25">
      <c r="A21" s="14" t="s">
        <v>49</v>
      </c>
      <c r="B21" s="15" t="s">
        <v>74</v>
      </c>
      <c r="C21" s="47" t="s">
        <v>51</v>
      </c>
      <c r="D21" s="47" t="s">
        <v>52</v>
      </c>
      <c r="E21" s="48">
        <v>160</v>
      </c>
      <c r="F21" s="49"/>
      <c r="G21" s="50" t="s">
        <v>75</v>
      </c>
      <c r="H21" s="51" t="s">
        <v>54</v>
      </c>
      <c r="J21" s="50" t="s">
        <v>55</v>
      </c>
      <c r="K21" s="52" t="s">
        <v>56</v>
      </c>
      <c r="L21" s="53"/>
      <c r="M21" s="53"/>
      <c r="N21" s="16"/>
      <c r="O21" s="54"/>
      <c r="P21" s="17">
        <v>20</v>
      </c>
      <c r="Q21" s="55">
        <f t="shared" ref="Q21:AE22" si="20">SUM(AF21,AU21,BJ21,BY21,CN21,DC21,DR21,EG21,EV21,FK21,FZ21,GO21)</f>
        <v>0</v>
      </c>
      <c r="R21" s="56">
        <f t="shared" si="20"/>
        <v>0</v>
      </c>
      <c r="S21" s="56">
        <f t="shared" si="20"/>
        <v>0</v>
      </c>
      <c r="T21" s="56">
        <f t="shared" si="20"/>
        <v>0</v>
      </c>
      <c r="U21" s="56">
        <f t="shared" si="20"/>
        <v>0</v>
      </c>
      <c r="V21" s="56">
        <f t="shared" si="20"/>
        <v>0</v>
      </c>
      <c r="W21" s="56">
        <f t="shared" si="20"/>
        <v>0</v>
      </c>
      <c r="X21" s="56">
        <f t="shared" si="20"/>
        <v>0</v>
      </c>
      <c r="Y21" s="56">
        <f t="shared" si="20"/>
        <v>0</v>
      </c>
      <c r="Z21" s="56">
        <f t="shared" si="20"/>
        <v>0</v>
      </c>
      <c r="AA21" s="56">
        <f t="shared" si="20"/>
        <v>0</v>
      </c>
      <c r="AB21" s="56">
        <f t="shared" si="20"/>
        <v>0</v>
      </c>
      <c r="AC21" s="56">
        <f t="shared" si="20"/>
        <v>0</v>
      </c>
      <c r="AD21" s="56">
        <f t="shared" si="20"/>
        <v>0</v>
      </c>
      <c r="AE21" s="56">
        <f t="shared" si="20"/>
        <v>0</v>
      </c>
      <c r="AF21" s="57">
        <f>SUM(AG21:AT21)</f>
        <v>0</v>
      </c>
      <c r="AG21" s="58"/>
      <c r="AH21" s="61" t="s">
        <v>76</v>
      </c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60">
        <f>SUM(AV21:BI21)</f>
        <v>0</v>
      </c>
      <c r="AV21" s="58">
        <f>AV22*AV23</f>
        <v>0</v>
      </c>
      <c r="AW21" s="61" t="s">
        <v>77</v>
      </c>
      <c r="AX21" s="58">
        <f t="shared" ref="AX21:BI21" si="21">AX22*AX23</f>
        <v>0</v>
      </c>
      <c r="AY21" s="58">
        <f t="shared" si="21"/>
        <v>0</v>
      </c>
      <c r="AZ21" s="58">
        <f t="shared" si="21"/>
        <v>0</v>
      </c>
      <c r="BA21" s="58">
        <f t="shared" si="21"/>
        <v>0</v>
      </c>
      <c r="BB21" s="58">
        <f t="shared" si="21"/>
        <v>0</v>
      </c>
      <c r="BC21" s="58">
        <f t="shared" si="21"/>
        <v>0</v>
      </c>
      <c r="BD21" s="58">
        <f t="shared" si="21"/>
        <v>0</v>
      </c>
      <c r="BE21" s="58">
        <f t="shared" si="21"/>
        <v>0</v>
      </c>
      <c r="BF21" s="58">
        <f t="shared" si="21"/>
        <v>0</v>
      </c>
      <c r="BG21" s="58">
        <f t="shared" si="21"/>
        <v>0</v>
      </c>
      <c r="BH21" s="58">
        <f t="shared" si="21"/>
        <v>0</v>
      </c>
      <c r="BI21" s="58">
        <f t="shared" si="21"/>
        <v>0</v>
      </c>
      <c r="BJ21" s="60">
        <f>SUM(BK21:BX21)</f>
        <v>0</v>
      </c>
      <c r="BK21" s="58">
        <f>BK22*BK23</f>
        <v>0</v>
      </c>
      <c r="BL21" s="61" t="s">
        <v>78</v>
      </c>
      <c r="BM21" s="58">
        <f t="shared" ref="BM21:BX21" si="22">BM22*BM23</f>
        <v>0</v>
      </c>
      <c r="BN21" s="58">
        <f t="shared" si="22"/>
        <v>0</v>
      </c>
      <c r="BO21" s="58">
        <f t="shared" si="22"/>
        <v>0</v>
      </c>
      <c r="BP21" s="58">
        <f t="shared" si="22"/>
        <v>0</v>
      </c>
      <c r="BQ21" s="58">
        <f t="shared" si="22"/>
        <v>0</v>
      </c>
      <c r="BR21" s="58">
        <f t="shared" si="22"/>
        <v>0</v>
      </c>
      <c r="BS21" s="58">
        <f t="shared" si="22"/>
        <v>0</v>
      </c>
      <c r="BT21" s="58">
        <f t="shared" si="22"/>
        <v>0</v>
      </c>
      <c r="BU21" s="58">
        <f t="shared" si="22"/>
        <v>0</v>
      </c>
      <c r="BV21" s="58">
        <f t="shared" si="22"/>
        <v>0</v>
      </c>
      <c r="BW21" s="58">
        <f t="shared" si="22"/>
        <v>0</v>
      </c>
      <c r="BX21" s="58">
        <f t="shared" si="22"/>
        <v>0</v>
      </c>
      <c r="BY21" s="60">
        <f>SUM(BZ21:CM21)</f>
        <v>0</v>
      </c>
      <c r="BZ21" s="58">
        <f>BZ22*BZ23</f>
        <v>0</v>
      </c>
      <c r="CA21" s="61" t="s">
        <v>79</v>
      </c>
      <c r="CB21" s="58">
        <f t="shared" ref="CB21:CM21" si="23">CB22*CB23</f>
        <v>0</v>
      </c>
      <c r="CC21" s="58">
        <f t="shared" si="23"/>
        <v>0</v>
      </c>
      <c r="CD21" s="58">
        <f t="shared" si="23"/>
        <v>0</v>
      </c>
      <c r="CE21" s="58">
        <f t="shared" si="23"/>
        <v>0</v>
      </c>
      <c r="CF21" s="58">
        <f t="shared" si="23"/>
        <v>0</v>
      </c>
      <c r="CG21" s="58">
        <f t="shared" si="23"/>
        <v>0</v>
      </c>
      <c r="CH21" s="58">
        <f t="shared" si="23"/>
        <v>0</v>
      </c>
      <c r="CI21" s="58">
        <f t="shared" si="23"/>
        <v>0</v>
      </c>
      <c r="CJ21" s="58">
        <f t="shared" si="23"/>
        <v>0</v>
      </c>
      <c r="CK21" s="58">
        <f t="shared" si="23"/>
        <v>0</v>
      </c>
      <c r="CL21" s="58">
        <f t="shared" si="23"/>
        <v>0</v>
      </c>
      <c r="CM21" s="58">
        <f t="shared" si="23"/>
        <v>0</v>
      </c>
      <c r="CN21" s="60">
        <f>SUM(CO21:DB21)</f>
        <v>0</v>
      </c>
      <c r="CO21" s="58">
        <f>CO22*CO23</f>
        <v>0</v>
      </c>
      <c r="CP21" s="61" t="s">
        <v>80</v>
      </c>
      <c r="CQ21" s="58">
        <f t="shared" ref="CQ21:DB21" si="24">CQ22*CQ23</f>
        <v>0</v>
      </c>
      <c r="CR21" s="58">
        <f t="shared" si="24"/>
        <v>0</v>
      </c>
      <c r="CS21" s="58">
        <f t="shared" si="24"/>
        <v>0</v>
      </c>
      <c r="CT21" s="58">
        <f t="shared" si="24"/>
        <v>0</v>
      </c>
      <c r="CU21" s="58">
        <f t="shared" si="24"/>
        <v>0</v>
      </c>
      <c r="CV21" s="58">
        <f t="shared" si="24"/>
        <v>0</v>
      </c>
      <c r="CW21" s="58">
        <f t="shared" si="24"/>
        <v>0</v>
      </c>
      <c r="CX21" s="58">
        <f t="shared" si="24"/>
        <v>0</v>
      </c>
      <c r="CY21" s="58">
        <f t="shared" si="24"/>
        <v>0</v>
      </c>
      <c r="CZ21" s="58">
        <f t="shared" si="24"/>
        <v>0</v>
      </c>
      <c r="DA21" s="58">
        <f t="shared" si="24"/>
        <v>0</v>
      </c>
      <c r="DB21" s="58">
        <f t="shared" si="24"/>
        <v>0</v>
      </c>
      <c r="DC21" s="60">
        <f>SUM(DD21:DQ21)</f>
        <v>0</v>
      </c>
      <c r="DD21" s="58">
        <f>DD22*DD23</f>
        <v>0</v>
      </c>
      <c r="DE21" s="61" t="s">
        <v>81</v>
      </c>
      <c r="DF21" s="58">
        <f t="shared" ref="DF21:DQ21" si="25">DF22*DF23</f>
        <v>0</v>
      </c>
      <c r="DG21" s="58">
        <f t="shared" si="25"/>
        <v>0</v>
      </c>
      <c r="DH21" s="58">
        <f t="shared" si="25"/>
        <v>0</v>
      </c>
      <c r="DI21" s="58">
        <f t="shared" si="25"/>
        <v>0</v>
      </c>
      <c r="DJ21" s="58">
        <f t="shared" si="25"/>
        <v>0</v>
      </c>
      <c r="DK21" s="58">
        <f t="shared" si="25"/>
        <v>0</v>
      </c>
      <c r="DL21" s="58">
        <f t="shared" si="25"/>
        <v>0</v>
      </c>
      <c r="DM21" s="58">
        <f t="shared" si="25"/>
        <v>0</v>
      </c>
      <c r="DN21" s="58">
        <f t="shared" si="25"/>
        <v>0</v>
      </c>
      <c r="DO21" s="58">
        <f t="shared" si="25"/>
        <v>0</v>
      </c>
      <c r="DP21" s="58">
        <f t="shared" si="25"/>
        <v>0</v>
      </c>
      <c r="DQ21" s="58">
        <f t="shared" si="25"/>
        <v>0</v>
      </c>
      <c r="DR21" s="60">
        <f>SUM(DS21:EF21)</f>
        <v>0</v>
      </c>
      <c r="DS21" s="58">
        <f>DS22*DS23</f>
        <v>0</v>
      </c>
      <c r="DT21" s="61" t="s">
        <v>82</v>
      </c>
      <c r="DU21" s="58">
        <f t="shared" ref="DU21:EF21" si="26">DU22*DU23</f>
        <v>0</v>
      </c>
      <c r="DV21" s="58">
        <f t="shared" si="26"/>
        <v>0</v>
      </c>
      <c r="DW21" s="58">
        <f t="shared" si="26"/>
        <v>0</v>
      </c>
      <c r="DX21" s="58">
        <f t="shared" si="26"/>
        <v>0</v>
      </c>
      <c r="DY21" s="58">
        <f t="shared" si="26"/>
        <v>0</v>
      </c>
      <c r="DZ21" s="58">
        <f t="shared" si="26"/>
        <v>0</v>
      </c>
      <c r="EA21" s="58">
        <f t="shared" si="26"/>
        <v>0</v>
      </c>
      <c r="EB21" s="58">
        <f t="shared" si="26"/>
        <v>0</v>
      </c>
      <c r="EC21" s="58">
        <f t="shared" si="26"/>
        <v>0</v>
      </c>
      <c r="ED21" s="58">
        <f t="shared" si="26"/>
        <v>0</v>
      </c>
      <c r="EE21" s="58">
        <f t="shared" si="26"/>
        <v>0</v>
      </c>
      <c r="EF21" s="58">
        <f t="shared" si="26"/>
        <v>0</v>
      </c>
      <c r="EG21" s="60">
        <f>SUM(EH21:EU21)</f>
        <v>0</v>
      </c>
      <c r="EH21" s="58">
        <f>EH22*EH23</f>
        <v>0</v>
      </c>
      <c r="EI21" s="61" t="s">
        <v>83</v>
      </c>
      <c r="EJ21" s="58">
        <f t="shared" ref="EJ21:EU21" si="27">EJ22*EJ23</f>
        <v>0</v>
      </c>
      <c r="EK21" s="58">
        <f t="shared" si="27"/>
        <v>0</v>
      </c>
      <c r="EL21" s="58">
        <f t="shared" si="27"/>
        <v>0</v>
      </c>
      <c r="EM21" s="58">
        <f t="shared" si="27"/>
        <v>0</v>
      </c>
      <c r="EN21" s="58">
        <f t="shared" si="27"/>
        <v>0</v>
      </c>
      <c r="EO21" s="58">
        <f t="shared" si="27"/>
        <v>0</v>
      </c>
      <c r="EP21" s="58">
        <f t="shared" si="27"/>
        <v>0</v>
      </c>
      <c r="EQ21" s="58">
        <f t="shared" si="27"/>
        <v>0</v>
      </c>
      <c r="ER21" s="58">
        <f t="shared" si="27"/>
        <v>0</v>
      </c>
      <c r="ES21" s="58">
        <f t="shared" si="27"/>
        <v>0</v>
      </c>
      <c r="ET21" s="58">
        <f t="shared" si="27"/>
        <v>0</v>
      </c>
      <c r="EU21" s="58">
        <f t="shared" si="27"/>
        <v>0</v>
      </c>
      <c r="EV21" s="60">
        <f>SUM(EW21:FJ21)</f>
        <v>0</v>
      </c>
      <c r="EW21" s="58">
        <f>EW22*EW23</f>
        <v>0</v>
      </c>
      <c r="EX21" s="61" t="s">
        <v>84</v>
      </c>
      <c r="EY21" s="58">
        <f t="shared" ref="EY21:FJ21" si="28">EY22*EY23</f>
        <v>0</v>
      </c>
      <c r="EZ21" s="58">
        <f t="shared" si="28"/>
        <v>0</v>
      </c>
      <c r="FA21" s="58">
        <f t="shared" si="28"/>
        <v>0</v>
      </c>
      <c r="FB21" s="58">
        <f t="shared" si="28"/>
        <v>0</v>
      </c>
      <c r="FC21" s="58">
        <f t="shared" si="28"/>
        <v>0</v>
      </c>
      <c r="FD21" s="58">
        <f t="shared" si="28"/>
        <v>0</v>
      </c>
      <c r="FE21" s="58">
        <f t="shared" si="28"/>
        <v>0</v>
      </c>
      <c r="FF21" s="58">
        <f t="shared" si="28"/>
        <v>0</v>
      </c>
      <c r="FG21" s="58">
        <f t="shared" si="28"/>
        <v>0</v>
      </c>
      <c r="FH21" s="58">
        <f t="shared" si="28"/>
        <v>0</v>
      </c>
      <c r="FI21" s="58">
        <f t="shared" si="28"/>
        <v>0</v>
      </c>
      <c r="FJ21" s="58">
        <f t="shared" si="28"/>
        <v>0</v>
      </c>
      <c r="FK21" s="60">
        <f>SUM(FL21:FY21)</f>
        <v>0</v>
      </c>
      <c r="FL21" s="58">
        <f>FL22*FL23</f>
        <v>0</v>
      </c>
      <c r="FM21" s="61" t="s">
        <v>85</v>
      </c>
      <c r="FN21" s="58">
        <f t="shared" ref="FN21:FY21" si="29">FN22*FN23</f>
        <v>0</v>
      </c>
      <c r="FO21" s="58">
        <f t="shared" si="29"/>
        <v>0</v>
      </c>
      <c r="FP21" s="58">
        <f t="shared" si="29"/>
        <v>0</v>
      </c>
      <c r="FQ21" s="58">
        <f t="shared" si="29"/>
        <v>0</v>
      </c>
      <c r="FR21" s="58">
        <f t="shared" si="29"/>
        <v>0</v>
      </c>
      <c r="FS21" s="58">
        <f t="shared" si="29"/>
        <v>0</v>
      </c>
      <c r="FT21" s="58">
        <f t="shared" si="29"/>
        <v>0</v>
      </c>
      <c r="FU21" s="58">
        <f t="shared" si="29"/>
        <v>0</v>
      </c>
      <c r="FV21" s="58">
        <f t="shared" si="29"/>
        <v>0</v>
      </c>
      <c r="FW21" s="58">
        <f t="shared" si="29"/>
        <v>0</v>
      </c>
      <c r="FX21" s="58">
        <f t="shared" si="29"/>
        <v>0</v>
      </c>
      <c r="FY21" s="58">
        <f t="shared" si="29"/>
        <v>0</v>
      </c>
      <c r="FZ21" s="60">
        <f>SUM(GA21:GN21)</f>
        <v>0</v>
      </c>
      <c r="GA21" s="58">
        <f>GA22*GA23</f>
        <v>0</v>
      </c>
      <c r="GB21" s="61" t="s">
        <v>86</v>
      </c>
      <c r="GC21" s="58">
        <f t="shared" ref="GC21:GN21" si="30">GC22*GC23</f>
        <v>0</v>
      </c>
      <c r="GD21" s="58">
        <f t="shared" si="30"/>
        <v>0</v>
      </c>
      <c r="GE21" s="58">
        <f t="shared" si="30"/>
        <v>0</v>
      </c>
      <c r="GF21" s="58">
        <f t="shared" si="30"/>
        <v>0</v>
      </c>
      <c r="GG21" s="58">
        <f t="shared" si="30"/>
        <v>0</v>
      </c>
      <c r="GH21" s="58">
        <f t="shared" si="30"/>
        <v>0</v>
      </c>
      <c r="GI21" s="58">
        <f t="shared" si="30"/>
        <v>0</v>
      </c>
      <c r="GJ21" s="58">
        <f t="shared" si="30"/>
        <v>0</v>
      </c>
      <c r="GK21" s="58">
        <f t="shared" si="30"/>
        <v>0</v>
      </c>
      <c r="GL21" s="58">
        <f t="shared" si="30"/>
        <v>0</v>
      </c>
      <c r="GM21" s="58">
        <f t="shared" si="30"/>
        <v>0</v>
      </c>
      <c r="GN21" s="58">
        <f t="shared" si="30"/>
        <v>0</v>
      </c>
      <c r="GO21" s="60">
        <f>SUM(GP21:HC21)</f>
        <v>0</v>
      </c>
      <c r="GP21" s="58">
        <f>GP22*GP23</f>
        <v>0</v>
      </c>
      <c r="GQ21" s="61" t="s">
        <v>87</v>
      </c>
      <c r="GR21" s="58">
        <f t="shared" ref="GR21:HC21" si="31">GR22*GR23</f>
        <v>0</v>
      </c>
      <c r="GS21" s="58">
        <f t="shared" si="31"/>
        <v>0</v>
      </c>
      <c r="GT21" s="58">
        <f t="shared" si="31"/>
        <v>0</v>
      </c>
      <c r="GU21" s="58">
        <f t="shared" si="31"/>
        <v>0</v>
      </c>
      <c r="GV21" s="58">
        <f t="shared" si="31"/>
        <v>0</v>
      </c>
      <c r="GW21" s="58">
        <f t="shared" si="31"/>
        <v>0</v>
      </c>
      <c r="GX21" s="58">
        <f t="shared" si="31"/>
        <v>0</v>
      </c>
      <c r="GY21" s="58">
        <f t="shared" si="31"/>
        <v>0</v>
      </c>
      <c r="GZ21" s="58">
        <f t="shared" si="31"/>
        <v>0</v>
      </c>
      <c r="HA21" s="58">
        <f t="shared" si="31"/>
        <v>0</v>
      </c>
      <c r="HB21" s="58">
        <f t="shared" si="31"/>
        <v>0</v>
      </c>
      <c r="HC21" s="58">
        <f t="shared" si="31"/>
        <v>0</v>
      </c>
    </row>
    <row r="22" spans="1:211" s="15" customFormat="1" ht="13.5" customHeight="1" x14ac:dyDescent="0.25">
      <c r="A22" s="14" t="s">
        <v>54</v>
      </c>
      <c r="B22" s="15" t="s">
        <v>88</v>
      </c>
      <c r="C22" s="47" t="s">
        <v>51</v>
      </c>
      <c r="D22" s="47" t="s">
        <v>52</v>
      </c>
      <c r="E22" s="48">
        <v>160</v>
      </c>
      <c r="F22" s="49"/>
      <c r="G22" s="50" t="s">
        <v>71</v>
      </c>
      <c r="H22" s="51"/>
      <c r="J22" s="50" t="s">
        <v>60</v>
      </c>
      <c r="K22" s="52" t="s">
        <v>56</v>
      </c>
      <c r="L22" s="53"/>
      <c r="M22" s="53"/>
      <c r="N22" s="16"/>
      <c r="O22" s="54"/>
      <c r="P22" s="17">
        <v>20</v>
      </c>
      <c r="Q22" s="55">
        <f t="shared" si="20"/>
        <v>0</v>
      </c>
      <c r="R22" s="56">
        <f t="shared" si="20"/>
        <v>0</v>
      </c>
      <c r="S22" s="56">
        <f t="shared" si="20"/>
        <v>0</v>
      </c>
      <c r="T22" s="56">
        <f t="shared" si="20"/>
        <v>0</v>
      </c>
      <c r="U22" s="56">
        <f t="shared" si="20"/>
        <v>0</v>
      </c>
      <c r="V22" s="56">
        <f t="shared" si="20"/>
        <v>0</v>
      </c>
      <c r="W22" s="56">
        <f t="shared" si="20"/>
        <v>0</v>
      </c>
      <c r="X22" s="56">
        <f t="shared" si="20"/>
        <v>0</v>
      </c>
      <c r="Y22" s="56">
        <f t="shared" si="20"/>
        <v>0</v>
      </c>
      <c r="Z22" s="56">
        <f t="shared" si="20"/>
        <v>0</v>
      </c>
      <c r="AA22" s="56">
        <f t="shared" si="20"/>
        <v>0</v>
      </c>
      <c r="AB22" s="56">
        <f t="shared" si="20"/>
        <v>0</v>
      </c>
      <c r="AC22" s="56">
        <f t="shared" si="20"/>
        <v>0</v>
      </c>
      <c r="AD22" s="56">
        <f t="shared" si="20"/>
        <v>0</v>
      </c>
      <c r="AE22" s="56">
        <f t="shared" si="20"/>
        <v>0</v>
      </c>
      <c r="AF22" s="57">
        <f>SUM(AG22:AT22)</f>
        <v>0</v>
      </c>
      <c r="AG22" s="58"/>
      <c r="AH22" s="61" t="s">
        <v>89</v>
      </c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60">
        <f>SUM(AV22:BI22)</f>
        <v>0</v>
      </c>
      <c r="AV22" s="58"/>
      <c r="AW22" s="61" t="s">
        <v>90</v>
      </c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60">
        <f>SUM(BK22:BX22)</f>
        <v>0</v>
      </c>
      <c r="BK22" s="58"/>
      <c r="BL22" s="61" t="s">
        <v>91</v>
      </c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60">
        <f>SUM(BZ22:CM22)</f>
        <v>0</v>
      </c>
      <c r="BZ22" s="58"/>
      <c r="CA22" s="61" t="s">
        <v>92</v>
      </c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60">
        <f>SUM(CO22:DB22)</f>
        <v>0</v>
      </c>
      <c r="CO22" s="58"/>
      <c r="CP22" s="61" t="s">
        <v>93</v>
      </c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60">
        <f>SUM(DD22:DQ22)</f>
        <v>0</v>
      </c>
      <c r="DD22" s="58"/>
      <c r="DE22" s="61" t="s">
        <v>94</v>
      </c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60">
        <f>SUM(DS22:EF22)</f>
        <v>0</v>
      </c>
      <c r="DS22" s="58"/>
      <c r="DT22" s="61" t="s">
        <v>95</v>
      </c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60">
        <f>SUM(EH22:EU22)</f>
        <v>0</v>
      </c>
      <c r="EH22" s="58"/>
      <c r="EI22" s="61" t="s">
        <v>96</v>
      </c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60">
        <f>SUM(EW22:FJ22)</f>
        <v>0</v>
      </c>
      <c r="EW22" s="58"/>
      <c r="EX22" s="61" t="s">
        <v>97</v>
      </c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60">
        <f>SUM(FL22:FY22)</f>
        <v>0</v>
      </c>
      <c r="FL22" s="58"/>
      <c r="FM22" s="61" t="s">
        <v>98</v>
      </c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60">
        <f>SUM(GA22:GN22)</f>
        <v>0</v>
      </c>
      <c r="GA22" s="58"/>
      <c r="GB22" s="61" t="s">
        <v>99</v>
      </c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60">
        <f>SUM(GP22:HC22)</f>
        <v>0</v>
      </c>
      <c r="GP22" s="58"/>
      <c r="GQ22" s="61" t="s">
        <v>100</v>
      </c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</row>
    <row r="23" spans="1:211" s="15" customFormat="1" ht="13.5" customHeight="1" x14ac:dyDescent="0.25">
      <c r="A23" s="14" t="s">
        <v>54</v>
      </c>
      <c r="B23" s="15" t="s">
        <v>101</v>
      </c>
      <c r="C23" s="47" t="s">
        <v>51</v>
      </c>
      <c r="D23" s="47" t="s">
        <v>52</v>
      </c>
      <c r="E23" s="48">
        <v>160</v>
      </c>
      <c r="F23" s="49"/>
      <c r="G23" s="50" t="s">
        <v>73</v>
      </c>
      <c r="H23" s="51"/>
      <c r="J23" s="50" t="s">
        <v>63</v>
      </c>
      <c r="K23" s="52" t="s">
        <v>56</v>
      </c>
      <c r="L23" s="53"/>
      <c r="M23" s="53"/>
      <c r="N23" s="16"/>
      <c r="O23" s="54"/>
      <c r="P23" s="17">
        <v>20</v>
      </c>
      <c r="Q23" s="55">
        <f t="shared" ref="Q23:AF23" si="32">IF(Q22=0, 0, Q21/Q22/1)</f>
        <v>0</v>
      </c>
      <c r="R23" s="56">
        <f t="shared" si="32"/>
        <v>0</v>
      </c>
      <c r="S23" s="56">
        <f t="shared" si="32"/>
        <v>0</v>
      </c>
      <c r="T23" s="56">
        <f t="shared" si="32"/>
        <v>0</v>
      </c>
      <c r="U23" s="56">
        <f t="shared" si="32"/>
        <v>0</v>
      </c>
      <c r="V23" s="56">
        <f t="shared" si="32"/>
        <v>0</v>
      </c>
      <c r="W23" s="56">
        <f t="shared" si="32"/>
        <v>0</v>
      </c>
      <c r="X23" s="56">
        <f t="shared" si="32"/>
        <v>0</v>
      </c>
      <c r="Y23" s="56">
        <f t="shared" si="32"/>
        <v>0</v>
      </c>
      <c r="Z23" s="56">
        <f t="shared" si="32"/>
        <v>0</v>
      </c>
      <c r="AA23" s="56">
        <f t="shared" si="32"/>
        <v>0</v>
      </c>
      <c r="AB23" s="56">
        <f t="shared" si="32"/>
        <v>0</v>
      </c>
      <c r="AC23" s="56">
        <f t="shared" si="32"/>
        <v>0</v>
      </c>
      <c r="AD23" s="56">
        <f t="shared" si="32"/>
        <v>0</v>
      </c>
      <c r="AE23" s="56">
        <f t="shared" si="32"/>
        <v>0</v>
      </c>
      <c r="AF23" s="57">
        <f t="shared" si="32"/>
        <v>0</v>
      </c>
      <c r="AG23" s="58"/>
      <c r="AH23" s="61" t="e">
        <f>IF(AH22=0, 0, AH21/AH22)</f>
        <v>#VALUE!</v>
      </c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60">
        <f>IF(AU22=0, 0, AU21/AU22/1)</f>
        <v>0</v>
      </c>
      <c r="AV23" s="58"/>
      <c r="AW23" s="61" t="e">
        <f>IF(AW22=0, 0, AW21/AW22)</f>
        <v>#VALUE!</v>
      </c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60">
        <f>IF(BJ22=0, 0, BJ21/BJ22/1)</f>
        <v>0</v>
      </c>
      <c r="BK23" s="58"/>
      <c r="BL23" s="61" t="e">
        <f>IF(BL22=0, 0, BL21/BL22)</f>
        <v>#VALUE!</v>
      </c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60">
        <f>IF(BY22=0, 0, BY21/BY22/1)</f>
        <v>0</v>
      </c>
      <c r="BZ23" s="58"/>
      <c r="CA23" s="61" t="e">
        <f>IF(CA22=0, 0, CA21/CA22)</f>
        <v>#VALUE!</v>
      </c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60">
        <f>IF(CN22=0, 0, CN21/CN22/1)</f>
        <v>0</v>
      </c>
      <c r="CO23" s="58"/>
      <c r="CP23" s="61" t="e">
        <f>IF(CP22=0, 0, CP21/CP22)</f>
        <v>#VALUE!</v>
      </c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60">
        <f>IF(DC22=0, 0, DC21/DC22/1)</f>
        <v>0</v>
      </c>
      <c r="DD23" s="58"/>
      <c r="DE23" s="61" t="e">
        <f>IF(DE22=0, 0, DE21/DE22)</f>
        <v>#VALUE!</v>
      </c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60">
        <f>IF(DR22=0, 0, DR21/DR22/1)</f>
        <v>0</v>
      </c>
      <c r="DS23" s="58"/>
      <c r="DT23" s="61" t="e">
        <f>IF(DT22=0, 0, DT21/DT22)</f>
        <v>#VALUE!</v>
      </c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60">
        <f>IF(EG22=0, 0, EG21/EG22/1)</f>
        <v>0</v>
      </c>
      <c r="EH23" s="58"/>
      <c r="EI23" s="61" t="e">
        <f>IF(EI22=0, 0, EI21/EI22)</f>
        <v>#VALUE!</v>
      </c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60">
        <f>IF(EV22=0, 0, EV21/EV22/1)</f>
        <v>0</v>
      </c>
      <c r="EW23" s="58"/>
      <c r="EX23" s="61" t="e">
        <f>IF(EX22=0, 0, EX21/EX22)</f>
        <v>#VALUE!</v>
      </c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60">
        <f>IF(FK22=0, 0, FK21/FK22/1)</f>
        <v>0</v>
      </c>
      <c r="FL23" s="58"/>
      <c r="FM23" s="61" t="e">
        <f>IF(FM22=0, 0, FM21/FM22)</f>
        <v>#VALUE!</v>
      </c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60">
        <f>IF(FZ22=0, 0, FZ21/FZ22/1)</f>
        <v>0</v>
      </c>
      <c r="GA23" s="58"/>
      <c r="GB23" s="61" t="e">
        <f>IF(GB22=0, 0, GB21/GB22)</f>
        <v>#VALUE!</v>
      </c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60">
        <f>IF(GO22=0, 0, GO21/GO22/1)</f>
        <v>0</v>
      </c>
      <c r="GP23" s="58"/>
      <c r="GQ23" s="61" t="e">
        <f>IF(GQ22=0, 0, GQ21/GQ22)</f>
        <v>#VALUE!</v>
      </c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</row>
    <row r="24" spans="1:211" s="15" customFormat="1" ht="13.5" customHeight="1" x14ac:dyDescent="0.25">
      <c r="A24" s="14" t="s">
        <v>49</v>
      </c>
      <c r="B24" s="15" t="s">
        <v>102</v>
      </c>
      <c r="C24" s="47" t="s">
        <v>51</v>
      </c>
      <c r="D24" s="47" t="s">
        <v>52</v>
      </c>
      <c r="E24" s="48">
        <v>160</v>
      </c>
      <c r="F24" s="49"/>
      <c r="G24" s="50" t="s">
        <v>103</v>
      </c>
      <c r="H24" s="51" t="s">
        <v>54</v>
      </c>
      <c r="J24" s="50" t="s">
        <v>55</v>
      </c>
      <c r="K24" s="52" t="s">
        <v>56</v>
      </c>
      <c r="L24" s="53"/>
      <c r="M24" s="53"/>
      <c r="N24" s="16"/>
      <c r="O24" s="54"/>
      <c r="P24" s="17">
        <v>20</v>
      </c>
      <c r="Q24" s="55">
        <f t="shared" ref="Q24:AE25" si="33">SUM(AF24,AU24,BJ24,BY24,CN24,DC24,DR24,EG24,EV24,FK24,FZ24,GO24)</f>
        <v>0</v>
      </c>
      <c r="R24" s="56">
        <f t="shared" si="33"/>
        <v>0</v>
      </c>
      <c r="S24" s="56">
        <f t="shared" si="33"/>
        <v>0</v>
      </c>
      <c r="T24" s="56">
        <f t="shared" si="33"/>
        <v>0</v>
      </c>
      <c r="U24" s="56">
        <f t="shared" si="33"/>
        <v>0</v>
      </c>
      <c r="V24" s="56">
        <f t="shared" si="33"/>
        <v>0</v>
      </c>
      <c r="W24" s="56">
        <f t="shared" si="33"/>
        <v>0</v>
      </c>
      <c r="X24" s="56">
        <f t="shared" si="33"/>
        <v>0</v>
      </c>
      <c r="Y24" s="56">
        <f t="shared" si="33"/>
        <v>0</v>
      </c>
      <c r="Z24" s="56">
        <f t="shared" si="33"/>
        <v>0</v>
      </c>
      <c r="AA24" s="56">
        <f t="shared" si="33"/>
        <v>0</v>
      </c>
      <c r="AB24" s="56">
        <f t="shared" si="33"/>
        <v>0</v>
      </c>
      <c r="AC24" s="56">
        <f t="shared" si="33"/>
        <v>0</v>
      </c>
      <c r="AD24" s="56">
        <f t="shared" si="33"/>
        <v>0</v>
      </c>
      <c r="AE24" s="56">
        <f t="shared" si="33"/>
        <v>0</v>
      </c>
      <c r="AF24" s="57">
        <f>SUM(AG24:AT24)</f>
        <v>0</v>
      </c>
      <c r="AG24" s="58"/>
      <c r="AH24" s="61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60">
        <f>SUM(AV24:BI24)</f>
        <v>0</v>
      </c>
      <c r="AV24" s="58">
        <f>AV25*AV26</f>
        <v>0</v>
      </c>
      <c r="AW24" s="61"/>
      <c r="AX24" s="58">
        <f t="shared" ref="AX24:BI24" si="34">AX25*AX26</f>
        <v>0</v>
      </c>
      <c r="AY24" s="58">
        <f t="shared" si="34"/>
        <v>0</v>
      </c>
      <c r="AZ24" s="58">
        <f t="shared" si="34"/>
        <v>0</v>
      </c>
      <c r="BA24" s="58">
        <f t="shared" si="34"/>
        <v>0</v>
      </c>
      <c r="BB24" s="58">
        <f t="shared" si="34"/>
        <v>0</v>
      </c>
      <c r="BC24" s="58">
        <f t="shared" si="34"/>
        <v>0</v>
      </c>
      <c r="BD24" s="58">
        <f t="shared" si="34"/>
        <v>0</v>
      </c>
      <c r="BE24" s="58">
        <f t="shared" si="34"/>
        <v>0</v>
      </c>
      <c r="BF24" s="58">
        <f t="shared" si="34"/>
        <v>0</v>
      </c>
      <c r="BG24" s="58">
        <f t="shared" si="34"/>
        <v>0</v>
      </c>
      <c r="BH24" s="58">
        <f t="shared" si="34"/>
        <v>0</v>
      </c>
      <c r="BI24" s="58">
        <f t="shared" si="34"/>
        <v>0</v>
      </c>
      <c r="BJ24" s="60">
        <f>SUM(BK24:BX24)</f>
        <v>0</v>
      </c>
      <c r="BK24" s="58">
        <f>BK25*BK26</f>
        <v>0</v>
      </c>
      <c r="BL24" s="61"/>
      <c r="BM24" s="58">
        <f t="shared" ref="BM24:BX24" si="35">BM25*BM26</f>
        <v>0</v>
      </c>
      <c r="BN24" s="58">
        <f t="shared" si="35"/>
        <v>0</v>
      </c>
      <c r="BO24" s="58">
        <f t="shared" si="35"/>
        <v>0</v>
      </c>
      <c r="BP24" s="58">
        <f t="shared" si="35"/>
        <v>0</v>
      </c>
      <c r="BQ24" s="58">
        <f t="shared" si="35"/>
        <v>0</v>
      </c>
      <c r="BR24" s="58">
        <f t="shared" si="35"/>
        <v>0</v>
      </c>
      <c r="BS24" s="58">
        <f t="shared" si="35"/>
        <v>0</v>
      </c>
      <c r="BT24" s="58">
        <f t="shared" si="35"/>
        <v>0</v>
      </c>
      <c r="BU24" s="58">
        <f t="shared" si="35"/>
        <v>0</v>
      </c>
      <c r="BV24" s="58">
        <f t="shared" si="35"/>
        <v>0</v>
      </c>
      <c r="BW24" s="58">
        <f t="shared" si="35"/>
        <v>0</v>
      </c>
      <c r="BX24" s="58">
        <f t="shared" si="35"/>
        <v>0</v>
      </c>
      <c r="BY24" s="60">
        <f>SUM(BZ24:CM24)</f>
        <v>0</v>
      </c>
      <c r="BZ24" s="58">
        <f>BZ25*BZ26</f>
        <v>0</v>
      </c>
      <c r="CA24" s="61"/>
      <c r="CB24" s="58">
        <f t="shared" ref="CB24:CM24" si="36">CB25*CB26</f>
        <v>0</v>
      </c>
      <c r="CC24" s="58">
        <f t="shared" si="36"/>
        <v>0</v>
      </c>
      <c r="CD24" s="58">
        <f t="shared" si="36"/>
        <v>0</v>
      </c>
      <c r="CE24" s="58">
        <f t="shared" si="36"/>
        <v>0</v>
      </c>
      <c r="CF24" s="58">
        <f t="shared" si="36"/>
        <v>0</v>
      </c>
      <c r="CG24" s="58">
        <f t="shared" si="36"/>
        <v>0</v>
      </c>
      <c r="CH24" s="58">
        <f t="shared" si="36"/>
        <v>0</v>
      </c>
      <c r="CI24" s="58">
        <f t="shared" si="36"/>
        <v>0</v>
      </c>
      <c r="CJ24" s="58">
        <f t="shared" si="36"/>
        <v>0</v>
      </c>
      <c r="CK24" s="58">
        <f t="shared" si="36"/>
        <v>0</v>
      </c>
      <c r="CL24" s="58">
        <f t="shared" si="36"/>
        <v>0</v>
      </c>
      <c r="CM24" s="58">
        <f t="shared" si="36"/>
        <v>0</v>
      </c>
      <c r="CN24" s="60">
        <f>SUM(CO24:DB24)</f>
        <v>0</v>
      </c>
      <c r="CO24" s="58">
        <f>CO25*CO26</f>
        <v>0</v>
      </c>
      <c r="CP24" s="61"/>
      <c r="CQ24" s="58">
        <f t="shared" ref="CQ24:DB24" si="37">CQ25*CQ26</f>
        <v>0</v>
      </c>
      <c r="CR24" s="58">
        <f t="shared" si="37"/>
        <v>0</v>
      </c>
      <c r="CS24" s="58">
        <f t="shared" si="37"/>
        <v>0</v>
      </c>
      <c r="CT24" s="58">
        <f t="shared" si="37"/>
        <v>0</v>
      </c>
      <c r="CU24" s="58">
        <f t="shared" si="37"/>
        <v>0</v>
      </c>
      <c r="CV24" s="58">
        <f t="shared" si="37"/>
        <v>0</v>
      </c>
      <c r="CW24" s="58">
        <f t="shared" si="37"/>
        <v>0</v>
      </c>
      <c r="CX24" s="58">
        <f t="shared" si="37"/>
        <v>0</v>
      </c>
      <c r="CY24" s="58">
        <f t="shared" si="37"/>
        <v>0</v>
      </c>
      <c r="CZ24" s="58">
        <f t="shared" si="37"/>
        <v>0</v>
      </c>
      <c r="DA24" s="58">
        <f t="shared" si="37"/>
        <v>0</v>
      </c>
      <c r="DB24" s="58">
        <f t="shared" si="37"/>
        <v>0</v>
      </c>
      <c r="DC24" s="60">
        <f>SUM(DD24:DQ24)</f>
        <v>0</v>
      </c>
      <c r="DD24" s="58">
        <f>DD25*DD26</f>
        <v>0</v>
      </c>
      <c r="DE24" s="61"/>
      <c r="DF24" s="58">
        <f t="shared" ref="DF24:DQ24" si="38">DF25*DF26</f>
        <v>0</v>
      </c>
      <c r="DG24" s="58">
        <f t="shared" si="38"/>
        <v>0</v>
      </c>
      <c r="DH24" s="58">
        <f t="shared" si="38"/>
        <v>0</v>
      </c>
      <c r="DI24" s="58">
        <f t="shared" si="38"/>
        <v>0</v>
      </c>
      <c r="DJ24" s="58">
        <f t="shared" si="38"/>
        <v>0</v>
      </c>
      <c r="DK24" s="58">
        <f t="shared" si="38"/>
        <v>0</v>
      </c>
      <c r="DL24" s="58">
        <f t="shared" si="38"/>
        <v>0</v>
      </c>
      <c r="DM24" s="58">
        <f t="shared" si="38"/>
        <v>0</v>
      </c>
      <c r="DN24" s="58">
        <f t="shared" si="38"/>
        <v>0</v>
      </c>
      <c r="DO24" s="58">
        <f t="shared" si="38"/>
        <v>0</v>
      </c>
      <c r="DP24" s="58">
        <f t="shared" si="38"/>
        <v>0</v>
      </c>
      <c r="DQ24" s="58">
        <f t="shared" si="38"/>
        <v>0</v>
      </c>
      <c r="DR24" s="60">
        <f>SUM(DS24:EF24)</f>
        <v>0</v>
      </c>
      <c r="DS24" s="58">
        <f>DS25*DS26</f>
        <v>0</v>
      </c>
      <c r="DT24" s="61"/>
      <c r="DU24" s="58">
        <f t="shared" ref="DU24:EF24" si="39">DU25*DU26</f>
        <v>0</v>
      </c>
      <c r="DV24" s="58">
        <f t="shared" si="39"/>
        <v>0</v>
      </c>
      <c r="DW24" s="58">
        <f t="shared" si="39"/>
        <v>0</v>
      </c>
      <c r="DX24" s="58">
        <f t="shared" si="39"/>
        <v>0</v>
      </c>
      <c r="DY24" s="58">
        <f t="shared" si="39"/>
        <v>0</v>
      </c>
      <c r="DZ24" s="58">
        <f t="shared" si="39"/>
        <v>0</v>
      </c>
      <c r="EA24" s="58">
        <f t="shared" si="39"/>
        <v>0</v>
      </c>
      <c r="EB24" s="58">
        <f t="shared" si="39"/>
        <v>0</v>
      </c>
      <c r="EC24" s="58">
        <f t="shared" si="39"/>
        <v>0</v>
      </c>
      <c r="ED24" s="58">
        <f t="shared" si="39"/>
        <v>0</v>
      </c>
      <c r="EE24" s="58">
        <f t="shared" si="39"/>
        <v>0</v>
      </c>
      <c r="EF24" s="58">
        <f t="shared" si="39"/>
        <v>0</v>
      </c>
      <c r="EG24" s="60">
        <f>SUM(EH24:EU24)</f>
        <v>0</v>
      </c>
      <c r="EH24" s="58">
        <f>EH25*EH26</f>
        <v>0</v>
      </c>
      <c r="EI24" s="61"/>
      <c r="EJ24" s="58">
        <f t="shared" ref="EJ24:EU24" si="40">EJ25*EJ26</f>
        <v>0</v>
      </c>
      <c r="EK24" s="58">
        <f t="shared" si="40"/>
        <v>0</v>
      </c>
      <c r="EL24" s="58">
        <f t="shared" si="40"/>
        <v>0</v>
      </c>
      <c r="EM24" s="58">
        <f t="shared" si="40"/>
        <v>0</v>
      </c>
      <c r="EN24" s="58">
        <f t="shared" si="40"/>
        <v>0</v>
      </c>
      <c r="EO24" s="58">
        <f t="shared" si="40"/>
        <v>0</v>
      </c>
      <c r="EP24" s="58">
        <f t="shared" si="40"/>
        <v>0</v>
      </c>
      <c r="EQ24" s="58">
        <f t="shared" si="40"/>
        <v>0</v>
      </c>
      <c r="ER24" s="58">
        <f t="shared" si="40"/>
        <v>0</v>
      </c>
      <c r="ES24" s="58">
        <f t="shared" si="40"/>
        <v>0</v>
      </c>
      <c r="ET24" s="58">
        <f t="shared" si="40"/>
        <v>0</v>
      </c>
      <c r="EU24" s="58">
        <f t="shared" si="40"/>
        <v>0</v>
      </c>
      <c r="EV24" s="60">
        <f>SUM(EW24:FJ24)</f>
        <v>0</v>
      </c>
      <c r="EW24" s="58">
        <f>EW25*EW26</f>
        <v>0</v>
      </c>
      <c r="EX24" s="61"/>
      <c r="EY24" s="58">
        <f t="shared" ref="EY24:FJ24" si="41">EY25*EY26</f>
        <v>0</v>
      </c>
      <c r="EZ24" s="58">
        <f t="shared" si="41"/>
        <v>0</v>
      </c>
      <c r="FA24" s="58">
        <f t="shared" si="41"/>
        <v>0</v>
      </c>
      <c r="FB24" s="58">
        <f t="shared" si="41"/>
        <v>0</v>
      </c>
      <c r="FC24" s="58">
        <f t="shared" si="41"/>
        <v>0</v>
      </c>
      <c r="FD24" s="58">
        <f t="shared" si="41"/>
        <v>0</v>
      </c>
      <c r="FE24" s="58">
        <f t="shared" si="41"/>
        <v>0</v>
      </c>
      <c r="FF24" s="58">
        <f t="shared" si="41"/>
        <v>0</v>
      </c>
      <c r="FG24" s="58">
        <f t="shared" si="41"/>
        <v>0</v>
      </c>
      <c r="FH24" s="58">
        <f t="shared" si="41"/>
        <v>0</v>
      </c>
      <c r="FI24" s="58">
        <f t="shared" si="41"/>
        <v>0</v>
      </c>
      <c r="FJ24" s="58">
        <f t="shared" si="41"/>
        <v>0</v>
      </c>
      <c r="FK24" s="60">
        <f>SUM(FL24:FY24)</f>
        <v>0</v>
      </c>
      <c r="FL24" s="58">
        <f>FL25*FL26</f>
        <v>0</v>
      </c>
      <c r="FM24" s="61"/>
      <c r="FN24" s="58">
        <f t="shared" ref="FN24:FY24" si="42">FN25*FN26</f>
        <v>0</v>
      </c>
      <c r="FO24" s="58">
        <f t="shared" si="42"/>
        <v>0</v>
      </c>
      <c r="FP24" s="58">
        <f t="shared" si="42"/>
        <v>0</v>
      </c>
      <c r="FQ24" s="58">
        <f t="shared" si="42"/>
        <v>0</v>
      </c>
      <c r="FR24" s="58">
        <f t="shared" si="42"/>
        <v>0</v>
      </c>
      <c r="FS24" s="58">
        <f t="shared" si="42"/>
        <v>0</v>
      </c>
      <c r="FT24" s="58">
        <f t="shared" si="42"/>
        <v>0</v>
      </c>
      <c r="FU24" s="58">
        <f t="shared" si="42"/>
        <v>0</v>
      </c>
      <c r="FV24" s="58">
        <f t="shared" si="42"/>
        <v>0</v>
      </c>
      <c r="FW24" s="58">
        <f t="shared" si="42"/>
        <v>0</v>
      </c>
      <c r="FX24" s="58">
        <f t="shared" si="42"/>
        <v>0</v>
      </c>
      <c r="FY24" s="58">
        <f t="shared" si="42"/>
        <v>0</v>
      </c>
      <c r="FZ24" s="60">
        <f>SUM(GA24:GN24)</f>
        <v>0</v>
      </c>
      <c r="GA24" s="58">
        <f>GA25*GA26</f>
        <v>0</v>
      </c>
      <c r="GB24" s="61"/>
      <c r="GC24" s="58">
        <f t="shared" ref="GC24:GN24" si="43">GC25*GC26</f>
        <v>0</v>
      </c>
      <c r="GD24" s="58">
        <f t="shared" si="43"/>
        <v>0</v>
      </c>
      <c r="GE24" s="58">
        <f t="shared" si="43"/>
        <v>0</v>
      </c>
      <c r="GF24" s="58">
        <f t="shared" si="43"/>
        <v>0</v>
      </c>
      <c r="GG24" s="58">
        <f t="shared" si="43"/>
        <v>0</v>
      </c>
      <c r="GH24" s="58">
        <f t="shared" si="43"/>
        <v>0</v>
      </c>
      <c r="GI24" s="58">
        <f t="shared" si="43"/>
        <v>0</v>
      </c>
      <c r="GJ24" s="58">
        <f t="shared" si="43"/>
        <v>0</v>
      </c>
      <c r="GK24" s="58">
        <f t="shared" si="43"/>
        <v>0</v>
      </c>
      <c r="GL24" s="58">
        <f t="shared" si="43"/>
        <v>0</v>
      </c>
      <c r="GM24" s="58">
        <f t="shared" si="43"/>
        <v>0</v>
      </c>
      <c r="GN24" s="58">
        <f t="shared" si="43"/>
        <v>0</v>
      </c>
      <c r="GO24" s="60">
        <f>SUM(GP24:HC24)</f>
        <v>0</v>
      </c>
      <c r="GP24" s="58">
        <f>GP25*GP26</f>
        <v>0</v>
      </c>
      <c r="GQ24" s="61"/>
      <c r="GR24" s="58">
        <f t="shared" ref="GR24:HC24" si="44">GR25*GR26</f>
        <v>0</v>
      </c>
      <c r="GS24" s="58">
        <f t="shared" si="44"/>
        <v>0</v>
      </c>
      <c r="GT24" s="58">
        <f t="shared" si="44"/>
        <v>0</v>
      </c>
      <c r="GU24" s="58">
        <f t="shared" si="44"/>
        <v>0</v>
      </c>
      <c r="GV24" s="58">
        <f t="shared" si="44"/>
        <v>0</v>
      </c>
      <c r="GW24" s="58">
        <f t="shared" si="44"/>
        <v>0</v>
      </c>
      <c r="GX24" s="58">
        <f t="shared" si="44"/>
        <v>0</v>
      </c>
      <c r="GY24" s="58">
        <f t="shared" si="44"/>
        <v>0</v>
      </c>
      <c r="GZ24" s="58">
        <f t="shared" si="44"/>
        <v>0</v>
      </c>
      <c r="HA24" s="58">
        <f t="shared" si="44"/>
        <v>0</v>
      </c>
      <c r="HB24" s="58">
        <f t="shared" si="44"/>
        <v>0</v>
      </c>
      <c r="HC24" s="58">
        <f t="shared" si="44"/>
        <v>0</v>
      </c>
    </row>
    <row r="25" spans="1:211" s="15" customFormat="1" ht="13.5" customHeight="1" x14ac:dyDescent="0.25">
      <c r="A25" s="14" t="s">
        <v>54</v>
      </c>
      <c r="B25" s="15" t="s">
        <v>104</v>
      </c>
      <c r="C25" s="47" t="s">
        <v>51</v>
      </c>
      <c r="D25" s="47" t="s">
        <v>52</v>
      </c>
      <c r="E25" s="48">
        <v>160</v>
      </c>
      <c r="F25" s="49"/>
      <c r="G25" s="50" t="s">
        <v>71</v>
      </c>
      <c r="H25" s="51"/>
      <c r="J25" s="50" t="s">
        <v>60</v>
      </c>
      <c r="K25" s="52" t="s">
        <v>56</v>
      </c>
      <c r="L25" s="53"/>
      <c r="M25" s="53"/>
      <c r="N25" s="16"/>
      <c r="O25" s="54"/>
      <c r="P25" s="17">
        <v>20</v>
      </c>
      <c r="Q25" s="55">
        <f t="shared" si="33"/>
        <v>0</v>
      </c>
      <c r="R25" s="56">
        <f t="shared" si="33"/>
        <v>0</v>
      </c>
      <c r="S25" s="56">
        <f t="shared" si="33"/>
        <v>0</v>
      </c>
      <c r="T25" s="56">
        <f t="shared" si="33"/>
        <v>0</v>
      </c>
      <c r="U25" s="56">
        <f t="shared" si="33"/>
        <v>0</v>
      </c>
      <c r="V25" s="56">
        <f t="shared" si="33"/>
        <v>0</v>
      </c>
      <c r="W25" s="56">
        <f t="shared" si="33"/>
        <v>0</v>
      </c>
      <c r="X25" s="56">
        <f t="shared" si="33"/>
        <v>0</v>
      </c>
      <c r="Y25" s="56">
        <f t="shared" si="33"/>
        <v>0</v>
      </c>
      <c r="Z25" s="56">
        <f t="shared" si="33"/>
        <v>0</v>
      </c>
      <c r="AA25" s="56">
        <f t="shared" si="33"/>
        <v>0</v>
      </c>
      <c r="AB25" s="56">
        <f t="shared" si="33"/>
        <v>0</v>
      </c>
      <c r="AC25" s="56">
        <f t="shared" si="33"/>
        <v>0</v>
      </c>
      <c r="AD25" s="56">
        <f t="shared" si="33"/>
        <v>0</v>
      </c>
      <c r="AE25" s="56">
        <f t="shared" si="33"/>
        <v>0</v>
      </c>
      <c r="AF25" s="57">
        <f>SUM(AG25:AT25)</f>
        <v>0</v>
      </c>
      <c r="AG25" s="58"/>
      <c r="AH25" s="61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60">
        <f>SUM(AV25:BI25)</f>
        <v>0</v>
      </c>
      <c r="AV25" s="58"/>
      <c r="AW25" s="61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60">
        <f>SUM(BK25:BX25)</f>
        <v>0</v>
      </c>
      <c r="BK25" s="58"/>
      <c r="BL25" s="61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60">
        <f>SUM(BZ25:CM25)</f>
        <v>0</v>
      </c>
      <c r="BZ25" s="58"/>
      <c r="CA25" s="61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60">
        <f>SUM(CO25:DB25)</f>
        <v>0</v>
      </c>
      <c r="CO25" s="58"/>
      <c r="CP25" s="61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60">
        <f>SUM(DD25:DQ25)</f>
        <v>0</v>
      </c>
      <c r="DD25" s="58"/>
      <c r="DE25" s="61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60">
        <f>SUM(DS25:EF25)</f>
        <v>0</v>
      </c>
      <c r="DS25" s="58"/>
      <c r="DT25" s="61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60">
        <f>SUM(EH25:EU25)</f>
        <v>0</v>
      </c>
      <c r="EH25" s="58"/>
      <c r="EI25" s="61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60">
        <f>SUM(EW25:FJ25)</f>
        <v>0</v>
      </c>
      <c r="EW25" s="58"/>
      <c r="EX25" s="61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60">
        <f>SUM(FL25:FY25)</f>
        <v>0</v>
      </c>
      <c r="FL25" s="58"/>
      <c r="FM25" s="61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60">
        <f>SUM(GA25:GN25)</f>
        <v>0</v>
      </c>
      <c r="GA25" s="58"/>
      <c r="GB25" s="61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60">
        <f>SUM(GP25:HC25)</f>
        <v>0</v>
      </c>
      <c r="GP25" s="58"/>
      <c r="GQ25" s="61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</row>
    <row r="26" spans="1:211" s="15" customFormat="1" ht="13.5" customHeight="1" x14ac:dyDescent="0.25">
      <c r="A26" s="14" t="s">
        <v>54</v>
      </c>
      <c r="B26" s="15" t="s">
        <v>105</v>
      </c>
      <c r="C26" s="47" t="s">
        <v>51</v>
      </c>
      <c r="D26" s="47" t="s">
        <v>52</v>
      </c>
      <c r="E26" s="48">
        <v>160</v>
      </c>
      <c r="F26" s="49"/>
      <c r="G26" s="50" t="s">
        <v>73</v>
      </c>
      <c r="H26" s="51"/>
      <c r="J26" s="50" t="s">
        <v>63</v>
      </c>
      <c r="K26" s="52" t="s">
        <v>56</v>
      </c>
      <c r="L26" s="53"/>
      <c r="M26" s="53"/>
      <c r="N26" s="16"/>
      <c r="O26" s="54"/>
      <c r="P26" s="17">
        <v>20</v>
      </c>
      <c r="Q26" s="55">
        <f t="shared" ref="Q26:AF26" si="45">IF(Q25=0, 0, Q24/Q25/1)</f>
        <v>0</v>
      </c>
      <c r="R26" s="56">
        <f t="shared" si="45"/>
        <v>0</v>
      </c>
      <c r="S26" s="56">
        <f t="shared" si="45"/>
        <v>0</v>
      </c>
      <c r="T26" s="56">
        <f t="shared" si="45"/>
        <v>0</v>
      </c>
      <c r="U26" s="56">
        <f t="shared" si="45"/>
        <v>0</v>
      </c>
      <c r="V26" s="56">
        <f t="shared" si="45"/>
        <v>0</v>
      </c>
      <c r="W26" s="56">
        <f t="shared" si="45"/>
        <v>0</v>
      </c>
      <c r="X26" s="56">
        <f t="shared" si="45"/>
        <v>0</v>
      </c>
      <c r="Y26" s="56">
        <f t="shared" si="45"/>
        <v>0</v>
      </c>
      <c r="Z26" s="56">
        <f t="shared" si="45"/>
        <v>0</v>
      </c>
      <c r="AA26" s="56">
        <f t="shared" si="45"/>
        <v>0</v>
      </c>
      <c r="AB26" s="56">
        <f t="shared" si="45"/>
        <v>0</v>
      </c>
      <c r="AC26" s="56">
        <f t="shared" si="45"/>
        <v>0</v>
      </c>
      <c r="AD26" s="56">
        <f t="shared" si="45"/>
        <v>0</v>
      </c>
      <c r="AE26" s="56">
        <f t="shared" si="45"/>
        <v>0</v>
      </c>
      <c r="AF26" s="57">
        <f t="shared" si="45"/>
        <v>0</v>
      </c>
      <c r="AG26" s="58"/>
      <c r="AH26" s="61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60">
        <f>IF(AU25=0, 0, AU24/AU25/1)</f>
        <v>0</v>
      </c>
      <c r="AV26" s="58"/>
      <c r="AW26" s="61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60">
        <f>IF(BJ25=0, 0, BJ24/BJ25/1)</f>
        <v>0</v>
      </c>
      <c r="BK26" s="58"/>
      <c r="BL26" s="61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60">
        <f>IF(BY25=0, 0, BY24/BY25/1)</f>
        <v>0</v>
      </c>
      <c r="BZ26" s="58"/>
      <c r="CA26" s="61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60">
        <f>IF(CN25=0, 0, CN24/CN25/1)</f>
        <v>0</v>
      </c>
      <c r="CO26" s="58"/>
      <c r="CP26" s="61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60">
        <f>IF(DC25=0, 0, DC24/DC25/1)</f>
        <v>0</v>
      </c>
      <c r="DD26" s="58"/>
      <c r="DE26" s="61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60">
        <f>IF(DR25=0, 0, DR24/DR25/1)</f>
        <v>0</v>
      </c>
      <c r="DS26" s="58"/>
      <c r="DT26" s="61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60">
        <f>IF(EG25=0, 0, EG24/EG25/1)</f>
        <v>0</v>
      </c>
      <c r="EH26" s="58"/>
      <c r="EI26" s="61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60">
        <f>IF(EV25=0, 0, EV24/EV25/1)</f>
        <v>0</v>
      </c>
      <c r="EW26" s="58"/>
      <c r="EX26" s="61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60">
        <f>IF(FK25=0, 0, FK24/FK25/1)</f>
        <v>0</v>
      </c>
      <c r="FL26" s="58"/>
      <c r="FM26" s="61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60">
        <f>IF(FZ25=0, 0, FZ24/FZ25/1)</f>
        <v>0</v>
      </c>
      <c r="GA26" s="58"/>
      <c r="GB26" s="61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60">
        <f>IF(GO25=0, 0, GO24/GO25/1)</f>
        <v>0</v>
      </c>
      <c r="GP26" s="58"/>
      <c r="GQ26" s="61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</row>
    <row r="27" spans="1:211" s="15" customFormat="1" ht="13.5" customHeight="1" x14ac:dyDescent="0.25">
      <c r="A27" s="14" t="s">
        <v>49</v>
      </c>
      <c r="B27" s="15" t="s">
        <v>106</v>
      </c>
      <c r="C27" s="47" t="s">
        <v>51</v>
      </c>
      <c r="D27" s="47" t="s">
        <v>52</v>
      </c>
      <c r="E27" s="48">
        <v>160</v>
      </c>
      <c r="F27" s="49"/>
      <c r="G27" s="50" t="s">
        <v>107</v>
      </c>
      <c r="H27" s="51" t="s">
        <v>54</v>
      </c>
      <c r="J27" s="50" t="s">
        <v>55</v>
      </c>
      <c r="K27" s="52" t="s">
        <v>56</v>
      </c>
      <c r="L27" s="53"/>
      <c r="M27" s="53"/>
      <c r="N27" s="16"/>
      <c r="O27" s="54"/>
      <c r="P27" s="17">
        <v>20</v>
      </c>
      <c r="Q27" s="55">
        <f t="shared" ref="Q27:AE28" si="46">SUM(AF27,AU27,BJ27,BY27,CN27,DC27,DR27,EG27,EV27,FK27,FZ27,GO27)</f>
        <v>0</v>
      </c>
      <c r="R27" s="56">
        <f t="shared" si="46"/>
        <v>0</v>
      </c>
      <c r="S27" s="56">
        <f t="shared" si="46"/>
        <v>0</v>
      </c>
      <c r="T27" s="56">
        <f t="shared" si="46"/>
        <v>0</v>
      </c>
      <c r="U27" s="56">
        <f t="shared" si="46"/>
        <v>0</v>
      </c>
      <c r="V27" s="56">
        <f t="shared" si="46"/>
        <v>0</v>
      </c>
      <c r="W27" s="56">
        <f t="shared" si="46"/>
        <v>0</v>
      </c>
      <c r="X27" s="56">
        <f t="shared" si="46"/>
        <v>0</v>
      </c>
      <c r="Y27" s="56">
        <f t="shared" si="46"/>
        <v>0</v>
      </c>
      <c r="Z27" s="56">
        <f t="shared" si="46"/>
        <v>0</v>
      </c>
      <c r="AA27" s="56">
        <f t="shared" si="46"/>
        <v>0</v>
      </c>
      <c r="AB27" s="56">
        <f t="shared" si="46"/>
        <v>0</v>
      </c>
      <c r="AC27" s="56">
        <f t="shared" si="46"/>
        <v>0</v>
      </c>
      <c r="AD27" s="56">
        <f t="shared" si="46"/>
        <v>0</v>
      </c>
      <c r="AE27" s="56">
        <f t="shared" si="46"/>
        <v>0</v>
      </c>
      <c r="AF27" s="57">
        <f>SUM(AG27:AT27)</f>
        <v>0</v>
      </c>
      <c r="AG27" s="58"/>
      <c r="AH27" s="61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60">
        <f>SUM(AV27:BI27)</f>
        <v>0</v>
      </c>
      <c r="AV27" s="58">
        <f>AV28*AV29</f>
        <v>0</v>
      </c>
      <c r="AW27" s="61"/>
      <c r="AX27" s="58">
        <f t="shared" ref="AX27:BI27" si="47">AX28*AX29</f>
        <v>0</v>
      </c>
      <c r="AY27" s="58">
        <f t="shared" si="47"/>
        <v>0</v>
      </c>
      <c r="AZ27" s="58">
        <f t="shared" si="47"/>
        <v>0</v>
      </c>
      <c r="BA27" s="58">
        <f t="shared" si="47"/>
        <v>0</v>
      </c>
      <c r="BB27" s="58">
        <f t="shared" si="47"/>
        <v>0</v>
      </c>
      <c r="BC27" s="58">
        <f t="shared" si="47"/>
        <v>0</v>
      </c>
      <c r="BD27" s="58">
        <f t="shared" si="47"/>
        <v>0</v>
      </c>
      <c r="BE27" s="58">
        <f t="shared" si="47"/>
        <v>0</v>
      </c>
      <c r="BF27" s="58">
        <f t="shared" si="47"/>
        <v>0</v>
      </c>
      <c r="BG27" s="58">
        <f t="shared" si="47"/>
        <v>0</v>
      </c>
      <c r="BH27" s="58">
        <f t="shared" si="47"/>
        <v>0</v>
      </c>
      <c r="BI27" s="58">
        <f t="shared" si="47"/>
        <v>0</v>
      </c>
      <c r="BJ27" s="60">
        <f>SUM(BK27:BX27)</f>
        <v>0</v>
      </c>
      <c r="BK27" s="58">
        <f>BK28*BK29</f>
        <v>0</v>
      </c>
      <c r="BL27" s="61"/>
      <c r="BM27" s="58">
        <f t="shared" ref="BM27:BX27" si="48">BM28*BM29</f>
        <v>0</v>
      </c>
      <c r="BN27" s="58">
        <f t="shared" si="48"/>
        <v>0</v>
      </c>
      <c r="BO27" s="58">
        <f t="shared" si="48"/>
        <v>0</v>
      </c>
      <c r="BP27" s="58">
        <f t="shared" si="48"/>
        <v>0</v>
      </c>
      <c r="BQ27" s="58">
        <f t="shared" si="48"/>
        <v>0</v>
      </c>
      <c r="BR27" s="58">
        <f t="shared" si="48"/>
        <v>0</v>
      </c>
      <c r="BS27" s="58">
        <f t="shared" si="48"/>
        <v>0</v>
      </c>
      <c r="BT27" s="58">
        <f t="shared" si="48"/>
        <v>0</v>
      </c>
      <c r="BU27" s="58">
        <f t="shared" si="48"/>
        <v>0</v>
      </c>
      <c r="BV27" s="58">
        <f t="shared" si="48"/>
        <v>0</v>
      </c>
      <c r="BW27" s="58">
        <f t="shared" si="48"/>
        <v>0</v>
      </c>
      <c r="BX27" s="58">
        <f t="shared" si="48"/>
        <v>0</v>
      </c>
      <c r="BY27" s="60">
        <f>SUM(BZ27:CM27)</f>
        <v>0</v>
      </c>
      <c r="BZ27" s="58">
        <f>BZ28*BZ29</f>
        <v>0</v>
      </c>
      <c r="CA27" s="61"/>
      <c r="CB27" s="58">
        <f t="shared" ref="CB27:CM27" si="49">CB28*CB29</f>
        <v>0</v>
      </c>
      <c r="CC27" s="58">
        <f t="shared" si="49"/>
        <v>0</v>
      </c>
      <c r="CD27" s="58">
        <f t="shared" si="49"/>
        <v>0</v>
      </c>
      <c r="CE27" s="58">
        <f t="shared" si="49"/>
        <v>0</v>
      </c>
      <c r="CF27" s="58">
        <f t="shared" si="49"/>
        <v>0</v>
      </c>
      <c r="CG27" s="58">
        <f t="shared" si="49"/>
        <v>0</v>
      </c>
      <c r="CH27" s="58">
        <f t="shared" si="49"/>
        <v>0</v>
      </c>
      <c r="CI27" s="58">
        <f t="shared" si="49"/>
        <v>0</v>
      </c>
      <c r="CJ27" s="58">
        <f t="shared" si="49"/>
        <v>0</v>
      </c>
      <c r="CK27" s="58">
        <f t="shared" si="49"/>
        <v>0</v>
      </c>
      <c r="CL27" s="58">
        <f t="shared" si="49"/>
        <v>0</v>
      </c>
      <c r="CM27" s="58">
        <f t="shared" si="49"/>
        <v>0</v>
      </c>
      <c r="CN27" s="60">
        <f>SUM(CO27:DB27)</f>
        <v>0</v>
      </c>
      <c r="CO27" s="58">
        <f>CO28*CO29</f>
        <v>0</v>
      </c>
      <c r="CP27" s="61"/>
      <c r="CQ27" s="58">
        <f t="shared" ref="CQ27:DB27" si="50">CQ28*CQ29</f>
        <v>0</v>
      </c>
      <c r="CR27" s="58">
        <f t="shared" si="50"/>
        <v>0</v>
      </c>
      <c r="CS27" s="58">
        <f t="shared" si="50"/>
        <v>0</v>
      </c>
      <c r="CT27" s="58">
        <f t="shared" si="50"/>
        <v>0</v>
      </c>
      <c r="CU27" s="58">
        <f t="shared" si="50"/>
        <v>0</v>
      </c>
      <c r="CV27" s="58">
        <f t="shared" si="50"/>
        <v>0</v>
      </c>
      <c r="CW27" s="58">
        <f t="shared" si="50"/>
        <v>0</v>
      </c>
      <c r="CX27" s="58">
        <f t="shared" si="50"/>
        <v>0</v>
      </c>
      <c r="CY27" s="58">
        <f t="shared" si="50"/>
        <v>0</v>
      </c>
      <c r="CZ27" s="58">
        <f t="shared" si="50"/>
        <v>0</v>
      </c>
      <c r="DA27" s="58">
        <f t="shared" si="50"/>
        <v>0</v>
      </c>
      <c r="DB27" s="58">
        <f t="shared" si="50"/>
        <v>0</v>
      </c>
      <c r="DC27" s="60">
        <f>SUM(DD27:DQ27)</f>
        <v>0</v>
      </c>
      <c r="DD27" s="58">
        <f>DD28*DD29</f>
        <v>0</v>
      </c>
      <c r="DE27" s="61"/>
      <c r="DF27" s="58">
        <f t="shared" ref="DF27:DQ27" si="51">DF28*DF29</f>
        <v>0</v>
      </c>
      <c r="DG27" s="58">
        <f t="shared" si="51"/>
        <v>0</v>
      </c>
      <c r="DH27" s="58">
        <f t="shared" si="51"/>
        <v>0</v>
      </c>
      <c r="DI27" s="58">
        <f t="shared" si="51"/>
        <v>0</v>
      </c>
      <c r="DJ27" s="58">
        <f t="shared" si="51"/>
        <v>0</v>
      </c>
      <c r="DK27" s="58">
        <f t="shared" si="51"/>
        <v>0</v>
      </c>
      <c r="DL27" s="58">
        <f t="shared" si="51"/>
        <v>0</v>
      </c>
      <c r="DM27" s="58">
        <f t="shared" si="51"/>
        <v>0</v>
      </c>
      <c r="DN27" s="58">
        <f t="shared" si="51"/>
        <v>0</v>
      </c>
      <c r="DO27" s="58">
        <f t="shared" si="51"/>
        <v>0</v>
      </c>
      <c r="DP27" s="58">
        <f t="shared" si="51"/>
        <v>0</v>
      </c>
      <c r="DQ27" s="58">
        <f t="shared" si="51"/>
        <v>0</v>
      </c>
      <c r="DR27" s="60">
        <f>SUM(DS27:EF27)</f>
        <v>0</v>
      </c>
      <c r="DS27" s="58">
        <f>DS28*DS29</f>
        <v>0</v>
      </c>
      <c r="DT27" s="61"/>
      <c r="DU27" s="58">
        <f t="shared" ref="DU27:EF27" si="52">DU28*DU29</f>
        <v>0</v>
      </c>
      <c r="DV27" s="58">
        <f t="shared" si="52"/>
        <v>0</v>
      </c>
      <c r="DW27" s="58">
        <f t="shared" si="52"/>
        <v>0</v>
      </c>
      <c r="DX27" s="58">
        <f t="shared" si="52"/>
        <v>0</v>
      </c>
      <c r="DY27" s="58">
        <f t="shared" si="52"/>
        <v>0</v>
      </c>
      <c r="DZ27" s="58">
        <f t="shared" si="52"/>
        <v>0</v>
      </c>
      <c r="EA27" s="58">
        <f t="shared" si="52"/>
        <v>0</v>
      </c>
      <c r="EB27" s="58">
        <f t="shared" si="52"/>
        <v>0</v>
      </c>
      <c r="EC27" s="58">
        <f t="shared" si="52"/>
        <v>0</v>
      </c>
      <c r="ED27" s="58">
        <f t="shared" si="52"/>
        <v>0</v>
      </c>
      <c r="EE27" s="58">
        <f t="shared" si="52"/>
        <v>0</v>
      </c>
      <c r="EF27" s="58">
        <f t="shared" si="52"/>
        <v>0</v>
      </c>
      <c r="EG27" s="60">
        <f>SUM(EH27:EU27)</f>
        <v>0</v>
      </c>
      <c r="EH27" s="58">
        <f>EH28*EH29</f>
        <v>0</v>
      </c>
      <c r="EI27" s="61"/>
      <c r="EJ27" s="58">
        <f t="shared" ref="EJ27:EU27" si="53">EJ28*EJ29</f>
        <v>0</v>
      </c>
      <c r="EK27" s="58">
        <f t="shared" si="53"/>
        <v>0</v>
      </c>
      <c r="EL27" s="58">
        <f t="shared" si="53"/>
        <v>0</v>
      </c>
      <c r="EM27" s="58">
        <f t="shared" si="53"/>
        <v>0</v>
      </c>
      <c r="EN27" s="58">
        <f t="shared" si="53"/>
        <v>0</v>
      </c>
      <c r="EO27" s="58">
        <f t="shared" si="53"/>
        <v>0</v>
      </c>
      <c r="EP27" s="58">
        <f t="shared" si="53"/>
        <v>0</v>
      </c>
      <c r="EQ27" s="58">
        <f t="shared" si="53"/>
        <v>0</v>
      </c>
      <c r="ER27" s="58">
        <f t="shared" si="53"/>
        <v>0</v>
      </c>
      <c r="ES27" s="58">
        <f t="shared" si="53"/>
        <v>0</v>
      </c>
      <c r="ET27" s="58">
        <f t="shared" si="53"/>
        <v>0</v>
      </c>
      <c r="EU27" s="58">
        <f t="shared" si="53"/>
        <v>0</v>
      </c>
      <c r="EV27" s="60">
        <f>SUM(EW27:FJ27)</f>
        <v>0</v>
      </c>
      <c r="EW27" s="58">
        <f>EW28*EW29</f>
        <v>0</v>
      </c>
      <c r="EX27" s="61"/>
      <c r="EY27" s="58">
        <f t="shared" ref="EY27:FJ27" si="54">EY28*EY29</f>
        <v>0</v>
      </c>
      <c r="EZ27" s="58">
        <f t="shared" si="54"/>
        <v>0</v>
      </c>
      <c r="FA27" s="58">
        <f t="shared" si="54"/>
        <v>0</v>
      </c>
      <c r="FB27" s="58">
        <f t="shared" si="54"/>
        <v>0</v>
      </c>
      <c r="FC27" s="58">
        <f t="shared" si="54"/>
        <v>0</v>
      </c>
      <c r="FD27" s="58">
        <f t="shared" si="54"/>
        <v>0</v>
      </c>
      <c r="FE27" s="58">
        <f t="shared" si="54"/>
        <v>0</v>
      </c>
      <c r="FF27" s="58">
        <f t="shared" si="54"/>
        <v>0</v>
      </c>
      <c r="FG27" s="58">
        <f t="shared" si="54"/>
        <v>0</v>
      </c>
      <c r="FH27" s="58">
        <f t="shared" si="54"/>
        <v>0</v>
      </c>
      <c r="FI27" s="58">
        <f t="shared" si="54"/>
        <v>0</v>
      </c>
      <c r="FJ27" s="58">
        <f t="shared" si="54"/>
        <v>0</v>
      </c>
      <c r="FK27" s="60">
        <f>SUM(FL27:FY27)</f>
        <v>0</v>
      </c>
      <c r="FL27" s="58">
        <f>FL28*FL29</f>
        <v>0</v>
      </c>
      <c r="FM27" s="61"/>
      <c r="FN27" s="58">
        <f t="shared" ref="FN27:FY27" si="55">FN28*FN29</f>
        <v>0</v>
      </c>
      <c r="FO27" s="58">
        <f t="shared" si="55"/>
        <v>0</v>
      </c>
      <c r="FP27" s="58">
        <f t="shared" si="55"/>
        <v>0</v>
      </c>
      <c r="FQ27" s="58">
        <f t="shared" si="55"/>
        <v>0</v>
      </c>
      <c r="FR27" s="58">
        <f t="shared" si="55"/>
        <v>0</v>
      </c>
      <c r="FS27" s="58">
        <f t="shared" si="55"/>
        <v>0</v>
      </c>
      <c r="FT27" s="58">
        <f t="shared" si="55"/>
        <v>0</v>
      </c>
      <c r="FU27" s="58">
        <f t="shared" si="55"/>
        <v>0</v>
      </c>
      <c r="FV27" s="58">
        <f t="shared" si="55"/>
        <v>0</v>
      </c>
      <c r="FW27" s="58">
        <f t="shared" si="55"/>
        <v>0</v>
      </c>
      <c r="FX27" s="58">
        <f t="shared" si="55"/>
        <v>0</v>
      </c>
      <c r="FY27" s="58">
        <f t="shared" si="55"/>
        <v>0</v>
      </c>
      <c r="FZ27" s="60">
        <f>SUM(GA27:GN27)</f>
        <v>0</v>
      </c>
      <c r="GA27" s="58">
        <f>GA28*GA29</f>
        <v>0</v>
      </c>
      <c r="GB27" s="61"/>
      <c r="GC27" s="58">
        <f t="shared" ref="GC27:GN27" si="56">GC28*GC29</f>
        <v>0</v>
      </c>
      <c r="GD27" s="58">
        <f t="shared" si="56"/>
        <v>0</v>
      </c>
      <c r="GE27" s="58">
        <f t="shared" si="56"/>
        <v>0</v>
      </c>
      <c r="GF27" s="58">
        <f t="shared" si="56"/>
        <v>0</v>
      </c>
      <c r="GG27" s="58">
        <f t="shared" si="56"/>
        <v>0</v>
      </c>
      <c r="GH27" s="58">
        <f t="shared" si="56"/>
        <v>0</v>
      </c>
      <c r="GI27" s="58">
        <f t="shared" si="56"/>
        <v>0</v>
      </c>
      <c r="GJ27" s="58">
        <f t="shared" si="56"/>
        <v>0</v>
      </c>
      <c r="GK27" s="58">
        <f t="shared" si="56"/>
        <v>0</v>
      </c>
      <c r="GL27" s="58">
        <f t="shared" si="56"/>
        <v>0</v>
      </c>
      <c r="GM27" s="58">
        <f t="shared" si="56"/>
        <v>0</v>
      </c>
      <c r="GN27" s="58">
        <f t="shared" si="56"/>
        <v>0</v>
      </c>
      <c r="GO27" s="60">
        <f>SUM(GP27:HC27)</f>
        <v>0</v>
      </c>
      <c r="GP27" s="58">
        <f>GP28*GP29</f>
        <v>0</v>
      </c>
      <c r="GQ27" s="61"/>
      <c r="GR27" s="58">
        <f t="shared" ref="GR27:HC27" si="57">GR28*GR29</f>
        <v>0</v>
      </c>
      <c r="GS27" s="58">
        <f t="shared" si="57"/>
        <v>0</v>
      </c>
      <c r="GT27" s="58">
        <f t="shared" si="57"/>
        <v>0</v>
      </c>
      <c r="GU27" s="58">
        <f t="shared" si="57"/>
        <v>0</v>
      </c>
      <c r="GV27" s="58">
        <f t="shared" si="57"/>
        <v>0</v>
      </c>
      <c r="GW27" s="58">
        <f t="shared" si="57"/>
        <v>0</v>
      </c>
      <c r="GX27" s="58">
        <f t="shared" si="57"/>
        <v>0</v>
      </c>
      <c r="GY27" s="58">
        <f t="shared" si="57"/>
        <v>0</v>
      </c>
      <c r="GZ27" s="58">
        <f t="shared" si="57"/>
        <v>0</v>
      </c>
      <c r="HA27" s="58">
        <f t="shared" si="57"/>
        <v>0</v>
      </c>
      <c r="HB27" s="58">
        <f t="shared" si="57"/>
        <v>0</v>
      </c>
      <c r="HC27" s="58">
        <f t="shared" si="57"/>
        <v>0</v>
      </c>
    </row>
    <row r="28" spans="1:211" s="15" customFormat="1" ht="13.5" customHeight="1" x14ac:dyDescent="0.25">
      <c r="A28" s="14" t="s">
        <v>54</v>
      </c>
      <c r="B28" s="15" t="s">
        <v>108</v>
      </c>
      <c r="C28" s="47" t="s">
        <v>51</v>
      </c>
      <c r="D28" s="47" t="s">
        <v>52</v>
      </c>
      <c r="E28" s="48">
        <v>160</v>
      </c>
      <c r="F28" s="49"/>
      <c r="G28" s="50" t="s">
        <v>71</v>
      </c>
      <c r="H28" s="51"/>
      <c r="J28" s="50" t="s">
        <v>60</v>
      </c>
      <c r="K28" s="52" t="s">
        <v>56</v>
      </c>
      <c r="L28" s="53"/>
      <c r="M28" s="53"/>
      <c r="N28" s="16"/>
      <c r="O28" s="54"/>
      <c r="P28" s="17">
        <v>20</v>
      </c>
      <c r="Q28" s="55">
        <f t="shared" si="46"/>
        <v>0</v>
      </c>
      <c r="R28" s="56">
        <f t="shared" si="46"/>
        <v>0</v>
      </c>
      <c r="S28" s="56">
        <f t="shared" si="46"/>
        <v>0</v>
      </c>
      <c r="T28" s="56">
        <f t="shared" si="46"/>
        <v>0</v>
      </c>
      <c r="U28" s="56">
        <f t="shared" si="46"/>
        <v>0</v>
      </c>
      <c r="V28" s="56">
        <f t="shared" si="46"/>
        <v>0</v>
      </c>
      <c r="W28" s="56">
        <f t="shared" si="46"/>
        <v>0</v>
      </c>
      <c r="X28" s="56">
        <f t="shared" si="46"/>
        <v>0</v>
      </c>
      <c r="Y28" s="56">
        <f t="shared" si="46"/>
        <v>0</v>
      </c>
      <c r="Z28" s="56">
        <f t="shared" si="46"/>
        <v>0</v>
      </c>
      <c r="AA28" s="56">
        <f t="shared" si="46"/>
        <v>0</v>
      </c>
      <c r="AB28" s="56">
        <f t="shared" si="46"/>
        <v>0</v>
      </c>
      <c r="AC28" s="56">
        <f t="shared" si="46"/>
        <v>0</v>
      </c>
      <c r="AD28" s="56">
        <f t="shared" si="46"/>
        <v>0</v>
      </c>
      <c r="AE28" s="56">
        <f t="shared" si="46"/>
        <v>0</v>
      </c>
      <c r="AF28" s="57">
        <f>SUM(AG28:AT28)</f>
        <v>0</v>
      </c>
      <c r="AG28" s="58"/>
      <c r="AH28" s="61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60">
        <f>SUM(AV28:BI28)</f>
        <v>0</v>
      </c>
      <c r="AV28" s="58"/>
      <c r="AW28" s="61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60">
        <f>SUM(BK28:BX28)</f>
        <v>0</v>
      </c>
      <c r="BK28" s="58"/>
      <c r="BL28" s="61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60">
        <f>SUM(BZ28:CM28)</f>
        <v>0</v>
      </c>
      <c r="BZ28" s="58"/>
      <c r="CA28" s="61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60">
        <f>SUM(CO28:DB28)</f>
        <v>0</v>
      </c>
      <c r="CO28" s="58"/>
      <c r="CP28" s="61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60">
        <f>SUM(DD28:DQ28)</f>
        <v>0</v>
      </c>
      <c r="DD28" s="58"/>
      <c r="DE28" s="61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60">
        <f>SUM(DS28:EF28)</f>
        <v>0</v>
      </c>
      <c r="DS28" s="58"/>
      <c r="DT28" s="61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60">
        <f>SUM(EH28:EU28)</f>
        <v>0</v>
      </c>
      <c r="EH28" s="58"/>
      <c r="EI28" s="61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60">
        <f>SUM(EW28:FJ28)</f>
        <v>0</v>
      </c>
      <c r="EW28" s="58"/>
      <c r="EX28" s="61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60">
        <f>SUM(FL28:FY28)</f>
        <v>0</v>
      </c>
      <c r="FL28" s="58"/>
      <c r="FM28" s="61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60">
        <f>SUM(GA28:GN28)</f>
        <v>0</v>
      </c>
      <c r="GA28" s="58"/>
      <c r="GB28" s="61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60">
        <f>SUM(GP28:HC28)</f>
        <v>0</v>
      </c>
      <c r="GP28" s="58"/>
      <c r="GQ28" s="61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</row>
    <row r="29" spans="1:211" s="15" customFormat="1" ht="13.5" customHeight="1" x14ac:dyDescent="0.25">
      <c r="A29" s="14" t="s">
        <v>54</v>
      </c>
      <c r="B29" s="15" t="s">
        <v>109</v>
      </c>
      <c r="C29" s="47" t="s">
        <v>51</v>
      </c>
      <c r="D29" s="47" t="s">
        <v>52</v>
      </c>
      <c r="E29" s="48">
        <v>160</v>
      </c>
      <c r="F29" s="49"/>
      <c r="G29" s="50" t="s">
        <v>73</v>
      </c>
      <c r="H29" s="51"/>
      <c r="J29" s="50" t="s">
        <v>63</v>
      </c>
      <c r="K29" s="52" t="s">
        <v>56</v>
      </c>
      <c r="L29" s="53"/>
      <c r="M29" s="53"/>
      <c r="N29" s="16"/>
      <c r="O29" s="54"/>
      <c r="P29" s="17">
        <v>20</v>
      </c>
      <c r="Q29" s="55">
        <f t="shared" ref="Q29:AF29" si="58">IF(Q28=0, 0, Q27/Q28/1)</f>
        <v>0</v>
      </c>
      <c r="R29" s="56">
        <f t="shared" si="58"/>
        <v>0</v>
      </c>
      <c r="S29" s="56">
        <f t="shared" si="58"/>
        <v>0</v>
      </c>
      <c r="T29" s="56">
        <f t="shared" si="58"/>
        <v>0</v>
      </c>
      <c r="U29" s="56">
        <f t="shared" si="58"/>
        <v>0</v>
      </c>
      <c r="V29" s="56">
        <f t="shared" si="58"/>
        <v>0</v>
      </c>
      <c r="W29" s="56">
        <f t="shared" si="58"/>
        <v>0</v>
      </c>
      <c r="X29" s="56">
        <f t="shared" si="58"/>
        <v>0</v>
      </c>
      <c r="Y29" s="56">
        <f t="shared" si="58"/>
        <v>0</v>
      </c>
      <c r="Z29" s="56">
        <f t="shared" si="58"/>
        <v>0</v>
      </c>
      <c r="AA29" s="56">
        <f t="shared" si="58"/>
        <v>0</v>
      </c>
      <c r="AB29" s="56">
        <f t="shared" si="58"/>
        <v>0</v>
      </c>
      <c r="AC29" s="56">
        <f t="shared" si="58"/>
        <v>0</v>
      </c>
      <c r="AD29" s="56">
        <f t="shared" si="58"/>
        <v>0</v>
      </c>
      <c r="AE29" s="56">
        <f t="shared" si="58"/>
        <v>0</v>
      </c>
      <c r="AF29" s="57">
        <f t="shared" si="58"/>
        <v>0</v>
      </c>
      <c r="AG29" s="58"/>
      <c r="AH29" s="61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60">
        <f>IF(AU28=0, 0, AU27/AU28/1)</f>
        <v>0</v>
      </c>
      <c r="AV29" s="58"/>
      <c r="AW29" s="61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60">
        <f>IF(BJ28=0, 0, BJ27/BJ28/1)</f>
        <v>0</v>
      </c>
      <c r="BK29" s="58"/>
      <c r="BL29" s="61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60">
        <f>IF(BY28=0, 0, BY27/BY28/1)</f>
        <v>0</v>
      </c>
      <c r="BZ29" s="58"/>
      <c r="CA29" s="61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60">
        <f>IF(CN28=0, 0, CN27/CN28/1)</f>
        <v>0</v>
      </c>
      <c r="CO29" s="58"/>
      <c r="CP29" s="61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60">
        <f>IF(DC28=0, 0, DC27/DC28/1)</f>
        <v>0</v>
      </c>
      <c r="DD29" s="58"/>
      <c r="DE29" s="61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60">
        <f>IF(DR28=0, 0, DR27/DR28/1)</f>
        <v>0</v>
      </c>
      <c r="DS29" s="58"/>
      <c r="DT29" s="61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60">
        <f>IF(EG28=0, 0, EG27/EG28/1)</f>
        <v>0</v>
      </c>
      <c r="EH29" s="58"/>
      <c r="EI29" s="61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60">
        <f>IF(EV28=0, 0, EV27/EV28/1)</f>
        <v>0</v>
      </c>
      <c r="EW29" s="58"/>
      <c r="EX29" s="61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60">
        <f>IF(FK28=0, 0, FK27/FK28/1)</f>
        <v>0</v>
      </c>
      <c r="FL29" s="58"/>
      <c r="FM29" s="61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60">
        <f>IF(FZ28=0, 0, FZ27/FZ28/1)</f>
        <v>0</v>
      </c>
      <c r="GA29" s="58"/>
      <c r="GB29" s="61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60">
        <f>IF(GO28=0, 0, GO27/GO28/1)</f>
        <v>0</v>
      </c>
      <c r="GP29" s="58"/>
      <c r="GQ29" s="61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</row>
    <row r="30" spans="1:211" s="15" customFormat="1" ht="13.5" customHeight="1" x14ac:dyDescent="0.25">
      <c r="A30" s="14" t="s">
        <v>49</v>
      </c>
      <c r="B30" s="15" t="s">
        <v>110</v>
      </c>
      <c r="C30" s="47" t="s">
        <v>51</v>
      </c>
      <c r="D30" s="47" t="s">
        <v>52</v>
      </c>
      <c r="E30" s="48">
        <v>160</v>
      </c>
      <c r="F30" s="49"/>
      <c r="G30" s="50" t="s">
        <v>111</v>
      </c>
      <c r="H30" s="51" t="s">
        <v>54</v>
      </c>
      <c r="J30" s="50" t="s">
        <v>55</v>
      </c>
      <c r="K30" s="52" t="s">
        <v>56</v>
      </c>
      <c r="L30" s="53"/>
      <c r="M30" s="53"/>
      <c r="N30" s="16"/>
      <c r="O30" s="54"/>
      <c r="P30" s="17">
        <v>20</v>
      </c>
      <c r="Q30" s="55">
        <f t="shared" ref="Q30:AE31" si="59">SUM(AF30,AU30,BJ30,BY30,CN30,DC30,DR30,EG30,EV30,FK30,FZ30,GO30)</f>
        <v>0</v>
      </c>
      <c r="R30" s="56">
        <f t="shared" si="59"/>
        <v>0</v>
      </c>
      <c r="S30" s="56">
        <f t="shared" si="59"/>
        <v>0</v>
      </c>
      <c r="T30" s="56">
        <f t="shared" si="59"/>
        <v>0</v>
      </c>
      <c r="U30" s="56">
        <f t="shared" si="59"/>
        <v>0</v>
      </c>
      <c r="V30" s="56">
        <f t="shared" si="59"/>
        <v>0</v>
      </c>
      <c r="W30" s="56">
        <f t="shared" si="59"/>
        <v>0</v>
      </c>
      <c r="X30" s="56">
        <f t="shared" si="59"/>
        <v>0</v>
      </c>
      <c r="Y30" s="56">
        <f t="shared" si="59"/>
        <v>0</v>
      </c>
      <c r="Z30" s="56">
        <f t="shared" si="59"/>
        <v>0</v>
      </c>
      <c r="AA30" s="56">
        <f t="shared" si="59"/>
        <v>0</v>
      </c>
      <c r="AB30" s="56">
        <f t="shared" si="59"/>
        <v>0</v>
      </c>
      <c r="AC30" s="56">
        <f t="shared" si="59"/>
        <v>0</v>
      </c>
      <c r="AD30" s="56">
        <f t="shared" si="59"/>
        <v>0</v>
      </c>
      <c r="AE30" s="56">
        <f t="shared" si="59"/>
        <v>0</v>
      </c>
      <c r="AF30" s="57">
        <f>SUM(AG30:AT30)</f>
        <v>0</v>
      </c>
      <c r="AG30" s="58"/>
      <c r="AH30" s="61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60">
        <f>SUM(AV30:BI30)</f>
        <v>0</v>
      </c>
      <c r="AV30" s="58">
        <f>AV31*AV32</f>
        <v>0</v>
      </c>
      <c r="AW30" s="61"/>
      <c r="AX30" s="58">
        <f t="shared" ref="AX30:BI30" si="60">AX31*AX32</f>
        <v>0</v>
      </c>
      <c r="AY30" s="58">
        <f t="shared" si="60"/>
        <v>0</v>
      </c>
      <c r="AZ30" s="58">
        <f t="shared" si="60"/>
        <v>0</v>
      </c>
      <c r="BA30" s="58">
        <f t="shared" si="60"/>
        <v>0</v>
      </c>
      <c r="BB30" s="58">
        <f t="shared" si="60"/>
        <v>0</v>
      </c>
      <c r="BC30" s="58">
        <f t="shared" si="60"/>
        <v>0</v>
      </c>
      <c r="BD30" s="58">
        <f t="shared" si="60"/>
        <v>0</v>
      </c>
      <c r="BE30" s="58">
        <f t="shared" si="60"/>
        <v>0</v>
      </c>
      <c r="BF30" s="58">
        <f t="shared" si="60"/>
        <v>0</v>
      </c>
      <c r="BG30" s="58">
        <f t="shared" si="60"/>
        <v>0</v>
      </c>
      <c r="BH30" s="58">
        <f t="shared" si="60"/>
        <v>0</v>
      </c>
      <c r="BI30" s="58">
        <f t="shared" si="60"/>
        <v>0</v>
      </c>
      <c r="BJ30" s="60">
        <f>SUM(BK30:BX30)</f>
        <v>0</v>
      </c>
      <c r="BK30" s="58">
        <f>BK31*BK32</f>
        <v>0</v>
      </c>
      <c r="BL30" s="61"/>
      <c r="BM30" s="58">
        <f t="shared" ref="BM30:BX30" si="61">BM31*BM32</f>
        <v>0</v>
      </c>
      <c r="BN30" s="58">
        <f t="shared" si="61"/>
        <v>0</v>
      </c>
      <c r="BO30" s="58">
        <f t="shared" si="61"/>
        <v>0</v>
      </c>
      <c r="BP30" s="58">
        <f t="shared" si="61"/>
        <v>0</v>
      </c>
      <c r="BQ30" s="58">
        <f t="shared" si="61"/>
        <v>0</v>
      </c>
      <c r="BR30" s="58">
        <f t="shared" si="61"/>
        <v>0</v>
      </c>
      <c r="BS30" s="58">
        <f t="shared" si="61"/>
        <v>0</v>
      </c>
      <c r="BT30" s="58">
        <f t="shared" si="61"/>
        <v>0</v>
      </c>
      <c r="BU30" s="58">
        <f t="shared" si="61"/>
        <v>0</v>
      </c>
      <c r="BV30" s="58">
        <f t="shared" si="61"/>
        <v>0</v>
      </c>
      <c r="BW30" s="58">
        <f t="shared" si="61"/>
        <v>0</v>
      </c>
      <c r="BX30" s="58">
        <f t="shared" si="61"/>
        <v>0</v>
      </c>
      <c r="BY30" s="60">
        <f>SUM(BZ30:CM30)</f>
        <v>0</v>
      </c>
      <c r="BZ30" s="58">
        <f>BZ31*BZ32</f>
        <v>0</v>
      </c>
      <c r="CA30" s="61"/>
      <c r="CB30" s="58">
        <f t="shared" ref="CB30:CM30" si="62">CB31*CB32</f>
        <v>0</v>
      </c>
      <c r="CC30" s="58">
        <f t="shared" si="62"/>
        <v>0</v>
      </c>
      <c r="CD30" s="58">
        <f t="shared" si="62"/>
        <v>0</v>
      </c>
      <c r="CE30" s="58">
        <f t="shared" si="62"/>
        <v>0</v>
      </c>
      <c r="CF30" s="58">
        <f t="shared" si="62"/>
        <v>0</v>
      </c>
      <c r="CG30" s="58">
        <f t="shared" si="62"/>
        <v>0</v>
      </c>
      <c r="CH30" s="58">
        <f t="shared" si="62"/>
        <v>0</v>
      </c>
      <c r="CI30" s="58">
        <f t="shared" si="62"/>
        <v>0</v>
      </c>
      <c r="CJ30" s="58">
        <f t="shared" si="62"/>
        <v>0</v>
      </c>
      <c r="CK30" s="58">
        <f t="shared" si="62"/>
        <v>0</v>
      </c>
      <c r="CL30" s="58">
        <f t="shared" si="62"/>
        <v>0</v>
      </c>
      <c r="CM30" s="58">
        <f t="shared" si="62"/>
        <v>0</v>
      </c>
      <c r="CN30" s="60">
        <f>SUM(CO30:DB30)</f>
        <v>0</v>
      </c>
      <c r="CO30" s="58">
        <f>CO31*CO32</f>
        <v>0</v>
      </c>
      <c r="CP30" s="61"/>
      <c r="CQ30" s="58">
        <f t="shared" ref="CQ30:DB30" si="63">CQ31*CQ32</f>
        <v>0</v>
      </c>
      <c r="CR30" s="58">
        <f t="shared" si="63"/>
        <v>0</v>
      </c>
      <c r="CS30" s="58">
        <f t="shared" si="63"/>
        <v>0</v>
      </c>
      <c r="CT30" s="58">
        <f t="shared" si="63"/>
        <v>0</v>
      </c>
      <c r="CU30" s="58">
        <f t="shared" si="63"/>
        <v>0</v>
      </c>
      <c r="CV30" s="58">
        <f t="shared" si="63"/>
        <v>0</v>
      </c>
      <c r="CW30" s="58">
        <f t="shared" si="63"/>
        <v>0</v>
      </c>
      <c r="CX30" s="58">
        <f t="shared" si="63"/>
        <v>0</v>
      </c>
      <c r="CY30" s="58">
        <f t="shared" si="63"/>
        <v>0</v>
      </c>
      <c r="CZ30" s="58">
        <f t="shared" si="63"/>
        <v>0</v>
      </c>
      <c r="DA30" s="58">
        <f t="shared" si="63"/>
        <v>0</v>
      </c>
      <c r="DB30" s="58">
        <f t="shared" si="63"/>
        <v>0</v>
      </c>
      <c r="DC30" s="60">
        <f>SUM(DD30:DQ30)</f>
        <v>0</v>
      </c>
      <c r="DD30" s="58">
        <f>DD31*DD32</f>
        <v>0</v>
      </c>
      <c r="DE30" s="61"/>
      <c r="DF30" s="58">
        <f t="shared" ref="DF30:DQ30" si="64">DF31*DF32</f>
        <v>0</v>
      </c>
      <c r="DG30" s="58">
        <f t="shared" si="64"/>
        <v>0</v>
      </c>
      <c r="DH30" s="58">
        <f t="shared" si="64"/>
        <v>0</v>
      </c>
      <c r="DI30" s="58">
        <f t="shared" si="64"/>
        <v>0</v>
      </c>
      <c r="DJ30" s="58">
        <f t="shared" si="64"/>
        <v>0</v>
      </c>
      <c r="DK30" s="58">
        <f t="shared" si="64"/>
        <v>0</v>
      </c>
      <c r="DL30" s="58">
        <f t="shared" si="64"/>
        <v>0</v>
      </c>
      <c r="DM30" s="58">
        <f t="shared" si="64"/>
        <v>0</v>
      </c>
      <c r="DN30" s="58">
        <f t="shared" si="64"/>
        <v>0</v>
      </c>
      <c r="DO30" s="58">
        <f t="shared" si="64"/>
        <v>0</v>
      </c>
      <c r="DP30" s="58">
        <f t="shared" si="64"/>
        <v>0</v>
      </c>
      <c r="DQ30" s="58">
        <f t="shared" si="64"/>
        <v>0</v>
      </c>
      <c r="DR30" s="60">
        <f>SUM(DS30:EF30)</f>
        <v>0</v>
      </c>
      <c r="DS30" s="58">
        <f>DS31*DS32</f>
        <v>0</v>
      </c>
      <c r="DT30" s="61"/>
      <c r="DU30" s="58">
        <f t="shared" ref="DU30:EF30" si="65">DU31*DU32</f>
        <v>0</v>
      </c>
      <c r="DV30" s="58">
        <f t="shared" si="65"/>
        <v>0</v>
      </c>
      <c r="DW30" s="58">
        <f t="shared" si="65"/>
        <v>0</v>
      </c>
      <c r="DX30" s="58">
        <f t="shared" si="65"/>
        <v>0</v>
      </c>
      <c r="DY30" s="58">
        <f t="shared" si="65"/>
        <v>0</v>
      </c>
      <c r="DZ30" s="58">
        <f t="shared" si="65"/>
        <v>0</v>
      </c>
      <c r="EA30" s="58">
        <f t="shared" si="65"/>
        <v>0</v>
      </c>
      <c r="EB30" s="58">
        <f t="shared" si="65"/>
        <v>0</v>
      </c>
      <c r="EC30" s="58">
        <f t="shared" si="65"/>
        <v>0</v>
      </c>
      <c r="ED30" s="58">
        <f t="shared" si="65"/>
        <v>0</v>
      </c>
      <c r="EE30" s="58">
        <f t="shared" si="65"/>
        <v>0</v>
      </c>
      <c r="EF30" s="58">
        <f t="shared" si="65"/>
        <v>0</v>
      </c>
      <c r="EG30" s="60">
        <f>SUM(EH30:EU30)</f>
        <v>0</v>
      </c>
      <c r="EH30" s="58">
        <f>EH31*EH32</f>
        <v>0</v>
      </c>
      <c r="EI30" s="61"/>
      <c r="EJ30" s="58">
        <f t="shared" ref="EJ30:EU30" si="66">EJ31*EJ32</f>
        <v>0</v>
      </c>
      <c r="EK30" s="58">
        <f t="shared" si="66"/>
        <v>0</v>
      </c>
      <c r="EL30" s="58">
        <f t="shared" si="66"/>
        <v>0</v>
      </c>
      <c r="EM30" s="58">
        <f t="shared" si="66"/>
        <v>0</v>
      </c>
      <c r="EN30" s="58">
        <f t="shared" si="66"/>
        <v>0</v>
      </c>
      <c r="EO30" s="58">
        <f t="shared" si="66"/>
        <v>0</v>
      </c>
      <c r="EP30" s="58">
        <f t="shared" si="66"/>
        <v>0</v>
      </c>
      <c r="EQ30" s="58">
        <f t="shared" si="66"/>
        <v>0</v>
      </c>
      <c r="ER30" s="58">
        <f t="shared" si="66"/>
        <v>0</v>
      </c>
      <c r="ES30" s="58">
        <f t="shared" si="66"/>
        <v>0</v>
      </c>
      <c r="ET30" s="58">
        <f t="shared" si="66"/>
        <v>0</v>
      </c>
      <c r="EU30" s="58">
        <f t="shared" si="66"/>
        <v>0</v>
      </c>
      <c r="EV30" s="60">
        <f>SUM(EW30:FJ30)</f>
        <v>0</v>
      </c>
      <c r="EW30" s="58">
        <f>EW31*EW32</f>
        <v>0</v>
      </c>
      <c r="EX30" s="61"/>
      <c r="EY30" s="58">
        <f t="shared" ref="EY30:FJ30" si="67">EY31*EY32</f>
        <v>0</v>
      </c>
      <c r="EZ30" s="58">
        <f t="shared" si="67"/>
        <v>0</v>
      </c>
      <c r="FA30" s="58">
        <f t="shared" si="67"/>
        <v>0</v>
      </c>
      <c r="FB30" s="58">
        <f t="shared" si="67"/>
        <v>0</v>
      </c>
      <c r="FC30" s="58">
        <f t="shared" si="67"/>
        <v>0</v>
      </c>
      <c r="FD30" s="58">
        <f t="shared" si="67"/>
        <v>0</v>
      </c>
      <c r="FE30" s="58">
        <f t="shared" si="67"/>
        <v>0</v>
      </c>
      <c r="FF30" s="58">
        <f t="shared" si="67"/>
        <v>0</v>
      </c>
      <c r="FG30" s="58">
        <f t="shared" si="67"/>
        <v>0</v>
      </c>
      <c r="FH30" s="58">
        <f t="shared" si="67"/>
        <v>0</v>
      </c>
      <c r="FI30" s="58">
        <f t="shared" si="67"/>
        <v>0</v>
      </c>
      <c r="FJ30" s="58">
        <f t="shared" si="67"/>
        <v>0</v>
      </c>
      <c r="FK30" s="60">
        <f>SUM(FL30:FY30)</f>
        <v>0</v>
      </c>
      <c r="FL30" s="58">
        <f>FL31*FL32</f>
        <v>0</v>
      </c>
      <c r="FM30" s="61"/>
      <c r="FN30" s="58">
        <f t="shared" ref="FN30:FY30" si="68">FN31*FN32</f>
        <v>0</v>
      </c>
      <c r="FO30" s="58">
        <f t="shared" si="68"/>
        <v>0</v>
      </c>
      <c r="FP30" s="58">
        <f t="shared" si="68"/>
        <v>0</v>
      </c>
      <c r="FQ30" s="58">
        <f t="shared" si="68"/>
        <v>0</v>
      </c>
      <c r="FR30" s="58">
        <f t="shared" si="68"/>
        <v>0</v>
      </c>
      <c r="FS30" s="58">
        <f t="shared" si="68"/>
        <v>0</v>
      </c>
      <c r="FT30" s="58">
        <f t="shared" si="68"/>
        <v>0</v>
      </c>
      <c r="FU30" s="58">
        <f t="shared" si="68"/>
        <v>0</v>
      </c>
      <c r="FV30" s="58">
        <f t="shared" si="68"/>
        <v>0</v>
      </c>
      <c r="FW30" s="58">
        <f t="shared" si="68"/>
        <v>0</v>
      </c>
      <c r="FX30" s="58">
        <f t="shared" si="68"/>
        <v>0</v>
      </c>
      <c r="FY30" s="58">
        <f t="shared" si="68"/>
        <v>0</v>
      </c>
      <c r="FZ30" s="60">
        <f>SUM(GA30:GN30)</f>
        <v>0</v>
      </c>
      <c r="GA30" s="58">
        <f>GA31*GA32</f>
        <v>0</v>
      </c>
      <c r="GB30" s="61"/>
      <c r="GC30" s="58">
        <f t="shared" ref="GC30:GN30" si="69">GC31*GC32</f>
        <v>0</v>
      </c>
      <c r="GD30" s="58">
        <f t="shared" si="69"/>
        <v>0</v>
      </c>
      <c r="GE30" s="58">
        <f t="shared" si="69"/>
        <v>0</v>
      </c>
      <c r="GF30" s="58">
        <f t="shared" si="69"/>
        <v>0</v>
      </c>
      <c r="GG30" s="58">
        <f t="shared" si="69"/>
        <v>0</v>
      </c>
      <c r="GH30" s="58">
        <f t="shared" si="69"/>
        <v>0</v>
      </c>
      <c r="GI30" s="58">
        <f t="shared" si="69"/>
        <v>0</v>
      </c>
      <c r="GJ30" s="58">
        <f t="shared" si="69"/>
        <v>0</v>
      </c>
      <c r="GK30" s="58">
        <f t="shared" si="69"/>
        <v>0</v>
      </c>
      <c r="GL30" s="58">
        <f t="shared" si="69"/>
        <v>0</v>
      </c>
      <c r="GM30" s="58">
        <f t="shared" si="69"/>
        <v>0</v>
      </c>
      <c r="GN30" s="58">
        <f t="shared" si="69"/>
        <v>0</v>
      </c>
      <c r="GO30" s="60">
        <f>SUM(GP30:HC30)</f>
        <v>0</v>
      </c>
      <c r="GP30" s="58">
        <f>GP31*GP32</f>
        <v>0</v>
      </c>
      <c r="GQ30" s="61"/>
      <c r="GR30" s="58">
        <f t="shared" ref="GR30:HC30" si="70">GR31*GR32</f>
        <v>0</v>
      </c>
      <c r="GS30" s="58">
        <f t="shared" si="70"/>
        <v>0</v>
      </c>
      <c r="GT30" s="58">
        <f t="shared" si="70"/>
        <v>0</v>
      </c>
      <c r="GU30" s="58">
        <f t="shared" si="70"/>
        <v>0</v>
      </c>
      <c r="GV30" s="58">
        <f t="shared" si="70"/>
        <v>0</v>
      </c>
      <c r="GW30" s="58">
        <f t="shared" si="70"/>
        <v>0</v>
      </c>
      <c r="GX30" s="58">
        <f t="shared" si="70"/>
        <v>0</v>
      </c>
      <c r="GY30" s="58">
        <f t="shared" si="70"/>
        <v>0</v>
      </c>
      <c r="GZ30" s="58">
        <f t="shared" si="70"/>
        <v>0</v>
      </c>
      <c r="HA30" s="58">
        <f t="shared" si="70"/>
        <v>0</v>
      </c>
      <c r="HB30" s="58">
        <f t="shared" si="70"/>
        <v>0</v>
      </c>
      <c r="HC30" s="58">
        <f t="shared" si="70"/>
        <v>0</v>
      </c>
    </row>
    <row r="31" spans="1:211" s="15" customFormat="1" ht="13.5" customHeight="1" x14ac:dyDescent="0.25">
      <c r="A31" s="14" t="s">
        <v>54</v>
      </c>
      <c r="B31" s="15" t="s">
        <v>112</v>
      </c>
      <c r="C31" s="47" t="s">
        <v>51</v>
      </c>
      <c r="D31" s="47" t="s">
        <v>52</v>
      </c>
      <c r="E31" s="48">
        <v>160</v>
      </c>
      <c r="F31" s="49"/>
      <c r="G31" s="50" t="s">
        <v>71</v>
      </c>
      <c r="H31" s="51"/>
      <c r="J31" s="50" t="s">
        <v>60</v>
      </c>
      <c r="K31" s="52" t="s">
        <v>56</v>
      </c>
      <c r="L31" s="53"/>
      <c r="M31" s="53"/>
      <c r="N31" s="16"/>
      <c r="O31" s="54"/>
      <c r="P31" s="17">
        <v>20</v>
      </c>
      <c r="Q31" s="55">
        <f t="shared" si="59"/>
        <v>0</v>
      </c>
      <c r="R31" s="56">
        <f t="shared" si="59"/>
        <v>0</v>
      </c>
      <c r="S31" s="56">
        <f t="shared" si="59"/>
        <v>0</v>
      </c>
      <c r="T31" s="56">
        <f t="shared" si="59"/>
        <v>0</v>
      </c>
      <c r="U31" s="56">
        <f t="shared" si="59"/>
        <v>0</v>
      </c>
      <c r="V31" s="56">
        <f t="shared" si="59"/>
        <v>0</v>
      </c>
      <c r="W31" s="56">
        <f t="shared" si="59"/>
        <v>0</v>
      </c>
      <c r="X31" s="56">
        <f t="shared" si="59"/>
        <v>0</v>
      </c>
      <c r="Y31" s="56">
        <f t="shared" si="59"/>
        <v>0</v>
      </c>
      <c r="Z31" s="56">
        <f t="shared" si="59"/>
        <v>0</v>
      </c>
      <c r="AA31" s="56">
        <f t="shared" si="59"/>
        <v>0</v>
      </c>
      <c r="AB31" s="56">
        <f t="shared" si="59"/>
        <v>0</v>
      </c>
      <c r="AC31" s="56">
        <f t="shared" si="59"/>
        <v>0</v>
      </c>
      <c r="AD31" s="56">
        <f t="shared" si="59"/>
        <v>0</v>
      </c>
      <c r="AE31" s="56">
        <f t="shared" si="59"/>
        <v>0</v>
      </c>
      <c r="AF31" s="57">
        <f>SUM(AG31:AT31)</f>
        <v>0</v>
      </c>
      <c r="AG31" s="58"/>
      <c r="AH31" s="61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60">
        <f>SUM(AV31:BI31)</f>
        <v>0</v>
      </c>
      <c r="AV31" s="58"/>
      <c r="AW31" s="61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60">
        <f>SUM(BK31:BX31)</f>
        <v>0</v>
      </c>
      <c r="BK31" s="58"/>
      <c r="BL31" s="61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60">
        <f>SUM(BZ31:CM31)</f>
        <v>0</v>
      </c>
      <c r="BZ31" s="58"/>
      <c r="CA31" s="61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60">
        <f>SUM(CO31:DB31)</f>
        <v>0</v>
      </c>
      <c r="CO31" s="58"/>
      <c r="CP31" s="61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60">
        <f>SUM(DD31:DQ31)</f>
        <v>0</v>
      </c>
      <c r="DD31" s="58"/>
      <c r="DE31" s="61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60">
        <f>SUM(DS31:EF31)</f>
        <v>0</v>
      </c>
      <c r="DS31" s="58"/>
      <c r="DT31" s="61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60">
        <f>SUM(EH31:EU31)</f>
        <v>0</v>
      </c>
      <c r="EH31" s="58"/>
      <c r="EI31" s="61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60">
        <f>SUM(EW31:FJ31)</f>
        <v>0</v>
      </c>
      <c r="EW31" s="58"/>
      <c r="EX31" s="61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60">
        <f>SUM(FL31:FY31)</f>
        <v>0</v>
      </c>
      <c r="FL31" s="58"/>
      <c r="FM31" s="61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60">
        <f>SUM(GA31:GN31)</f>
        <v>0</v>
      </c>
      <c r="GA31" s="58"/>
      <c r="GB31" s="61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60">
        <f>SUM(GP31:HC31)</f>
        <v>0</v>
      </c>
      <c r="GP31" s="58"/>
      <c r="GQ31" s="61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</row>
    <row r="32" spans="1:211" s="15" customFormat="1" ht="13.5" customHeight="1" x14ac:dyDescent="0.25">
      <c r="A32" s="14" t="s">
        <v>54</v>
      </c>
      <c r="B32" s="15" t="s">
        <v>113</v>
      </c>
      <c r="C32" s="47" t="s">
        <v>51</v>
      </c>
      <c r="D32" s="47" t="s">
        <v>52</v>
      </c>
      <c r="E32" s="48">
        <v>160</v>
      </c>
      <c r="F32" s="49"/>
      <c r="G32" s="50" t="s">
        <v>73</v>
      </c>
      <c r="H32" s="51"/>
      <c r="J32" s="50" t="s">
        <v>63</v>
      </c>
      <c r="K32" s="52" t="s">
        <v>56</v>
      </c>
      <c r="L32" s="53"/>
      <c r="M32" s="53"/>
      <c r="N32" s="16"/>
      <c r="O32" s="54"/>
      <c r="P32" s="17">
        <v>20</v>
      </c>
      <c r="Q32" s="55">
        <f t="shared" ref="Q32:AF32" si="71">IF(Q31=0, 0, Q30/Q31/1)</f>
        <v>0</v>
      </c>
      <c r="R32" s="56">
        <f t="shared" si="71"/>
        <v>0</v>
      </c>
      <c r="S32" s="56">
        <f t="shared" si="71"/>
        <v>0</v>
      </c>
      <c r="T32" s="56">
        <f t="shared" si="71"/>
        <v>0</v>
      </c>
      <c r="U32" s="56">
        <f t="shared" si="71"/>
        <v>0</v>
      </c>
      <c r="V32" s="56">
        <f t="shared" si="71"/>
        <v>0</v>
      </c>
      <c r="W32" s="56">
        <f t="shared" si="71"/>
        <v>0</v>
      </c>
      <c r="X32" s="56">
        <f t="shared" si="71"/>
        <v>0</v>
      </c>
      <c r="Y32" s="56">
        <f t="shared" si="71"/>
        <v>0</v>
      </c>
      <c r="Z32" s="56">
        <f t="shared" si="71"/>
        <v>0</v>
      </c>
      <c r="AA32" s="56">
        <f t="shared" si="71"/>
        <v>0</v>
      </c>
      <c r="AB32" s="56">
        <f t="shared" si="71"/>
        <v>0</v>
      </c>
      <c r="AC32" s="56">
        <f t="shared" si="71"/>
        <v>0</v>
      </c>
      <c r="AD32" s="56">
        <f t="shared" si="71"/>
        <v>0</v>
      </c>
      <c r="AE32" s="56">
        <f t="shared" si="71"/>
        <v>0</v>
      </c>
      <c r="AF32" s="57">
        <f t="shared" si="71"/>
        <v>0</v>
      </c>
      <c r="AG32" s="58"/>
      <c r="AH32" s="61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60">
        <f>IF(AU31=0, 0, AU30/AU31/1)</f>
        <v>0</v>
      </c>
      <c r="AV32" s="58"/>
      <c r="AW32" s="61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60">
        <f>IF(BJ31=0, 0, BJ30/BJ31/1)</f>
        <v>0</v>
      </c>
      <c r="BK32" s="58"/>
      <c r="BL32" s="61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60">
        <f>IF(BY31=0, 0, BY30/BY31/1)</f>
        <v>0</v>
      </c>
      <c r="BZ32" s="58"/>
      <c r="CA32" s="61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60">
        <f>IF(CN31=0, 0, CN30/CN31/1)</f>
        <v>0</v>
      </c>
      <c r="CO32" s="58"/>
      <c r="CP32" s="61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60">
        <f>IF(DC31=0, 0, DC30/DC31/1)</f>
        <v>0</v>
      </c>
      <c r="DD32" s="58"/>
      <c r="DE32" s="61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60">
        <f>IF(DR31=0, 0, DR30/DR31/1)</f>
        <v>0</v>
      </c>
      <c r="DS32" s="58"/>
      <c r="DT32" s="61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60">
        <f>IF(EG31=0, 0, EG30/EG31/1)</f>
        <v>0</v>
      </c>
      <c r="EH32" s="58"/>
      <c r="EI32" s="61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60">
        <f>IF(EV31=0, 0, EV30/EV31/1)</f>
        <v>0</v>
      </c>
      <c r="EW32" s="58"/>
      <c r="EX32" s="61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60">
        <f>IF(FK31=0, 0, FK30/FK31/1)</f>
        <v>0</v>
      </c>
      <c r="FL32" s="58"/>
      <c r="FM32" s="61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60">
        <f>IF(FZ31=0, 0, FZ30/FZ31/1)</f>
        <v>0</v>
      </c>
      <c r="GA32" s="58"/>
      <c r="GB32" s="61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60">
        <f>IF(GO31=0, 0, GO30/GO31/1)</f>
        <v>0</v>
      </c>
      <c r="GP32" s="58"/>
      <c r="GQ32" s="61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</row>
    <row r="33" spans="1:211" s="15" customFormat="1" ht="13.5" customHeight="1" x14ac:dyDescent="0.25">
      <c r="A33" s="14" t="s">
        <v>49</v>
      </c>
      <c r="B33" s="15" t="s">
        <v>114</v>
      </c>
      <c r="C33" s="47" t="s">
        <v>51</v>
      </c>
      <c r="D33" s="47" t="s">
        <v>52</v>
      </c>
      <c r="E33" s="48">
        <v>160</v>
      </c>
      <c r="F33" s="49"/>
      <c r="G33" s="50" t="s">
        <v>115</v>
      </c>
      <c r="H33" s="51" t="s">
        <v>54</v>
      </c>
      <c r="J33" s="50" t="s">
        <v>55</v>
      </c>
      <c r="K33" s="52" t="s">
        <v>56</v>
      </c>
      <c r="L33" s="53"/>
      <c r="M33" s="53"/>
      <c r="N33" s="16"/>
      <c r="O33" s="54"/>
      <c r="P33" s="17">
        <v>20</v>
      </c>
      <c r="Q33" s="55">
        <f t="shared" ref="Q33:AE34" si="72">SUM(AF33,AU33,BJ33,BY33,CN33,DC33,DR33,EG33,EV33,FK33,FZ33,GO33)</f>
        <v>0</v>
      </c>
      <c r="R33" s="56">
        <f t="shared" si="72"/>
        <v>0</v>
      </c>
      <c r="S33" s="56">
        <f t="shared" si="72"/>
        <v>0</v>
      </c>
      <c r="T33" s="56">
        <f t="shared" si="72"/>
        <v>0</v>
      </c>
      <c r="U33" s="56">
        <f t="shared" si="72"/>
        <v>0</v>
      </c>
      <c r="V33" s="56">
        <f t="shared" si="72"/>
        <v>0</v>
      </c>
      <c r="W33" s="56">
        <f t="shared" si="72"/>
        <v>0</v>
      </c>
      <c r="X33" s="56">
        <f t="shared" si="72"/>
        <v>0</v>
      </c>
      <c r="Y33" s="56">
        <f t="shared" si="72"/>
        <v>0</v>
      </c>
      <c r="Z33" s="56">
        <f t="shared" si="72"/>
        <v>0</v>
      </c>
      <c r="AA33" s="56">
        <f t="shared" si="72"/>
        <v>0</v>
      </c>
      <c r="AB33" s="56">
        <f t="shared" si="72"/>
        <v>0</v>
      </c>
      <c r="AC33" s="56">
        <f t="shared" si="72"/>
        <v>0</v>
      </c>
      <c r="AD33" s="56">
        <f t="shared" si="72"/>
        <v>0</v>
      </c>
      <c r="AE33" s="56">
        <f t="shared" si="72"/>
        <v>0</v>
      </c>
      <c r="AF33" s="57">
        <f>SUM(AG33:AT33)</f>
        <v>0</v>
      </c>
      <c r="AG33" s="58"/>
      <c r="AH33" s="61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60">
        <f>SUM(AV33:BI33)</f>
        <v>0</v>
      </c>
      <c r="AV33" s="58">
        <f>AV34*AV35</f>
        <v>0</v>
      </c>
      <c r="AW33" s="61"/>
      <c r="AX33" s="58">
        <f t="shared" ref="AX33:BI33" si="73">AX34*AX35</f>
        <v>0</v>
      </c>
      <c r="AY33" s="58">
        <f t="shared" si="73"/>
        <v>0</v>
      </c>
      <c r="AZ33" s="58">
        <f t="shared" si="73"/>
        <v>0</v>
      </c>
      <c r="BA33" s="58">
        <f t="shared" si="73"/>
        <v>0</v>
      </c>
      <c r="BB33" s="58">
        <f t="shared" si="73"/>
        <v>0</v>
      </c>
      <c r="BC33" s="58">
        <f t="shared" si="73"/>
        <v>0</v>
      </c>
      <c r="BD33" s="58">
        <f t="shared" si="73"/>
        <v>0</v>
      </c>
      <c r="BE33" s="58">
        <f t="shared" si="73"/>
        <v>0</v>
      </c>
      <c r="BF33" s="58">
        <f t="shared" si="73"/>
        <v>0</v>
      </c>
      <c r="BG33" s="58">
        <f t="shared" si="73"/>
        <v>0</v>
      </c>
      <c r="BH33" s="58">
        <f t="shared" si="73"/>
        <v>0</v>
      </c>
      <c r="BI33" s="58">
        <f t="shared" si="73"/>
        <v>0</v>
      </c>
      <c r="BJ33" s="60">
        <f>SUM(BK33:BX33)</f>
        <v>0</v>
      </c>
      <c r="BK33" s="58">
        <f>BK34*BK35</f>
        <v>0</v>
      </c>
      <c r="BL33" s="61"/>
      <c r="BM33" s="58">
        <f t="shared" ref="BM33:BX33" si="74">BM34*BM35</f>
        <v>0</v>
      </c>
      <c r="BN33" s="58">
        <f t="shared" si="74"/>
        <v>0</v>
      </c>
      <c r="BO33" s="58">
        <f t="shared" si="74"/>
        <v>0</v>
      </c>
      <c r="BP33" s="58">
        <f t="shared" si="74"/>
        <v>0</v>
      </c>
      <c r="BQ33" s="58">
        <f t="shared" si="74"/>
        <v>0</v>
      </c>
      <c r="BR33" s="58">
        <f t="shared" si="74"/>
        <v>0</v>
      </c>
      <c r="BS33" s="58">
        <f t="shared" si="74"/>
        <v>0</v>
      </c>
      <c r="BT33" s="58">
        <f t="shared" si="74"/>
        <v>0</v>
      </c>
      <c r="BU33" s="58">
        <f t="shared" si="74"/>
        <v>0</v>
      </c>
      <c r="BV33" s="58">
        <f t="shared" si="74"/>
        <v>0</v>
      </c>
      <c r="BW33" s="58">
        <f t="shared" si="74"/>
        <v>0</v>
      </c>
      <c r="BX33" s="58">
        <f t="shared" si="74"/>
        <v>0</v>
      </c>
      <c r="BY33" s="60">
        <f>SUM(BZ33:CM33)</f>
        <v>0</v>
      </c>
      <c r="BZ33" s="58">
        <f>BZ34*BZ35</f>
        <v>0</v>
      </c>
      <c r="CA33" s="61"/>
      <c r="CB33" s="58">
        <f t="shared" ref="CB33:CM33" si="75">CB34*CB35</f>
        <v>0</v>
      </c>
      <c r="CC33" s="58">
        <f t="shared" si="75"/>
        <v>0</v>
      </c>
      <c r="CD33" s="58">
        <f t="shared" si="75"/>
        <v>0</v>
      </c>
      <c r="CE33" s="58">
        <f t="shared" si="75"/>
        <v>0</v>
      </c>
      <c r="CF33" s="58">
        <f t="shared" si="75"/>
        <v>0</v>
      </c>
      <c r="CG33" s="58">
        <f t="shared" si="75"/>
        <v>0</v>
      </c>
      <c r="CH33" s="58">
        <f t="shared" si="75"/>
        <v>0</v>
      </c>
      <c r="CI33" s="58">
        <f t="shared" si="75"/>
        <v>0</v>
      </c>
      <c r="CJ33" s="58">
        <f t="shared" si="75"/>
        <v>0</v>
      </c>
      <c r="CK33" s="58">
        <f t="shared" si="75"/>
        <v>0</v>
      </c>
      <c r="CL33" s="58">
        <f t="shared" si="75"/>
        <v>0</v>
      </c>
      <c r="CM33" s="58">
        <f t="shared" si="75"/>
        <v>0</v>
      </c>
      <c r="CN33" s="60">
        <f>SUM(CO33:DB33)</f>
        <v>0</v>
      </c>
      <c r="CO33" s="58">
        <f>CO34*CO35</f>
        <v>0</v>
      </c>
      <c r="CP33" s="61"/>
      <c r="CQ33" s="58">
        <f t="shared" ref="CQ33:DB33" si="76">CQ34*CQ35</f>
        <v>0</v>
      </c>
      <c r="CR33" s="58">
        <f t="shared" si="76"/>
        <v>0</v>
      </c>
      <c r="CS33" s="58">
        <f t="shared" si="76"/>
        <v>0</v>
      </c>
      <c r="CT33" s="58">
        <f t="shared" si="76"/>
        <v>0</v>
      </c>
      <c r="CU33" s="58">
        <f t="shared" si="76"/>
        <v>0</v>
      </c>
      <c r="CV33" s="58">
        <f t="shared" si="76"/>
        <v>0</v>
      </c>
      <c r="CW33" s="58">
        <f t="shared" si="76"/>
        <v>0</v>
      </c>
      <c r="CX33" s="58">
        <f t="shared" si="76"/>
        <v>0</v>
      </c>
      <c r="CY33" s="58">
        <f t="shared" si="76"/>
        <v>0</v>
      </c>
      <c r="CZ33" s="58">
        <f t="shared" si="76"/>
        <v>0</v>
      </c>
      <c r="DA33" s="58">
        <f t="shared" si="76"/>
        <v>0</v>
      </c>
      <c r="DB33" s="58">
        <f t="shared" si="76"/>
        <v>0</v>
      </c>
      <c r="DC33" s="60">
        <f>SUM(DD33:DQ33)</f>
        <v>0</v>
      </c>
      <c r="DD33" s="58">
        <f>DD34*DD35</f>
        <v>0</v>
      </c>
      <c r="DE33" s="61"/>
      <c r="DF33" s="58">
        <f t="shared" ref="DF33:DQ33" si="77">DF34*DF35</f>
        <v>0</v>
      </c>
      <c r="DG33" s="58">
        <f t="shared" si="77"/>
        <v>0</v>
      </c>
      <c r="DH33" s="58">
        <f t="shared" si="77"/>
        <v>0</v>
      </c>
      <c r="DI33" s="58">
        <f t="shared" si="77"/>
        <v>0</v>
      </c>
      <c r="DJ33" s="58">
        <f t="shared" si="77"/>
        <v>0</v>
      </c>
      <c r="DK33" s="58">
        <f t="shared" si="77"/>
        <v>0</v>
      </c>
      <c r="DL33" s="58">
        <f t="shared" si="77"/>
        <v>0</v>
      </c>
      <c r="DM33" s="58">
        <f t="shared" si="77"/>
        <v>0</v>
      </c>
      <c r="DN33" s="58">
        <f t="shared" si="77"/>
        <v>0</v>
      </c>
      <c r="DO33" s="58">
        <f t="shared" si="77"/>
        <v>0</v>
      </c>
      <c r="DP33" s="58">
        <f t="shared" si="77"/>
        <v>0</v>
      </c>
      <c r="DQ33" s="58">
        <f t="shared" si="77"/>
        <v>0</v>
      </c>
      <c r="DR33" s="60">
        <f>SUM(DS33:EF33)</f>
        <v>0</v>
      </c>
      <c r="DS33" s="58">
        <f>DS34*DS35</f>
        <v>0</v>
      </c>
      <c r="DT33" s="61"/>
      <c r="DU33" s="58">
        <f t="shared" ref="DU33:EF33" si="78">DU34*DU35</f>
        <v>0</v>
      </c>
      <c r="DV33" s="58">
        <f t="shared" si="78"/>
        <v>0</v>
      </c>
      <c r="DW33" s="58">
        <f t="shared" si="78"/>
        <v>0</v>
      </c>
      <c r="DX33" s="58">
        <f t="shared" si="78"/>
        <v>0</v>
      </c>
      <c r="DY33" s="58">
        <f t="shared" si="78"/>
        <v>0</v>
      </c>
      <c r="DZ33" s="58">
        <f t="shared" si="78"/>
        <v>0</v>
      </c>
      <c r="EA33" s="58">
        <f t="shared" si="78"/>
        <v>0</v>
      </c>
      <c r="EB33" s="58">
        <f t="shared" si="78"/>
        <v>0</v>
      </c>
      <c r="EC33" s="58">
        <f t="shared" si="78"/>
        <v>0</v>
      </c>
      <c r="ED33" s="58">
        <f t="shared" si="78"/>
        <v>0</v>
      </c>
      <c r="EE33" s="58">
        <f t="shared" si="78"/>
        <v>0</v>
      </c>
      <c r="EF33" s="58">
        <f t="shared" si="78"/>
        <v>0</v>
      </c>
      <c r="EG33" s="60">
        <f>SUM(EH33:EU33)</f>
        <v>0</v>
      </c>
      <c r="EH33" s="58">
        <f>EH34*EH35</f>
        <v>0</v>
      </c>
      <c r="EI33" s="61"/>
      <c r="EJ33" s="58">
        <f t="shared" ref="EJ33:EU33" si="79">EJ34*EJ35</f>
        <v>0</v>
      </c>
      <c r="EK33" s="58">
        <f t="shared" si="79"/>
        <v>0</v>
      </c>
      <c r="EL33" s="58">
        <f t="shared" si="79"/>
        <v>0</v>
      </c>
      <c r="EM33" s="58">
        <f t="shared" si="79"/>
        <v>0</v>
      </c>
      <c r="EN33" s="58">
        <f t="shared" si="79"/>
        <v>0</v>
      </c>
      <c r="EO33" s="58">
        <f t="shared" si="79"/>
        <v>0</v>
      </c>
      <c r="EP33" s="58">
        <f t="shared" si="79"/>
        <v>0</v>
      </c>
      <c r="EQ33" s="58">
        <f t="shared" si="79"/>
        <v>0</v>
      </c>
      <c r="ER33" s="58">
        <f t="shared" si="79"/>
        <v>0</v>
      </c>
      <c r="ES33" s="58">
        <f t="shared" si="79"/>
        <v>0</v>
      </c>
      <c r="ET33" s="58">
        <f t="shared" si="79"/>
        <v>0</v>
      </c>
      <c r="EU33" s="58">
        <f t="shared" si="79"/>
        <v>0</v>
      </c>
      <c r="EV33" s="60">
        <f>SUM(EW33:FJ33)</f>
        <v>0</v>
      </c>
      <c r="EW33" s="58">
        <f>EW34*EW35</f>
        <v>0</v>
      </c>
      <c r="EX33" s="61"/>
      <c r="EY33" s="58">
        <f t="shared" ref="EY33:FJ33" si="80">EY34*EY35</f>
        <v>0</v>
      </c>
      <c r="EZ33" s="58">
        <f t="shared" si="80"/>
        <v>0</v>
      </c>
      <c r="FA33" s="58">
        <f t="shared" si="80"/>
        <v>0</v>
      </c>
      <c r="FB33" s="58">
        <f t="shared" si="80"/>
        <v>0</v>
      </c>
      <c r="FC33" s="58">
        <f t="shared" si="80"/>
        <v>0</v>
      </c>
      <c r="FD33" s="58">
        <f t="shared" si="80"/>
        <v>0</v>
      </c>
      <c r="FE33" s="58">
        <f t="shared" si="80"/>
        <v>0</v>
      </c>
      <c r="FF33" s="58">
        <f t="shared" si="80"/>
        <v>0</v>
      </c>
      <c r="FG33" s="58">
        <f t="shared" si="80"/>
        <v>0</v>
      </c>
      <c r="FH33" s="58">
        <f t="shared" si="80"/>
        <v>0</v>
      </c>
      <c r="FI33" s="58">
        <f t="shared" si="80"/>
        <v>0</v>
      </c>
      <c r="FJ33" s="58">
        <f t="shared" si="80"/>
        <v>0</v>
      </c>
      <c r="FK33" s="60">
        <f>SUM(FL33:FY33)</f>
        <v>0</v>
      </c>
      <c r="FL33" s="58">
        <f>FL34*FL35</f>
        <v>0</v>
      </c>
      <c r="FM33" s="61"/>
      <c r="FN33" s="58">
        <f t="shared" ref="FN33:FY33" si="81">FN34*FN35</f>
        <v>0</v>
      </c>
      <c r="FO33" s="58">
        <f t="shared" si="81"/>
        <v>0</v>
      </c>
      <c r="FP33" s="58">
        <f t="shared" si="81"/>
        <v>0</v>
      </c>
      <c r="FQ33" s="58">
        <f t="shared" si="81"/>
        <v>0</v>
      </c>
      <c r="FR33" s="58">
        <f t="shared" si="81"/>
        <v>0</v>
      </c>
      <c r="FS33" s="58">
        <f t="shared" si="81"/>
        <v>0</v>
      </c>
      <c r="FT33" s="58">
        <f t="shared" si="81"/>
        <v>0</v>
      </c>
      <c r="FU33" s="58">
        <f t="shared" si="81"/>
        <v>0</v>
      </c>
      <c r="FV33" s="58">
        <f t="shared" si="81"/>
        <v>0</v>
      </c>
      <c r="FW33" s="58">
        <f t="shared" si="81"/>
        <v>0</v>
      </c>
      <c r="FX33" s="58">
        <f t="shared" si="81"/>
        <v>0</v>
      </c>
      <c r="FY33" s="58">
        <f t="shared" si="81"/>
        <v>0</v>
      </c>
      <c r="FZ33" s="60">
        <f>SUM(GA33:GN33)</f>
        <v>0</v>
      </c>
      <c r="GA33" s="58">
        <f>GA34*GA35</f>
        <v>0</v>
      </c>
      <c r="GB33" s="61"/>
      <c r="GC33" s="58">
        <f t="shared" ref="GC33:GN33" si="82">GC34*GC35</f>
        <v>0</v>
      </c>
      <c r="GD33" s="58">
        <f t="shared" si="82"/>
        <v>0</v>
      </c>
      <c r="GE33" s="58">
        <f t="shared" si="82"/>
        <v>0</v>
      </c>
      <c r="GF33" s="58">
        <f t="shared" si="82"/>
        <v>0</v>
      </c>
      <c r="GG33" s="58">
        <f t="shared" si="82"/>
        <v>0</v>
      </c>
      <c r="GH33" s="58">
        <f t="shared" si="82"/>
        <v>0</v>
      </c>
      <c r="GI33" s="58">
        <f t="shared" si="82"/>
        <v>0</v>
      </c>
      <c r="GJ33" s="58">
        <f t="shared" si="82"/>
        <v>0</v>
      </c>
      <c r="GK33" s="58">
        <f t="shared" si="82"/>
        <v>0</v>
      </c>
      <c r="GL33" s="58">
        <f t="shared" si="82"/>
        <v>0</v>
      </c>
      <c r="GM33" s="58">
        <f t="shared" si="82"/>
        <v>0</v>
      </c>
      <c r="GN33" s="58">
        <f t="shared" si="82"/>
        <v>0</v>
      </c>
      <c r="GO33" s="60">
        <f>SUM(GP33:HC33)</f>
        <v>0</v>
      </c>
      <c r="GP33" s="58">
        <f>GP34*GP35</f>
        <v>0</v>
      </c>
      <c r="GQ33" s="61"/>
      <c r="GR33" s="58">
        <f t="shared" ref="GR33:HC33" si="83">GR34*GR35</f>
        <v>0</v>
      </c>
      <c r="GS33" s="58">
        <f t="shared" si="83"/>
        <v>0</v>
      </c>
      <c r="GT33" s="58">
        <f t="shared" si="83"/>
        <v>0</v>
      </c>
      <c r="GU33" s="58">
        <f t="shared" si="83"/>
        <v>0</v>
      </c>
      <c r="GV33" s="58">
        <f t="shared" si="83"/>
        <v>0</v>
      </c>
      <c r="GW33" s="58">
        <f t="shared" si="83"/>
        <v>0</v>
      </c>
      <c r="GX33" s="58">
        <f t="shared" si="83"/>
        <v>0</v>
      </c>
      <c r="GY33" s="58">
        <f t="shared" si="83"/>
        <v>0</v>
      </c>
      <c r="GZ33" s="58">
        <f t="shared" si="83"/>
        <v>0</v>
      </c>
      <c r="HA33" s="58">
        <f t="shared" si="83"/>
        <v>0</v>
      </c>
      <c r="HB33" s="58">
        <f t="shared" si="83"/>
        <v>0</v>
      </c>
      <c r="HC33" s="58">
        <f t="shared" si="83"/>
        <v>0</v>
      </c>
    </row>
    <row r="34" spans="1:211" s="15" customFormat="1" ht="13.5" customHeight="1" x14ac:dyDescent="0.25">
      <c r="A34" s="14" t="s">
        <v>54</v>
      </c>
      <c r="B34" s="15" t="s">
        <v>116</v>
      </c>
      <c r="C34" s="47" t="s">
        <v>51</v>
      </c>
      <c r="D34" s="47" t="s">
        <v>52</v>
      </c>
      <c r="E34" s="48">
        <v>160</v>
      </c>
      <c r="F34" s="49"/>
      <c r="G34" s="50" t="s">
        <v>117</v>
      </c>
      <c r="H34" s="51"/>
      <c r="J34" s="50" t="s">
        <v>60</v>
      </c>
      <c r="K34" s="52" t="s">
        <v>56</v>
      </c>
      <c r="L34" s="53"/>
      <c r="M34" s="53"/>
      <c r="N34" s="16"/>
      <c r="O34" s="54"/>
      <c r="P34" s="17">
        <v>20</v>
      </c>
      <c r="Q34" s="55">
        <f t="shared" si="72"/>
        <v>0</v>
      </c>
      <c r="R34" s="56">
        <f t="shared" si="72"/>
        <v>0</v>
      </c>
      <c r="S34" s="56">
        <f t="shared" si="72"/>
        <v>0</v>
      </c>
      <c r="T34" s="56">
        <f t="shared" si="72"/>
        <v>0</v>
      </c>
      <c r="U34" s="56">
        <f t="shared" si="72"/>
        <v>0</v>
      </c>
      <c r="V34" s="56">
        <f t="shared" si="72"/>
        <v>0</v>
      </c>
      <c r="W34" s="56">
        <f t="shared" si="72"/>
        <v>0</v>
      </c>
      <c r="X34" s="56">
        <f t="shared" si="72"/>
        <v>0</v>
      </c>
      <c r="Y34" s="56">
        <f t="shared" si="72"/>
        <v>0</v>
      </c>
      <c r="Z34" s="56">
        <f t="shared" si="72"/>
        <v>0</v>
      </c>
      <c r="AA34" s="56">
        <f t="shared" si="72"/>
        <v>0</v>
      </c>
      <c r="AB34" s="56">
        <f t="shared" si="72"/>
        <v>0</v>
      </c>
      <c r="AC34" s="56">
        <f t="shared" si="72"/>
        <v>0</v>
      </c>
      <c r="AD34" s="56">
        <f t="shared" si="72"/>
        <v>0</v>
      </c>
      <c r="AE34" s="56">
        <f t="shared" si="72"/>
        <v>0</v>
      </c>
      <c r="AF34" s="57">
        <f>SUM(AG34:AT34)</f>
        <v>0</v>
      </c>
      <c r="AG34" s="58"/>
      <c r="AH34" s="61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60">
        <f>SUM(AV34:BI34)</f>
        <v>0</v>
      </c>
      <c r="AV34" s="58"/>
      <c r="AW34" s="61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60">
        <f>SUM(BK34:BX34)</f>
        <v>0</v>
      </c>
      <c r="BK34" s="58"/>
      <c r="BL34" s="61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60">
        <f>SUM(BZ34:CM34)</f>
        <v>0</v>
      </c>
      <c r="BZ34" s="58"/>
      <c r="CA34" s="61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60">
        <f>SUM(CO34:DB34)</f>
        <v>0</v>
      </c>
      <c r="CO34" s="58"/>
      <c r="CP34" s="61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60">
        <f>SUM(DD34:DQ34)</f>
        <v>0</v>
      </c>
      <c r="DD34" s="58"/>
      <c r="DE34" s="61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60">
        <f>SUM(DS34:EF34)</f>
        <v>0</v>
      </c>
      <c r="DS34" s="58"/>
      <c r="DT34" s="61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60">
        <f>SUM(EH34:EU34)</f>
        <v>0</v>
      </c>
      <c r="EH34" s="58"/>
      <c r="EI34" s="61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60">
        <f>SUM(EW34:FJ34)</f>
        <v>0</v>
      </c>
      <c r="EW34" s="58"/>
      <c r="EX34" s="61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60">
        <f>SUM(FL34:FY34)</f>
        <v>0</v>
      </c>
      <c r="FL34" s="58"/>
      <c r="FM34" s="61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60">
        <f>SUM(GA34:GN34)</f>
        <v>0</v>
      </c>
      <c r="GA34" s="58"/>
      <c r="GB34" s="61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60">
        <f>SUM(GP34:HC34)</f>
        <v>0</v>
      </c>
      <c r="GP34" s="58"/>
      <c r="GQ34" s="61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</row>
    <row r="35" spans="1:211" s="15" customFormat="1" ht="13.5" customHeight="1" x14ac:dyDescent="0.25">
      <c r="A35" s="14" t="s">
        <v>54</v>
      </c>
      <c r="B35" s="15" t="s">
        <v>118</v>
      </c>
      <c r="C35" s="47" t="s">
        <v>51</v>
      </c>
      <c r="D35" s="47" t="s">
        <v>52</v>
      </c>
      <c r="E35" s="48">
        <v>160</v>
      </c>
      <c r="F35" s="49"/>
      <c r="G35" s="50" t="s">
        <v>119</v>
      </c>
      <c r="H35" s="51"/>
      <c r="J35" s="50" t="s">
        <v>63</v>
      </c>
      <c r="K35" s="52" t="s">
        <v>56</v>
      </c>
      <c r="L35" s="53"/>
      <c r="M35" s="53"/>
      <c r="N35" s="16"/>
      <c r="O35" s="54"/>
      <c r="P35" s="17">
        <v>20</v>
      </c>
      <c r="Q35" s="55">
        <f t="shared" ref="Q35:AF35" si="84">IF(Q34=0, 0, Q33/Q34/1)</f>
        <v>0</v>
      </c>
      <c r="R35" s="56">
        <f t="shared" si="84"/>
        <v>0</v>
      </c>
      <c r="S35" s="56">
        <f t="shared" si="84"/>
        <v>0</v>
      </c>
      <c r="T35" s="56">
        <f t="shared" si="84"/>
        <v>0</v>
      </c>
      <c r="U35" s="56">
        <f t="shared" si="84"/>
        <v>0</v>
      </c>
      <c r="V35" s="56">
        <f t="shared" si="84"/>
        <v>0</v>
      </c>
      <c r="W35" s="56">
        <f t="shared" si="84"/>
        <v>0</v>
      </c>
      <c r="X35" s="56">
        <f t="shared" si="84"/>
        <v>0</v>
      </c>
      <c r="Y35" s="56">
        <f t="shared" si="84"/>
        <v>0</v>
      </c>
      <c r="Z35" s="56">
        <f t="shared" si="84"/>
        <v>0</v>
      </c>
      <c r="AA35" s="56">
        <f t="shared" si="84"/>
        <v>0</v>
      </c>
      <c r="AB35" s="56">
        <f t="shared" si="84"/>
        <v>0</v>
      </c>
      <c r="AC35" s="56">
        <f t="shared" si="84"/>
        <v>0</v>
      </c>
      <c r="AD35" s="56">
        <f t="shared" si="84"/>
        <v>0</v>
      </c>
      <c r="AE35" s="56">
        <f t="shared" si="84"/>
        <v>0</v>
      </c>
      <c r="AF35" s="57">
        <f t="shared" si="84"/>
        <v>0</v>
      </c>
      <c r="AG35" s="58"/>
      <c r="AH35" s="61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60">
        <f>IF(AU34=0, 0, AU33/AU34/1)</f>
        <v>0</v>
      </c>
      <c r="AV35" s="58"/>
      <c r="AW35" s="61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60">
        <f>IF(BJ34=0, 0, BJ33/BJ34/1)</f>
        <v>0</v>
      </c>
      <c r="BK35" s="58"/>
      <c r="BL35" s="61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60">
        <f>IF(BY34=0, 0, BY33/BY34/1)</f>
        <v>0</v>
      </c>
      <c r="BZ35" s="58"/>
      <c r="CA35" s="61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60">
        <f>IF(CN34=0, 0, CN33/CN34/1)</f>
        <v>0</v>
      </c>
      <c r="CO35" s="58"/>
      <c r="CP35" s="61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60">
        <f>IF(DC34=0, 0, DC33/DC34/1)</f>
        <v>0</v>
      </c>
      <c r="DD35" s="58"/>
      <c r="DE35" s="61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60">
        <f>IF(DR34=0, 0, DR33/DR34/1)</f>
        <v>0</v>
      </c>
      <c r="DS35" s="58"/>
      <c r="DT35" s="61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60">
        <f>IF(EG34=0, 0, EG33/EG34/1)</f>
        <v>0</v>
      </c>
      <c r="EH35" s="58"/>
      <c r="EI35" s="61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60">
        <f>IF(EV34=0, 0, EV33/EV34/1)</f>
        <v>0</v>
      </c>
      <c r="EW35" s="58"/>
      <c r="EX35" s="61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60">
        <f>IF(FK34=0, 0, FK33/FK34/1)</f>
        <v>0</v>
      </c>
      <c r="FL35" s="58"/>
      <c r="FM35" s="61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60">
        <f>IF(FZ34=0, 0, FZ33/FZ34/1)</f>
        <v>0</v>
      </c>
      <c r="GA35" s="58"/>
      <c r="GB35" s="61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60">
        <f>IF(GO34=0, 0, GO33/GO34/1)</f>
        <v>0</v>
      </c>
      <c r="GP35" s="58"/>
      <c r="GQ35" s="61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</row>
    <row r="36" spans="1:211" s="15" customFormat="1" ht="13.5" customHeight="1" x14ac:dyDescent="0.25">
      <c r="A36" s="14" t="s">
        <v>49</v>
      </c>
      <c r="B36" s="15" t="s">
        <v>120</v>
      </c>
      <c r="C36" s="47" t="s">
        <v>51</v>
      </c>
      <c r="D36" s="47" t="s">
        <v>52</v>
      </c>
      <c r="E36" s="48">
        <v>160</v>
      </c>
      <c r="F36" s="49"/>
      <c r="G36" s="50" t="s">
        <v>121</v>
      </c>
      <c r="H36" s="51" t="s">
        <v>54</v>
      </c>
      <c r="J36" s="50" t="s">
        <v>55</v>
      </c>
      <c r="K36" s="52" t="s">
        <v>56</v>
      </c>
      <c r="L36" s="53"/>
      <c r="M36" s="53"/>
      <c r="N36" s="16"/>
      <c r="O36" s="54"/>
      <c r="P36" s="17">
        <v>20</v>
      </c>
      <c r="Q36" s="55">
        <f t="shared" ref="Q36:AE37" si="85">SUM(AF36,AU36,BJ36,BY36,CN36,DC36,DR36,EG36,EV36,FK36,FZ36,GO36)</f>
        <v>0</v>
      </c>
      <c r="R36" s="56">
        <f t="shared" si="85"/>
        <v>0</v>
      </c>
      <c r="S36" s="56">
        <f t="shared" si="85"/>
        <v>0</v>
      </c>
      <c r="T36" s="56">
        <f t="shared" si="85"/>
        <v>0</v>
      </c>
      <c r="U36" s="56">
        <f t="shared" si="85"/>
        <v>0</v>
      </c>
      <c r="V36" s="56">
        <f t="shared" si="85"/>
        <v>0</v>
      </c>
      <c r="W36" s="56">
        <f t="shared" si="85"/>
        <v>0</v>
      </c>
      <c r="X36" s="56">
        <f t="shared" si="85"/>
        <v>0</v>
      </c>
      <c r="Y36" s="56">
        <f t="shared" si="85"/>
        <v>0</v>
      </c>
      <c r="Z36" s="56">
        <f t="shared" si="85"/>
        <v>0</v>
      </c>
      <c r="AA36" s="56">
        <f t="shared" si="85"/>
        <v>0</v>
      </c>
      <c r="AB36" s="56">
        <f t="shared" si="85"/>
        <v>0</v>
      </c>
      <c r="AC36" s="56">
        <f t="shared" si="85"/>
        <v>0</v>
      </c>
      <c r="AD36" s="56">
        <f t="shared" si="85"/>
        <v>0</v>
      </c>
      <c r="AE36" s="56">
        <f t="shared" si="85"/>
        <v>0</v>
      </c>
      <c r="AF36" s="57">
        <f>SUM(AG36:AT36)</f>
        <v>0</v>
      </c>
      <c r="AG36" s="58"/>
      <c r="AH36" s="61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60">
        <f>SUM(AV36:BI36)</f>
        <v>0</v>
      </c>
      <c r="AV36" s="58">
        <f>AV37*AV38</f>
        <v>0</v>
      </c>
      <c r="AW36" s="61"/>
      <c r="AX36" s="58">
        <f t="shared" ref="AX36:BI36" si="86">AX37*AX38</f>
        <v>0</v>
      </c>
      <c r="AY36" s="58">
        <f t="shared" si="86"/>
        <v>0</v>
      </c>
      <c r="AZ36" s="58">
        <f t="shared" si="86"/>
        <v>0</v>
      </c>
      <c r="BA36" s="58">
        <f t="shared" si="86"/>
        <v>0</v>
      </c>
      <c r="BB36" s="58">
        <f t="shared" si="86"/>
        <v>0</v>
      </c>
      <c r="BC36" s="58">
        <f t="shared" si="86"/>
        <v>0</v>
      </c>
      <c r="BD36" s="58">
        <f t="shared" si="86"/>
        <v>0</v>
      </c>
      <c r="BE36" s="58">
        <f t="shared" si="86"/>
        <v>0</v>
      </c>
      <c r="BF36" s="58">
        <f t="shared" si="86"/>
        <v>0</v>
      </c>
      <c r="BG36" s="58">
        <f t="shared" si="86"/>
        <v>0</v>
      </c>
      <c r="BH36" s="58">
        <f t="shared" si="86"/>
        <v>0</v>
      </c>
      <c r="BI36" s="58">
        <f t="shared" si="86"/>
        <v>0</v>
      </c>
      <c r="BJ36" s="60">
        <f>SUM(BK36:BX36)</f>
        <v>0</v>
      </c>
      <c r="BK36" s="58">
        <f>BK37*BK38</f>
        <v>0</v>
      </c>
      <c r="BL36" s="61"/>
      <c r="BM36" s="58">
        <f t="shared" ref="BM36:BX36" si="87">BM37*BM38</f>
        <v>0</v>
      </c>
      <c r="BN36" s="58">
        <f t="shared" si="87"/>
        <v>0</v>
      </c>
      <c r="BO36" s="58">
        <f t="shared" si="87"/>
        <v>0</v>
      </c>
      <c r="BP36" s="58">
        <f t="shared" si="87"/>
        <v>0</v>
      </c>
      <c r="BQ36" s="58">
        <f t="shared" si="87"/>
        <v>0</v>
      </c>
      <c r="BR36" s="58">
        <f t="shared" si="87"/>
        <v>0</v>
      </c>
      <c r="BS36" s="58">
        <f t="shared" si="87"/>
        <v>0</v>
      </c>
      <c r="BT36" s="58">
        <f t="shared" si="87"/>
        <v>0</v>
      </c>
      <c r="BU36" s="58">
        <f t="shared" si="87"/>
        <v>0</v>
      </c>
      <c r="BV36" s="58">
        <f t="shared" si="87"/>
        <v>0</v>
      </c>
      <c r="BW36" s="58">
        <f t="shared" si="87"/>
        <v>0</v>
      </c>
      <c r="BX36" s="58">
        <f t="shared" si="87"/>
        <v>0</v>
      </c>
      <c r="BY36" s="60">
        <f>SUM(BZ36:CM36)</f>
        <v>0</v>
      </c>
      <c r="BZ36" s="58">
        <f>BZ37*BZ38</f>
        <v>0</v>
      </c>
      <c r="CA36" s="61"/>
      <c r="CB36" s="58">
        <f t="shared" ref="CB36:CM36" si="88">CB37*CB38</f>
        <v>0</v>
      </c>
      <c r="CC36" s="58">
        <f t="shared" si="88"/>
        <v>0</v>
      </c>
      <c r="CD36" s="58">
        <f t="shared" si="88"/>
        <v>0</v>
      </c>
      <c r="CE36" s="58">
        <f t="shared" si="88"/>
        <v>0</v>
      </c>
      <c r="CF36" s="58">
        <f t="shared" si="88"/>
        <v>0</v>
      </c>
      <c r="CG36" s="58">
        <f t="shared" si="88"/>
        <v>0</v>
      </c>
      <c r="CH36" s="58">
        <f t="shared" si="88"/>
        <v>0</v>
      </c>
      <c r="CI36" s="58">
        <f t="shared" si="88"/>
        <v>0</v>
      </c>
      <c r="CJ36" s="58">
        <f t="shared" si="88"/>
        <v>0</v>
      </c>
      <c r="CK36" s="58">
        <f t="shared" si="88"/>
        <v>0</v>
      </c>
      <c r="CL36" s="58">
        <f t="shared" si="88"/>
        <v>0</v>
      </c>
      <c r="CM36" s="58">
        <f t="shared" si="88"/>
        <v>0</v>
      </c>
      <c r="CN36" s="60">
        <f>SUM(CO36:DB36)</f>
        <v>0</v>
      </c>
      <c r="CO36" s="58">
        <f>CO37*CO38</f>
        <v>0</v>
      </c>
      <c r="CP36" s="61"/>
      <c r="CQ36" s="58">
        <f t="shared" ref="CQ36:DB36" si="89">CQ37*CQ38</f>
        <v>0</v>
      </c>
      <c r="CR36" s="58">
        <f t="shared" si="89"/>
        <v>0</v>
      </c>
      <c r="CS36" s="58">
        <f t="shared" si="89"/>
        <v>0</v>
      </c>
      <c r="CT36" s="58">
        <f t="shared" si="89"/>
        <v>0</v>
      </c>
      <c r="CU36" s="58">
        <f t="shared" si="89"/>
        <v>0</v>
      </c>
      <c r="CV36" s="58">
        <f t="shared" si="89"/>
        <v>0</v>
      </c>
      <c r="CW36" s="58">
        <f t="shared" si="89"/>
        <v>0</v>
      </c>
      <c r="CX36" s="58">
        <f t="shared" si="89"/>
        <v>0</v>
      </c>
      <c r="CY36" s="58">
        <f t="shared" si="89"/>
        <v>0</v>
      </c>
      <c r="CZ36" s="58">
        <f t="shared" si="89"/>
        <v>0</v>
      </c>
      <c r="DA36" s="58">
        <f t="shared" si="89"/>
        <v>0</v>
      </c>
      <c r="DB36" s="58">
        <f t="shared" si="89"/>
        <v>0</v>
      </c>
      <c r="DC36" s="60">
        <f>SUM(DD36:DQ36)</f>
        <v>0</v>
      </c>
      <c r="DD36" s="58">
        <f>DD37*DD38</f>
        <v>0</v>
      </c>
      <c r="DE36" s="61"/>
      <c r="DF36" s="58">
        <f t="shared" ref="DF36:DQ36" si="90">DF37*DF38</f>
        <v>0</v>
      </c>
      <c r="DG36" s="58">
        <f t="shared" si="90"/>
        <v>0</v>
      </c>
      <c r="DH36" s="58">
        <f t="shared" si="90"/>
        <v>0</v>
      </c>
      <c r="DI36" s="58">
        <f t="shared" si="90"/>
        <v>0</v>
      </c>
      <c r="DJ36" s="58">
        <f t="shared" si="90"/>
        <v>0</v>
      </c>
      <c r="DK36" s="58">
        <f t="shared" si="90"/>
        <v>0</v>
      </c>
      <c r="DL36" s="58">
        <f t="shared" si="90"/>
        <v>0</v>
      </c>
      <c r="DM36" s="58">
        <f t="shared" si="90"/>
        <v>0</v>
      </c>
      <c r="DN36" s="58">
        <f t="shared" si="90"/>
        <v>0</v>
      </c>
      <c r="DO36" s="58">
        <f t="shared" si="90"/>
        <v>0</v>
      </c>
      <c r="DP36" s="58">
        <f t="shared" si="90"/>
        <v>0</v>
      </c>
      <c r="DQ36" s="58">
        <f t="shared" si="90"/>
        <v>0</v>
      </c>
      <c r="DR36" s="60">
        <f>SUM(DS36:EF36)</f>
        <v>0</v>
      </c>
      <c r="DS36" s="58">
        <f>DS37*DS38</f>
        <v>0</v>
      </c>
      <c r="DT36" s="61"/>
      <c r="DU36" s="58">
        <f t="shared" ref="DU36:EF36" si="91">DU37*DU38</f>
        <v>0</v>
      </c>
      <c r="DV36" s="58">
        <f t="shared" si="91"/>
        <v>0</v>
      </c>
      <c r="DW36" s="58">
        <f t="shared" si="91"/>
        <v>0</v>
      </c>
      <c r="DX36" s="58">
        <f t="shared" si="91"/>
        <v>0</v>
      </c>
      <c r="DY36" s="58">
        <f t="shared" si="91"/>
        <v>0</v>
      </c>
      <c r="DZ36" s="58">
        <f t="shared" si="91"/>
        <v>0</v>
      </c>
      <c r="EA36" s="58">
        <f t="shared" si="91"/>
        <v>0</v>
      </c>
      <c r="EB36" s="58">
        <f t="shared" si="91"/>
        <v>0</v>
      </c>
      <c r="EC36" s="58">
        <f t="shared" si="91"/>
        <v>0</v>
      </c>
      <c r="ED36" s="58">
        <f t="shared" si="91"/>
        <v>0</v>
      </c>
      <c r="EE36" s="58">
        <f t="shared" si="91"/>
        <v>0</v>
      </c>
      <c r="EF36" s="58">
        <f t="shared" si="91"/>
        <v>0</v>
      </c>
      <c r="EG36" s="60">
        <f>SUM(EH36:EU36)</f>
        <v>0</v>
      </c>
      <c r="EH36" s="58">
        <f>EH37*EH38</f>
        <v>0</v>
      </c>
      <c r="EI36" s="61"/>
      <c r="EJ36" s="58">
        <f t="shared" ref="EJ36:EU36" si="92">EJ37*EJ38</f>
        <v>0</v>
      </c>
      <c r="EK36" s="58">
        <f t="shared" si="92"/>
        <v>0</v>
      </c>
      <c r="EL36" s="58">
        <f t="shared" si="92"/>
        <v>0</v>
      </c>
      <c r="EM36" s="58">
        <f t="shared" si="92"/>
        <v>0</v>
      </c>
      <c r="EN36" s="58">
        <f t="shared" si="92"/>
        <v>0</v>
      </c>
      <c r="EO36" s="58">
        <f t="shared" si="92"/>
        <v>0</v>
      </c>
      <c r="EP36" s="58">
        <f t="shared" si="92"/>
        <v>0</v>
      </c>
      <c r="EQ36" s="58">
        <f t="shared" si="92"/>
        <v>0</v>
      </c>
      <c r="ER36" s="58">
        <f t="shared" si="92"/>
        <v>0</v>
      </c>
      <c r="ES36" s="58">
        <f t="shared" si="92"/>
        <v>0</v>
      </c>
      <c r="ET36" s="58">
        <f t="shared" si="92"/>
        <v>0</v>
      </c>
      <c r="EU36" s="58">
        <f t="shared" si="92"/>
        <v>0</v>
      </c>
      <c r="EV36" s="60">
        <f>SUM(EW36:FJ36)</f>
        <v>0</v>
      </c>
      <c r="EW36" s="58">
        <f>EW37*EW38</f>
        <v>0</v>
      </c>
      <c r="EX36" s="61"/>
      <c r="EY36" s="58">
        <f t="shared" ref="EY36:FJ36" si="93">EY37*EY38</f>
        <v>0</v>
      </c>
      <c r="EZ36" s="58">
        <f t="shared" si="93"/>
        <v>0</v>
      </c>
      <c r="FA36" s="58">
        <f t="shared" si="93"/>
        <v>0</v>
      </c>
      <c r="FB36" s="58">
        <f t="shared" si="93"/>
        <v>0</v>
      </c>
      <c r="FC36" s="58">
        <f t="shared" si="93"/>
        <v>0</v>
      </c>
      <c r="FD36" s="58">
        <f t="shared" si="93"/>
        <v>0</v>
      </c>
      <c r="FE36" s="58">
        <f t="shared" si="93"/>
        <v>0</v>
      </c>
      <c r="FF36" s="58">
        <f t="shared" si="93"/>
        <v>0</v>
      </c>
      <c r="FG36" s="58">
        <f t="shared" si="93"/>
        <v>0</v>
      </c>
      <c r="FH36" s="58">
        <f t="shared" si="93"/>
        <v>0</v>
      </c>
      <c r="FI36" s="58">
        <f t="shared" si="93"/>
        <v>0</v>
      </c>
      <c r="FJ36" s="58">
        <f t="shared" si="93"/>
        <v>0</v>
      </c>
      <c r="FK36" s="60">
        <f>SUM(FL36:FY36)</f>
        <v>0</v>
      </c>
      <c r="FL36" s="58">
        <f>FL37*FL38</f>
        <v>0</v>
      </c>
      <c r="FM36" s="61"/>
      <c r="FN36" s="58">
        <f t="shared" ref="FN36:FY36" si="94">FN37*FN38</f>
        <v>0</v>
      </c>
      <c r="FO36" s="58">
        <f t="shared" si="94"/>
        <v>0</v>
      </c>
      <c r="FP36" s="58">
        <f t="shared" si="94"/>
        <v>0</v>
      </c>
      <c r="FQ36" s="58">
        <f t="shared" si="94"/>
        <v>0</v>
      </c>
      <c r="FR36" s="58">
        <f t="shared" si="94"/>
        <v>0</v>
      </c>
      <c r="FS36" s="58">
        <f t="shared" si="94"/>
        <v>0</v>
      </c>
      <c r="FT36" s="58">
        <f t="shared" si="94"/>
        <v>0</v>
      </c>
      <c r="FU36" s="58">
        <f t="shared" si="94"/>
        <v>0</v>
      </c>
      <c r="FV36" s="58">
        <f t="shared" si="94"/>
        <v>0</v>
      </c>
      <c r="FW36" s="58">
        <f t="shared" si="94"/>
        <v>0</v>
      </c>
      <c r="FX36" s="58">
        <f t="shared" si="94"/>
        <v>0</v>
      </c>
      <c r="FY36" s="58">
        <f t="shared" si="94"/>
        <v>0</v>
      </c>
      <c r="FZ36" s="60">
        <f>SUM(GA36:GN36)</f>
        <v>0</v>
      </c>
      <c r="GA36" s="58">
        <f>GA37*GA38</f>
        <v>0</v>
      </c>
      <c r="GB36" s="61"/>
      <c r="GC36" s="58">
        <f t="shared" ref="GC36:GN36" si="95">GC37*GC38</f>
        <v>0</v>
      </c>
      <c r="GD36" s="58">
        <f t="shared" si="95"/>
        <v>0</v>
      </c>
      <c r="GE36" s="58">
        <f t="shared" si="95"/>
        <v>0</v>
      </c>
      <c r="GF36" s="58">
        <f t="shared" si="95"/>
        <v>0</v>
      </c>
      <c r="GG36" s="58">
        <f t="shared" si="95"/>
        <v>0</v>
      </c>
      <c r="GH36" s="58">
        <f t="shared" si="95"/>
        <v>0</v>
      </c>
      <c r="GI36" s="58">
        <f t="shared" si="95"/>
        <v>0</v>
      </c>
      <c r="GJ36" s="58">
        <f t="shared" si="95"/>
        <v>0</v>
      </c>
      <c r="GK36" s="58">
        <f t="shared" si="95"/>
        <v>0</v>
      </c>
      <c r="GL36" s="58">
        <f t="shared" si="95"/>
        <v>0</v>
      </c>
      <c r="GM36" s="58">
        <f t="shared" si="95"/>
        <v>0</v>
      </c>
      <c r="GN36" s="58">
        <f t="shared" si="95"/>
        <v>0</v>
      </c>
      <c r="GO36" s="60">
        <f>SUM(GP36:HC36)</f>
        <v>0</v>
      </c>
      <c r="GP36" s="58">
        <f>GP37*GP38</f>
        <v>0</v>
      </c>
      <c r="GQ36" s="61"/>
      <c r="GR36" s="58">
        <f t="shared" ref="GR36:HC36" si="96">GR37*GR38</f>
        <v>0</v>
      </c>
      <c r="GS36" s="58">
        <f t="shared" si="96"/>
        <v>0</v>
      </c>
      <c r="GT36" s="58">
        <f t="shared" si="96"/>
        <v>0</v>
      </c>
      <c r="GU36" s="58">
        <f t="shared" si="96"/>
        <v>0</v>
      </c>
      <c r="GV36" s="58">
        <f t="shared" si="96"/>
        <v>0</v>
      </c>
      <c r="GW36" s="58">
        <f t="shared" si="96"/>
        <v>0</v>
      </c>
      <c r="GX36" s="58">
        <f t="shared" si="96"/>
        <v>0</v>
      </c>
      <c r="GY36" s="58">
        <f t="shared" si="96"/>
        <v>0</v>
      </c>
      <c r="GZ36" s="58">
        <f t="shared" si="96"/>
        <v>0</v>
      </c>
      <c r="HA36" s="58">
        <f t="shared" si="96"/>
        <v>0</v>
      </c>
      <c r="HB36" s="58">
        <f t="shared" si="96"/>
        <v>0</v>
      </c>
      <c r="HC36" s="58">
        <f t="shared" si="96"/>
        <v>0</v>
      </c>
    </row>
    <row r="37" spans="1:211" s="15" customFormat="1" ht="13.5" customHeight="1" x14ac:dyDescent="0.25">
      <c r="A37" s="14" t="s">
        <v>54</v>
      </c>
      <c r="B37" s="15" t="s">
        <v>122</v>
      </c>
      <c r="C37" s="47" t="s">
        <v>51</v>
      </c>
      <c r="D37" s="47" t="s">
        <v>52</v>
      </c>
      <c r="E37" s="48">
        <v>160</v>
      </c>
      <c r="F37" s="49"/>
      <c r="G37" s="50" t="s">
        <v>117</v>
      </c>
      <c r="H37" s="51"/>
      <c r="J37" s="50" t="s">
        <v>60</v>
      </c>
      <c r="K37" s="52" t="s">
        <v>56</v>
      </c>
      <c r="L37" s="53"/>
      <c r="M37" s="53"/>
      <c r="N37" s="16"/>
      <c r="O37" s="54"/>
      <c r="P37" s="17">
        <v>20</v>
      </c>
      <c r="Q37" s="55">
        <f t="shared" si="85"/>
        <v>0</v>
      </c>
      <c r="R37" s="56">
        <f t="shared" si="85"/>
        <v>0</v>
      </c>
      <c r="S37" s="56">
        <f t="shared" si="85"/>
        <v>0</v>
      </c>
      <c r="T37" s="56">
        <f t="shared" si="85"/>
        <v>0</v>
      </c>
      <c r="U37" s="56">
        <f t="shared" si="85"/>
        <v>0</v>
      </c>
      <c r="V37" s="56">
        <f t="shared" si="85"/>
        <v>0</v>
      </c>
      <c r="W37" s="56">
        <f t="shared" si="85"/>
        <v>0</v>
      </c>
      <c r="X37" s="56">
        <f t="shared" si="85"/>
        <v>0</v>
      </c>
      <c r="Y37" s="56">
        <f t="shared" si="85"/>
        <v>0</v>
      </c>
      <c r="Z37" s="56">
        <f t="shared" si="85"/>
        <v>0</v>
      </c>
      <c r="AA37" s="56">
        <f t="shared" si="85"/>
        <v>0</v>
      </c>
      <c r="AB37" s="56">
        <f t="shared" si="85"/>
        <v>0</v>
      </c>
      <c r="AC37" s="56">
        <f t="shared" si="85"/>
        <v>0</v>
      </c>
      <c r="AD37" s="56">
        <f t="shared" si="85"/>
        <v>0</v>
      </c>
      <c r="AE37" s="56">
        <f t="shared" si="85"/>
        <v>0</v>
      </c>
      <c r="AF37" s="57">
        <f>SUM(AG37:AT37)</f>
        <v>0</v>
      </c>
      <c r="AG37" s="58"/>
      <c r="AH37" s="61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60">
        <f>SUM(AV37:BI37)</f>
        <v>0</v>
      </c>
      <c r="AV37" s="58"/>
      <c r="AW37" s="61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60">
        <f>SUM(BK37:BX37)</f>
        <v>0</v>
      </c>
      <c r="BK37" s="58"/>
      <c r="BL37" s="61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60">
        <f>SUM(BZ37:CM37)</f>
        <v>0</v>
      </c>
      <c r="BZ37" s="58"/>
      <c r="CA37" s="61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60">
        <f>SUM(CO37:DB37)</f>
        <v>0</v>
      </c>
      <c r="CO37" s="58"/>
      <c r="CP37" s="61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60">
        <f>SUM(DD37:DQ37)</f>
        <v>0</v>
      </c>
      <c r="DD37" s="58"/>
      <c r="DE37" s="61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60">
        <f>SUM(DS37:EF37)</f>
        <v>0</v>
      </c>
      <c r="DS37" s="58"/>
      <c r="DT37" s="61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60">
        <f>SUM(EH37:EU37)</f>
        <v>0</v>
      </c>
      <c r="EH37" s="58"/>
      <c r="EI37" s="61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60">
        <f>SUM(EW37:FJ37)</f>
        <v>0</v>
      </c>
      <c r="EW37" s="58"/>
      <c r="EX37" s="61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60">
        <f>SUM(FL37:FY37)</f>
        <v>0</v>
      </c>
      <c r="FL37" s="58"/>
      <c r="FM37" s="61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60">
        <f>SUM(GA37:GN37)</f>
        <v>0</v>
      </c>
      <c r="GA37" s="58"/>
      <c r="GB37" s="61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60">
        <f>SUM(GP37:HC37)</f>
        <v>0</v>
      </c>
      <c r="GP37" s="58"/>
      <c r="GQ37" s="61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</row>
    <row r="38" spans="1:211" s="15" customFormat="1" ht="13.5" customHeight="1" x14ac:dyDescent="0.25">
      <c r="A38" s="14" t="s">
        <v>54</v>
      </c>
      <c r="B38" s="15" t="s">
        <v>123</v>
      </c>
      <c r="C38" s="47" t="s">
        <v>51</v>
      </c>
      <c r="D38" s="47" t="s">
        <v>52</v>
      </c>
      <c r="E38" s="48">
        <v>160</v>
      </c>
      <c r="F38" s="49"/>
      <c r="G38" s="50" t="s">
        <v>119</v>
      </c>
      <c r="H38" s="51"/>
      <c r="J38" s="50" t="s">
        <v>63</v>
      </c>
      <c r="K38" s="52" t="s">
        <v>56</v>
      </c>
      <c r="L38" s="53"/>
      <c r="M38" s="53"/>
      <c r="N38" s="16"/>
      <c r="O38" s="54"/>
      <c r="P38" s="17">
        <v>20</v>
      </c>
      <c r="Q38" s="55">
        <f t="shared" ref="Q38:AF38" si="97">IF(Q37=0, 0, Q36/Q37/1)</f>
        <v>0</v>
      </c>
      <c r="R38" s="56">
        <f t="shared" si="97"/>
        <v>0</v>
      </c>
      <c r="S38" s="56">
        <f t="shared" si="97"/>
        <v>0</v>
      </c>
      <c r="T38" s="56">
        <f t="shared" si="97"/>
        <v>0</v>
      </c>
      <c r="U38" s="56">
        <f t="shared" si="97"/>
        <v>0</v>
      </c>
      <c r="V38" s="56">
        <f t="shared" si="97"/>
        <v>0</v>
      </c>
      <c r="W38" s="56">
        <f t="shared" si="97"/>
        <v>0</v>
      </c>
      <c r="X38" s="56">
        <f t="shared" si="97"/>
        <v>0</v>
      </c>
      <c r="Y38" s="56">
        <f t="shared" si="97"/>
        <v>0</v>
      </c>
      <c r="Z38" s="56">
        <f t="shared" si="97"/>
        <v>0</v>
      </c>
      <c r="AA38" s="56">
        <f t="shared" si="97"/>
        <v>0</v>
      </c>
      <c r="AB38" s="56">
        <f t="shared" si="97"/>
        <v>0</v>
      </c>
      <c r="AC38" s="56">
        <f t="shared" si="97"/>
        <v>0</v>
      </c>
      <c r="AD38" s="56">
        <f t="shared" si="97"/>
        <v>0</v>
      </c>
      <c r="AE38" s="56">
        <f t="shared" si="97"/>
        <v>0</v>
      </c>
      <c r="AF38" s="57">
        <f t="shared" si="97"/>
        <v>0</v>
      </c>
      <c r="AG38" s="58"/>
      <c r="AH38" s="61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60">
        <f>IF(AU37=0, 0, AU36/AU37/1)</f>
        <v>0</v>
      </c>
      <c r="AV38" s="58"/>
      <c r="AW38" s="61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60">
        <f>IF(BJ37=0, 0, BJ36/BJ37/1)</f>
        <v>0</v>
      </c>
      <c r="BK38" s="58"/>
      <c r="BL38" s="61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60">
        <f>IF(BY37=0, 0, BY36/BY37/1)</f>
        <v>0</v>
      </c>
      <c r="BZ38" s="58"/>
      <c r="CA38" s="61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60">
        <f>IF(CN37=0, 0, CN36/CN37/1)</f>
        <v>0</v>
      </c>
      <c r="CO38" s="58"/>
      <c r="CP38" s="61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60">
        <f>IF(DC37=0, 0, DC36/DC37/1)</f>
        <v>0</v>
      </c>
      <c r="DD38" s="58"/>
      <c r="DE38" s="61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60">
        <f>IF(DR37=0, 0, DR36/DR37/1)</f>
        <v>0</v>
      </c>
      <c r="DS38" s="58"/>
      <c r="DT38" s="61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60">
        <f>IF(EG37=0, 0, EG36/EG37/1)</f>
        <v>0</v>
      </c>
      <c r="EH38" s="58"/>
      <c r="EI38" s="61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60">
        <f>IF(EV37=0, 0, EV36/EV37/1)</f>
        <v>0</v>
      </c>
      <c r="EW38" s="58"/>
      <c r="EX38" s="61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60">
        <f>IF(FK37=0, 0, FK36/FK37/1)</f>
        <v>0</v>
      </c>
      <c r="FL38" s="58"/>
      <c r="FM38" s="61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60">
        <f>IF(FZ37=0, 0, FZ36/FZ37/1)</f>
        <v>0</v>
      </c>
      <c r="GA38" s="58"/>
      <c r="GB38" s="61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60">
        <f>IF(GO37=0, 0, GO36/GO37/1)</f>
        <v>0</v>
      </c>
      <c r="GP38" s="58"/>
      <c r="GQ38" s="61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</row>
    <row r="39" spans="1:211" s="15" customFormat="1" ht="13.5" customHeight="1" x14ac:dyDescent="0.25">
      <c r="A39" s="14" t="s">
        <v>49</v>
      </c>
      <c r="B39" s="62" t="s">
        <v>124</v>
      </c>
      <c r="C39" s="47" t="s">
        <v>51</v>
      </c>
      <c r="D39" s="47" t="s">
        <v>52</v>
      </c>
      <c r="E39" s="48">
        <v>160</v>
      </c>
      <c r="F39" s="49"/>
      <c r="G39" s="50" t="s">
        <v>125</v>
      </c>
      <c r="H39" s="51" t="s">
        <v>54</v>
      </c>
      <c r="J39" s="50" t="s">
        <v>55</v>
      </c>
      <c r="K39" s="52" t="s">
        <v>56</v>
      </c>
      <c r="L39" s="53"/>
      <c r="M39" s="53"/>
      <c r="N39" s="16"/>
      <c r="O39" s="54"/>
      <c r="P39" s="17">
        <v>20</v>
      </c>
      <c r="Q39" s="55">
        <f t="shared" ref="Q39:AE40" si="98">SUM(AF39,AU39,BJ39,BY39,CN39,DC39,DR39,EG39,EV39,FK39,FZ39,GO39)</f>
        <v>0</v>
      </c>
      <c r="R39" s="56">
        <f t="shared" si="98"/>
        <v>0</v>
      </c>
      <c r="S39" s="56">
        <f t="shared" si="98"/>
        <v>0</v>
      </c>
      <c r="T39" s="56">
        <f t="shared" si="98"/>
        <v>0</v>
      </c>
      <c r="U39" s="56">
        <f t="shared" si="98"/>
        <v>0</v>
      </c>
      <c r="V39" s="56">
        <f t="shared" si="98"/>
        <v>0</v>
      </c>
      <c r="W39" s="56">
        <f t="shared" si="98"/>
        <v>0</v>
      </c>
      <c r="X39" s="56">
        <f t="shared" si="98"/>
        <v>0</v>
      </c>
      <c r="Y39" s="56">
        <f t="shared" si="98"/>
        <v>0</v>
      </c>
      <c r="Z39" s="56">
        <f t="shared" si="98"/>
        <v>0</v>
      </c>
      <c r="AA39" s="56">
        <f t="shared" si="98"/>
        <v>0</v>
      </c>
      <c r="AB39" s="56">
        <f t="shared" si="98"/>
        <v>0</v>
      </c>
      <c r="AC39" s="56">
        <f t="shared" si="98"/>
        <v>0</v>
      </c>
      <c r="AD39" s="56">
        <f t="shared" si="98"/>
        <v>0</v>
      </c>
      <c r="AE39" s="56">
        <f t="shared" si="98"/>
        <v>0</v>
      </c>
      <c r="AF39" s="57">
        <f>SUM(AG39:AT39)</f>
        <v>0</v>
      </c>
      <c r="AG39" s="58"/>
      <c r="AH39" s="61" t="s">
        <v>126</v>
      </c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60">
        <f>SUM(AV39:BI39)</f>
        <v>0</v>
      </c>
      <c r="AV39" s="58">
        <f>AV40*AV41</f>
        <v>0</v>
      </c>
      <c r="AW39" s="61" t="s">
        <v>127</v>
      </c>
      <c r="AX39" s="58">
        <f t="shared" ref="AX39:BI39" si="99">AX40*AX41</f>
        <v>0</v>
      </c>
      <c r="AY39" s="58">
        <f t="shared" si="99"/>
        <v>0</v>
      </c>
      <c r="AZ39" s="58">
        <f t="shared" si="99"/>
        <v>0</v>
      </c>
      <c r="BA39" s="58">
        <f t="shared" si="99"/>
        <v>0</v>
      </c>
      <c r="BB39" s="58">
        <f t="shared" si="99"/>
        <v>0</v>
      </c>
      <c r="BC39" s="58">
        <f t="shared" si="99"/>
        <v>0</v>
      </c>
      <c r="BD39" s="58">
        <f t="shared" si="99"/>
        <v>0</v>
      </c>
      <c r="BE39" s="58">
        <f t="shared" si="99"/>
        <v>0</v>
      </c>
      <c r="BF39" s="58">
        <f t="shared" si="99"/>
        <v>0</v>
      </c>
      <c r="BG39" s="58">
        <f t="shared" si="99"/>
        <v>0</v>
      </c>
      <c r="BH39" s="58">
        <f t="shared" si="99"/>
        <v>0</v>
      </c>
      <c r="BI39" s="58">
        <f t="shared" si="99"/>
        <v>0</v>
      </c>
      <c r="BJ39" s="60">
        <f>SUM(BK39:BX39)</f>
        <v>0</v>
      </c>
      <c r="BK39" s="58">
        <f>BK40*BK41</f>
        <v>0</v>
      </c>
      <c r="BL39" s="61" t="s">
        <v>128</v>
      </c>
      <c r="BM39" s="58">
        <f t="shared" ref="BM39:BX39" si="100">BM40*BM41</f>
        <v>0</v>
      </c>
      <c r="BN39" s="58">
        <f t="shared" si="100"/>
        <v>0</v>
      </c>
      <c r="BO39" s="58">
        <f t="shared" si="100"/>
        <v>0</v>
      </c>
      <c r="BP39" s="58">
        <f t="shared" si="100"/>
        <v>0</v>
      </c>
      <c r="BQ39" s="58">
        <f t="shared" si="100"/>
        <v>0</v>
      </c>
      <c r="BR39" s="58">
        <f t="shared" si="100"/>
        <v>0</v>
      </c>
      <c r="BS39" s="58">
        <f t="shared" si="100"/>
        <v>0</v>
      </c>
      <c r="BT39" s="58">
        <f t="shared" si="100"/>
        <v>0</v>
      </c>
      <c r="BU39" s="58">
        <f t="shared" si="100"/>
        <v>0</v>
      </c>
      <c r="BV39" s="58">
        <f t="shared" si="100"/>
        <v>0</v>
      </c>
      <c r="BW39" s="58">
        <f t="shared" si="100"/>
        <v>0</v>
      </c>
      <c r="BX39" s="58">
        <f t="shared" si="100"/>
        <v>0</v>
      </c>
      <c r="BY39" s="60">
        <f>SUM(BZ39:CM39)</f>
        <v>0</v>
      </c>
      <c r="BZ39" s="58">
        <f>BZ40*BZ41</f>
        <v>0</v>
      </c>
      <c r="CA39" s="61" t="s">
        <v>129</v>
      </c>
      <c r="CB39" s="58">
        <f t="shared" ref="CB39:CM39" si="101">CB40*CB41</f>
        <v>0</v>
      </c>
      <c r="CC39" s="58">
        <f t="shared" si="101"/>
        <v>0</v>
      </c>
      <c r="CD39" s="58">
        <f t="shared" si="101"/>
        <v>0</v>
      </c>
      <c r="CE39" s="58">
        <f t="shared" si="101"/>
        <v>0</v>
      </c>
      <c r="CF39" s="58">
        <f t="shared" si="101"/>
        <v>0</v>
      </c>
      <c r="CG39" s="58">
        <f t="shared" si="101"/>
        <v>0</v>
      </c>
      <c r="CH39" s="58">
        <f t="shared" si="101"/>
        <v>0</v>
      </c>
      <c r="CI39" s="58">
        <f t="shared" si="101"/>
        <v>0</v>
      </c>
      <c r="CJ39" s="58">
        <f t="shared" si="101"/>
        <v>0</v>
      </c>
      <c r="CK39" s="58">
        <f t="shared" si="101"/>
        <v>0</v>
      </c>
      <c r="CL39" s="58">
        <f t="shared" si="101"/>
        <v>0</v>
      </c>
      <c r="CM39" s="58">
        <f t="shared" si="101"/>
        <v>0</v>
      </c>
      <c r="CN39" s="60">
        <f>SUM(CO39:DB39)</f>
        <v>0</v>
      </c>
      <c r="CO39" s="58">
        <f>CO40*CO41</f>
        <v>0</v>
      </c>
      <c r="CP39" s="61" t="s">
        <v>130</v>
      </c>
      <c r="CQ39" s="58">
        <f t="shared" ref="CQ39:DB39" si="102">CQ40*CQ41</f>
        <v>0</v>
      </c>
      <c r="CR39" s="58">
        <f t="shared" si="102"/>
        <v>0</v>
      </c>
      <c r="CS39" s="58">
        <f t="shared" si="102"/>
        <v>0</v>
      </c>
      <c r="CT39" s="58">
        <f t="shared" si="102"/>
        <v>0</v>
      </c>
      <c r="CU39" s="58">
        <f t="shared" si="102"/>
        <v>0</v>
      </c>
      <c r="CV39" s="58">
        <f t="shared" si="102"/>
        <v>0</v>
      </c>
      <c r="CW39" s="58">
        <f t="shared" si="102"/>
        <v>0</v>
      </c>
      <c r="CX39" s="58">
        <f t="shared" si="102"/>
        <v>0</v>
      </c>
      <c r="CY39" s="58">
        <f t="shared" si="102"/>
        <v>0</v>
      </c>
      <c r="CZ39" s="58">
        <f t="shared" si="102"/>
        <v>0</v>
      </c>
      <c r="DA39" s="58">
        <f t="shared" si="102"/>
        <v>0</v>
      </c>
      <c r="DB39" s="58">
        <f t="shared" si="102"/>
        <v>0</v>
      </c>
      <c r="DC39" s="60">
        <f>SUM(DD39:DQ39)</f>
        <v>0</v>
      </c>
      <c r="DD39" s="58">
        <f>DD40*DD41</f>
        <v>0</v>
      </c>
      <c r="DE39" s="61" t="s">
        <v>131</v>
      </c>
      <c r="DF39" s="58">
        <f t="shared" ref="DF39:DQ39" si="103">DF40*DF41</f>
        <v>0</v>
      </c>
      <c r="DG39" s="58">
        <f t="shared" si="103"/>
        <v>0</v>
      </c>
      <c r="DH39" s="58">
        <f t="shared" si="103"/>
        <v>0</v>
      </c>
      <c r="DI39" s="58">
        <f t="shared" si="103"/>
        <v>0</v>
      </c>
      <c r="DJ39" s="58">
        <f t="shared" si="103"/>
        <v>0</v>
      </c>
      <c r="DK39" s="58">
        <f t="shared" si="103"/>
        <v>0</v>
      </c>
      <c r="DL39" s="58">
        <f t="shared" si="103"/>
        <v>0</v>
      </c>
      <c r="DM39" s="58">
        <f t="shared" si="103"/>
        <v>0</v>
      </c>
      <c r="DN39" s="58">
        <f t="shared" si="103"/>
        <v>0</v>
      </c>
      <c r="DO39" s="58">
        <f t="shared" si="103"/>
        <v>0</v>
      </c>
      <c r="DP39" s="58">
        <f t="shared" si="103"/>
        <v>0</v>
      </c>
      <c r="DQ39" s="58">
        <f t="shared" si="103"/>
        <v>0</v>
      </c>
      <c r="DR39" s="60">
        <f>SUM(DS39:EF39)</f>
        <v>0</v>
      </c>
      <c r="DS39" s="58">
        <f>DS40*DS41</f>
        <v>0</v>
      </c>
      <c r="DT39" s="61" t="s">
        <v>132</v>
      </c>
      <c r="DU39" s="58">
        <f t="shared" ref="DU39:EF39" si="104">DU40*DU41</f>
        <v>0</v>
      </c>
      <c r="DV39" s="58">
        <f t="shared" si="104"/>
        <v>0</v>
      </c>
      <c r="DW39" s="58">
        <f t="shared" si="104"/>
        <v>0</v>
      </c>
      <c r="DX39" s="58">
        <f t="shared" si="104"/>
        <v>0</v>
      </c>
      <c r="DY39" s="58">
        <f t="shared" si="104"/>
        <v>0</v>
      </c>
      <c r="DZ39" s="58">
        <f t="shared" si="104"/>
        <v>0</v>
      </c>
      <c r="EA39" s="58">
        <f t="shared" si="104"/>
        <v>0</v>
      </c>
      <c r="EB39" s="58">
        <f t="shared" si="104"/>
        <v>0</v>
      </c>
      <c r="EC39" s="58">
        <f t="shared" si="104"/>
        <v>0</v>
      </c>
      <c r="ED39" s="58">
        <f t="shared" si="104"/>
        <v>0</v>
      </c>
      <c r="EE39" s="58">
        <f t="shared" si="104"/>
        <v>0</v>
      </c>
      <c r="EF39" s="58">
        <f t="shared" si="104"/>
        <v>0</v>
      </c>
      <c r="EG39" s="60">
        <f>SUM(EH39:EU39)</f>
        <v>0</v>
      </c>
      <c r="EH39" s="58">
        <f>EH40*EH41</f>
        <v>0</v>
      </c>
      <c r="EI39" s="61" t="s">
        <v>133</v>
      </c>
      <c r="EJ39" s="58">
        <f t="shared" ref="EJ39:EU39" si="105">EJ40*EJ41</f>
        <v>0</v>
      </c>
      <c r="EK39" s="58">
        <f t="shared" si="105"/>
        <v>0</v>
      </c>
      <c r="EL39" s="58">
        <f t="shared" si="105"/>
        <v>0</v>
      </c>
      <c r="EM39" s="58">
        <f t="shared" si="105"/>
        <v>0</v>
      </c>
      <c r="EN39" s="58">
        <f t="shared" si="105"/>
        <v>0</v>
      </c>
      <c r="EO39" s="58">
        <f t="shared" si="105"/>
        <v>0</v>
      </c>
      <c r="EP39" s="58">
        <f t="shared" si="105"/>
        <v>0</v>
      </c>
      <c r="EQ39" s="58">
        <f t="shared" si="105"/>
        <v>0</v>
      </c>
      <c r="ER39" s="58">
        <f t="shared" si="105"/>
        <v>0</v>
      </c>
      <c r="ES39" s="58">
        <f t="shared" si="105"/>
        <v>0</v>
      </c>
      <c r="ET39" s="58">
        <f t="shared" si="105"/>
        <v>0</v>
      </c>
      <c r="EU39" s="58">
        <f t="shared" si="105"/>
        <v>0</v>
      </c>
      <c r="EV39" s="60">
        <f>SUM(EW39:FJ39)</f>
        <v>0</v>
      </c>
      <c r="EW39" s="58">
        <f>EW40*EW41</f>
        <v>0</v>
      </c>
      <c r="EX39" s="61" t="s">
        <v>134</v>
      </c>
      <c r="EY39" s="58">
        <f t="shared" ref="EY39:FJ39" si="106">EY40*EY41</f>
        <v>0</v>
      </c>
      <c r="EZ39" s="58">
        <f t="shared" si="106"/>
        <v>0</v>
      </c>
      <c r="FA39" s="58">
        <f t="shared" si="106"/>
        <v>0</v>
      </c>
      <c r="FB39" s="58">
        <f t="shared" si="106"/>
        <v>0</v>
      </c>
      <c r="FC39" s="58">
        <f t="shared" si="106"/>
        <v>0</v>
      </c>
      <c r="FD39" s="58">
        <f t="shared" si="106"/>
        <v>0</v>
      </c>
      <c r="FE39" s="58">
        <f t="shared" si="106"/>
        <v>0</v>
      </c>
      <c r="FF39" s="58">
        <f t="shared" si="106"/>
        <v>0</v>
      </c>
      <c r="FG39" s="58">
        <f t="shared" si="106"/>
        <v>0</v>
      </c>
      <c r="FH39" s="58">
        <f t="shared" si="106"/>
        <v>0</v>
      </c>
      <c r="FI39" s="58">
        <f t="shared" si="106"/>
        <v>0</v>
      </c>
      <c r="FJ39" s="58">
        <f t="shared" si="106"/>
        <v>0</v>
      </c>
      <c r="FK39" s="60">
        <f>SUM(FL39:FY39)</f>
        <v>0</v>
      </c>
      <c r="FL39" s="58">
        <f>FL40*FL41</f>
        <v>0</v>
      </c>
      <c r="FM39" s="61" t="s">
        <v>135</v>
      </c>
      <c r="FN39" s="58">
        <f t="shared" ref="FN39:FY39" si="107">FN40*FN41</f>
        <v>0</v>
      </c>
      <c r="FO39" s="58">
        <f t="shared" si="107"/>
        <v>0</v>
      </c>
      <c r="FP39" s="58">
        <f t="shared" si="107"/>
        <v>0</v>
      </c>
      <c r="FQ39" s="58">
        <f t="shared" si="107"/>
        <v>0</v>
      </c>
      <c r="FR39" s="58">
        <f t="shared" si="107"/>
        <v>0</v>
      </c>
      <c r="FS39" s="58">
        <f t="shared" si="107"/>
        <v>0</v>
      </c>
      <c r="FT39" s="58">
        <f t="shared" si="107"/>
        <v>0</v>
      </c>
      <c r="FU39" s="58">
        <f t="shared" si="107"/>
        <v>0</v>
      </c>
      <c r="FV39" s="58">
        <f t="shared" si="107"/>
        <v>0</v>
      </c>
      <c r="FW39" s="58">
        <f t="shared" si="107"/>
        <v>0</v>
      </c>
      <c r="FX39" s="58">
        <f t="shared" si="107"/>
        <v>0</v>
      </c>
      <c r="FY39" s="58">
        <f t="shared" si="107"/>
        <v>0</v>
      </c>
      <c r="FZ39" s="60">
        <f>SUM(GA39:GN39)</f>
        <v>0</v>
      </c>
      <c r="GA39" s="58">
        <f>GA40*GA41</f>
        <v>0</v>
      </c>
      <c r="GB39" s="61" t="s">
        <v>136</v>
      </c>
      <c r="GC39" s="58">
        <f t="shared" ref="GC39:GN39" si="108">GC40*GC41</f>
        <v>0</v>
      </c>
      <c r="GD39" s="58">
        <f t="shared" si="108"/>
        <v>0</v>
      </c>
      <c r="GE39" s="58">
        <f t="shared" si="108"/>
        <v>0</v>
      </c>
      <c r="GF39" s="58">
        <f t="shared" si="108"/>
        <v>0</v>
      </c>
      <c r="GG39" s="58">
        <f t="shared" si="108"/>
        <v>0</v>
      </c>
      <c r="GH39" s="58">
        <f t="shared" si="108"/>
        <v>0</v>
      </c>
      <c r="GI39" s="58">
        <f t="shared" si="108"/>
        <v>0</v>
      </c>
      <c r="GJ39" s="58">
        <f t="shared" si="108"/>
        <v>0</v>
      </c>
      <c r="GK39" s="58">
        <f t="shared" si="108"/>
        <v>0</v>
      </c>
      <c r="GL39" s="58">
        <f t="shared" si="108"/>
        <v>0</v>
      </c>
      <c r="GM39" s="58">
        <f t="shared" si="108"/>
        <v>0</v>
      </c>
      <c r="GN39" s="58">
        <f t="shared" si="108"/>
        <v>0</v>
      </c>
      <c r="GO39" s="60">
        <f>SUM(GP39:HC39)</f>
        <v>0</v>
      </c>
      <c r="GP39" s="58">
        <f>GP40*GP41</f>
        <v>0</v>
      </c>
      <c r="GQ39" s="61" t="s">
        <v>137</v>
      </c>
      <c r="GR39" s="58">
        <f t="shared" ref="GR39:HC39" si="109">GR40*GR41</f>
        <v>0</v>
      </c>
      <c r="GS39" s="58">
        <f t="shared" si="109"/>
        <v>0</v>
      </c>
      <c r="GT39" s="58">
        <f t="shared" si="109"/>
        <v>0</v>
      </c>
      <c r="GU39" s="58">
        <f t="shared" si="109"/>
        <v>0</v>
      </c>
      <c r="GV39" s="58">
        <f t="shared" si="109"/>
        <v>0</v>
      </c>
      <c r="GW39" s="58">
        <f t="shared" si="109"/>
        <v>0</v>
      </c>
      <c r="GX39" s="58">
        <f t="shared" si="109"/>
        <v>0</v>
      </c>
      <c r="GY39" s="58">
        <f t="shared" si="109"/>
        <v>0</v>
      </c>
      <c r="GZ39" s="58">
        <f t="shared" si="109"/>
        <v>0</v>
      </c>
      <c r="HA39" s="58">
        <f t="shared" si="109"/>
        <v>0</v>
      </c>
      <c r="HB39" s="58">
        <f t="shared" si="109"/>
        <v>0</v>
      </c>
      <c r="HC39" s="58">
        <f t="shared" si="109"/>
        <v>0</v>
      </c>
    </row>
    <row r="40" spans="1:211" s="15" customFormat="1" ht="13.5" customHeight="1" x14ac:dyDescent="0.25">
      <c r="A40" s="14" t="s">
        <v>54</v>
      </c>
      <c r="B40" s="62" t="s">
        <v>138</v>
      </c>
      <c r="C40" s="47" t="s">
        <v>51</v>
      </c>
      <c r="D40" s="47" t="s">
        <v>52</v>
      </c>
      <c r="E40" s="48">
        <v>160</v>
      </c>
      <c r="F40" s="49"/>
      <c r="G40" s="50" t="s">
        <v>117</v>
      </c>
      <c r="H40" s="51"/>
      <c r="J40" s="50" t="s">
        <v>60</v>
      </c>
      <c r="K40" s="52" t="s">
        <v>56</v>
      </c>
      <c r="L40" s="53"/>
      <c r="M40" s="53"/>
      <c r="N40" s="16"/>
      <c r="O40" s="54"/>
      <c r="P40" s="17">
        <v>20</v>
      </c>
      <c r="Q40" s="55">
        <f t="shared" si="98"/>
        <v>0</v>
      </c>
      <c r="R40" s="56">
        <f t="shared" si="98"/>
        <v>0</v>
      </c>
      <c r="S40" s="56">
        <f t="shared" si="98"/>
        <v>0</v>
      </c>
      <c r="T40" s="56">
        <f t="shared" si="98"/>
        <v>0</v>
      </c>
      <c r="U40" s="56">
        <f t="shared" si="98"/>
        <v>0</v>
      </c>
      <c r="V40" s="56">
        <f t="shared" si="98"/>
        <v>0</v>
      </c>
      <c r="W40" s="56">
        <f t="shared" si="98"/>
        <v>0</v>
      </c>
      <c r="X40" s="56">
        <f t="shared" si="98"/>
        <v>0</v>
      </c>
      <c r="Y40" s="56">
        <f t="shared" si="98"/>
        <v>0</v>
      </c>
      <c r="Z40" s="56">
        <f t="shared" si="98"/>
        <v>0</v>
      </c>
      <c r="AA40" s="56">
        <f t="shared" si="98"/>
        <v>0</v>
      </c>
      <c r="AB40" s="56">
        <f t="shared" si="98"/>
        <v>0</v>
      </c>
      <c r="AC40" s="56">
        <f t="shared" si="98"/>
        <v>0</v>
      </c>
      <c r="AD40" s="56">
        <f t="shared" si="98"/>
        <v>0</v>
      </c>
      <c r="AE40" s="56">
        <f t="shared" si="98"/>
        <v>0</v>
      </c>
      <c r="AF40" s="57">
        <f>SUM(AG40:AT40)</f>
        <v>0</v>
      </c>
      <c r="AG40" s="58"/>
      <c r="AH40" s="61" t="s">
        <v>139</v>
      </c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60">
        <f>SUM(AV40:BI40)</f>
        <v>0</v>
      </c>
      <c r="AV40" s="58"/>
      <c r="AW40" s="61" t="s">
        <v>140</v>
      </c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60">
        <f>SUM(BK40:BX40)</f>
        <v>0</v>
      </c>
      <c r="BK40" s="58"/>
      <c r="BL40" s="61" t="s">
        <v>141</v>
      </c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60">
        <f>SUM(BZ40:CM40)</f>
        <v>0</v>
      </c>
      <c r="BZ40" s="58"/>
      <c r="CA40" s="61" t="s">
        <v>142</v>
      </c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60">
        <f>SUM(CO40:DB40)</f>
        <v>0</v>
      </c>
      <c r="CO40" s="58"/>
      <c r="CP40" s="61" t="s">
        <v>143</v>
      </c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60">
        <f>SUM(DD40:DQ40)</f>
        <v>0</v>
      </c>
      <c r="DD40" s="58"/>
      <c r="DE40" s="61" t="s">
        <v>144</v>
      </c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60">
        <f>SUM(DS40:EF40)</f>
        <v>0</v>
      </c>
      <c r="DS40" s="58"/>
      <c r="DT40" s="61" t="s">
        <v>145</v>
      </c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60">
        <f>SUM(EH40:EU40)</f>
        <v>0</v>
      </c>
      <c r="EH40" s="58"/>
      <c r="EI40" s="61" t="s">
        <v>146</v>
      </c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60">
        <f>SUM(EW40:FJ40)</f>
        <v>0</v>
      </c>
      <c r="EW40" s="58"/>
      <c r="EX40" s="61" t="s">
        <v>147</v>
      </c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60">
        <f>SUM(FL40:FY40)</f>
        <v>0</v>
      </c>
      <c r="FL40" s="58"/>
      <c r="FM40" s="61" t="s">
        <v>148</v>
      </c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60">
        <f>SUM(GA40:GN40)</f>
        <v>0</v>
      </c>
      <c r="GA40" s="58"/>
      <c r="GB40" s="61" t="s">
        <v>149</v>
      </c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60">
        <f>SUM(GP40:HC40)</f>
        <v>0</v>
      </c>
      <c r="GP40" s="58"/>
      <c r="GQ40" s="61" t="s">
        <v>150</v>
      </c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</row>
    <row r="41" spans="1:211" s="15" customFormat="1" ht="13.5" customHeight="1" x14ac:dyDescent="0.25">
      <c r="A41" s="14" t="s">
        <v>54</v>
      </c>
      <c r="B41" s="62" t="s">
        <v>151</v>
      </c>
      <c r="C41" s="47" t="s">
        <v>51</v>
      </c>
      <c r="D41" s="47" t="s">
        <v>52</v>
      </c>
      <c r="E41" s="48">
        <v>160</v>
      </c>
      <c r="F41" s="49"/>
      <c r="G41" s="50" t="s">
        <v>119</v>
      </c>
      <c r="H41" s="51"/>
      <c r="J41" s="50" t="s">
        <v>63</v>
      </c>
      <c r="K41" s="52" t="s">
        <v>56</v>
      </c>
      <c r="L41" s="53"/>
      <c r="M41" s="53"/>
      <c r="N41" s="16"/>
      <c r="O41" s="54"/>
      <c r="P41" s="17">
        <v>20</v>
      </c>
      <c r="Q41" s="55">
        <f t="shared" ref="Q41:AF41" si="110">IF(Q40=0, 0, Q39/Q40/1)</f>
        <v>0</v>
      </c>
      <c r="R41" s="56">
        <f t="shared" si="110"/>
        <v>0</v>
      </c>
      <c r="S41" s="56">
        <f t="shared" si="110"/>
        <v>0</v>
      </c>
      <c r="T41" s="56">
        <f t="shared" si="110"/>
        <v>0</v>
      </c>
      <c r="U41" s="56">
        <f t="shared" si="110"/>
        <v>0</v>
      </c>
      <c r="V41" s="56">
        <f t="shared" si="110"/>
        <v>0</v>
      </c>
      <c r="W41" s="56">
        <f t="shared" si="110"/>
        <v>0</v>
      </c>
      <c r="X41" s="56">
        <f t="shared" si="110"/>
        <v>0</v>
      </c>
      <c r="Y41" s="56">
        <f t="shared" si="110"/>
        <v>0</v>
      </c>
      <c r="Z41" s="56">
        <f t="shared" si="110"/>
        <v>0</v>
      </c>
      <c r="AA41" s="56">
        <f t="shared" si="110"/>
        <v>0</v>
      </c>
      <c r="AB41" s="56">
        <f t="shared" si="110"/>
        <v>0</v>
      </c>
      <c r="AC41" s="56">
        <f t="shared" si="110"/>
        <v>0</v>
      </c>
      <c r="AD41" s="56">
        <f t="shared" si="110"/>
        <v>0</v>
      </c>
      <c r="AE41" s="56">
        <f t="shared" si="110"/>
        <v>0</v>
      </c>
      <c r="AF41" s="57">
        <f t="shared" si="110"/>
        <v>0</v>
      </c>
      <c r="AG41" s="58"/>
      <c r="AH41" s="61" t="e">
        <f>IF(AH40=0, 0, AH39/AH40)</f>
        <v>#VALUE!</v>
      </c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60">
        <f>IF(AU40=0, 0, AU39/AU40/1)</f>
        <v>0</v>
      </c>
      <c r="AV41" s="58"/>
      <c r="AW41" s="61" t="e">
        <f>IF(AW40=0, 0, AW39/AW40)</f>
        <v>#VALUE!</v>
      </c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60">
        <f>IF(BJ40=0, 0, BJ39/BJ40/1)</f>
        <v>0</v>
      </c>
      <c r="BK41" s="58"/>
      <c r="BL41" s="61" t="e">
        <f>IF(BL40=0, 0, BL39/BL40)</f>
        <v>#VALUE!</v>
      </c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60">
        <f>IF(BY40=0, 0, BY39/BY40/1)</f>
        <v>0</v>
      </c>
      <c r="BZ41" s="58"/>
      <c r="CA41" s="61" t="e">
        <f>IF(CA40=0, 0, CA39/CA40)</f>
        <v>#VALUE!</v>
      </c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60">
        <f>IF(CN40=0, 0, CN39/CN40/1)</f>
        <v>0</v>
      </c>
      <c r="CO41" s="58"/>
      <c r="CP41" s="61" t="e">
        <f>IF(CP40=0, 0, CP39/CP40)</f>
        <v>#VALUE!</v>
      </c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60">
        <f>IF(DC40=0, 0, DC39/DC40/1)</f>
        <v>0</v>
      </c>
      <c r="DD41" s="58"/>
      <c r="DE41" s="61" t="e">
        <f>IF(DE40=0, 0, DE39/DE40)</f>
        <v>#VALUE!</v>
      </c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60">
        <f>IF(DR40=0, 0, DR39/DR40/1)</f>
        <v>0</v>
      </c>
      <c r="DS41" s="58"/>
      <c r="DT41" s="61" t="e">
        <f>IF(DT40=0, 0, DT39/DT40)</f>
        <v>#VALUE!</v>
      </c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60">
        <f>IF(EG40=0, 0, EG39/EG40/1)</f>
        <v>0</v>
      </c>
      <c r="EH41" s="58"/>
      <c r="EI41" s="61" t="e">
        <f>IF(EI40=0, 0, EI39/EI40)</f>
        <v>#VALUE!</v>
      </c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60">
        <f>IF(EV40=0, 0, EV39/EV40/1)</f>
        <v>0</v>
      </c>
      <c r="EW41" s="58"/>
      <c r="EX41" s="61" t="e">
        <f>IF(EX40=0, 0, EX39/EX40)</f>
        <v>#VALUE!</v>
      </c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60">
        <f>IF(FK40=0, 0, FK39/FK40/1)</f>
        <v>0</v>
      </c>
      <c r="FL41" s="58"/>
      <c r="FM41" s="61" t="e">
        <f>IF(FM40=0, 0, FM39/FM40)</f>
        <v>#VALUE!</v>
      </c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60">
        <f>IF(FZ40=0, 0, FZ39/FZ40/1)</f>
        <v>0</v>
      </c>
      <c r="GA41" s="58"/>
      <c r="GB41" s="61" t="e">
        <f>IF(GB40=0, 0, GB39/GB40)</f>
        <v>#VALUE!</v>
      </c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60">
        <f>IF(GO40=0, 0, GO39/GO40/1)</f>
        <v>0</v>
      </c>
      <c r="GP41" s="58"/>
      <c r="GQ41" s="61" t="e">
        <f>IF(GQ40=0, 0, GQ39/GQ40)</f>
        <v>#VALUE!</v>
      </c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</row>
    <row r="42" spans="1:211" s="15" customFormat="1" ht="13.5" customHeight="1" x14ac:dyDescent="0.25">
      <c r="A42" s="14" t="s">
        <v>49</v>
      </c>
      <c r="B42" s="62" t="s">
        <v>152</v>
      </c>
      <c r="C42" s="47" t="s">
        <v>51</v>
      </c>
      <c r="D42" s="47" t="s">
        <v>52</v>
      </c>
      <c r="E42" s="48">
        <v>160</v>
      </c>
      <c r="F42" s="49"/>
      <c r="G42" s="50" t="s">
        <v>153</v>
      </c>
      <c r="H42" s="51" t="s">
        <v>54</v>
      </c>
      <c r="J42" s="50" t="s">
        <v>55</v>
      </c>
      <c r="K42" s="52" t="s">
        <v>56</v>
      </c>
      <c r="L42" s="53"/>
      <c r="M42" s="53"/>
      <c r="N42" s="16"/>
      <c r="O42" s="54"/>
      <c r="P42" s="17">
        <v>20</v>
      </c>
      <c r="Q42" s="55">
        <f t="shared" ref="Q42:AE43" si="111">SUM(AF42,AU42,BJ42,BY42,CN42,DC42,DR42,EG42,EV42,FK42,FZ42,GO42)</f>
        <v>0</v>
      </c>
      <c r="R42" s="56">
        <f t="shared" si="111"/>
        <v>0</v>
      </c>
      <c r="S42" s="56">
        <f t="shared" si="111"/>
        <v>0</v>
      </c>
      <c r="T42" s="56">
        <f t="shared" si="111"/>
        <v>0</v>
      </c>
      <c r="U42" s="56">
        <f t="shared" si="111"/>
        <v>0</v>
      </c>
      <c r="V42" s="56">
        <f t="shared" si="111"/>
        <v>0</v>
      </c>
      <c r="W42" s="56">
        <f t="shared" si="111"/>
        <v>0</v>
      </c>
      <c r="X42" s="56">
        <f t="shared" si="111"/>
        <v>0</v>
      </c>
      <c r="Y42" s="56">
        <f t="shared" si="111"/>
        <v>0</v>
      </c>
      <c r="Z42" s="56">
        <f t="shared" si="111"/>
        <v>0</v>
      </c>
      <c r="AA42" s="56">
        <f t="shared" si="111"/>
        <v>0</v>
      </c>
      <c r="AB42" s="56">
        <f t="shared" si="111"/>
        <v>0</v>
      </c>
      <c r="AC42" s="56">
        <f t="shared" si="111"/>
        <v>0</v>
      </c>
      <c r="AD42" s="56">
        <f t="shared" si="111"/>
        <v>0</v>
      </c>
      <c r="AE42" s="56">
        <f t="shared" si="111"/>
        <v>0</v>
      </c>
      <c r="AF42" s="57">
        <f>SUM(AG42:AT42)</f>
        <v>0</v>
      </c>
      <c r="AG42" s="58"/>
      <c r="AH42" s="61" t="s">
        <v>154</v>
      </c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60">
        <f>SUM(AV42:BI42)</f>
        <v>0</v>
      </c>
      <c r="AV42" s="58">
        <f>AV43*AV44</f>
        <v>0</v>
      </c>
      <c r="AW42" s="61" t="s">
        <v>155</v>
      </c>
      <c r="AX42" s="58">
        <f t="shared" ref="AX42:BI42" si="112">AX43*AX44</f>
        <v>0</v>
      </c>
      <c r="AY42" s="58">
        <f t="shared" si="112"/>
        <v>0</v>
      </c>
      <c r="AZ42" s="58">
        <f t="shared" si="112"/>
        <v>0</v>
      </c>
      <c r="BA42" s="58">
        <f t="shared" si="112"/>
        <v>0</v>
      </c>
      <c r="BB42" s="58">
        <f t="shared" si="112"/>
        <v>0</v>
      </c>
      <c r="BC42" s="58">
        <f t="shared" si="112"/>
        <v>0</v>
      </c>
      <c r="BD42" s="58">
        <f t="shared" si="112"/>
        <v>0</v>
      </c>
      <c r="BE42" s="58">
        <f t="shared" si="112"/>
        <v>0</v>
      </c>
      <c r="BF42" s="58">
        <f t="shared" si="112"/>
        <v>0</v>
      </c>
      <c r="BG42" s="58">
        <f t="shared" si="112"/>
        <v>0</v>
      </c>
      <c r="BH42" s="58">
        <f t="shared" si="112"/>
        <v>0</v>
      </c>
      <c r="BI42" s="58">
        <f t="shared" si="112"/>
        <v>0</v>
      </c>
      <c r="BJ42" s="60">
        <f>SUM(BK42:BX42)</f>
        <v>0</v>
      </c>
      <c r="BK42" s="58">
        <f>BK43*BK44</f>
        <v>0</v>
      </c>
      <c r="BL42" s="61" t="s">
        <v>156</v>
      </c>
      <c r="BM42" s="58">
        <f t="shared" ref="BM42:BX42" si="113">BM43*BM44</f>
        <v>0</v>
      </c>
      <c r="BN42" s="58">
        <f t="shared" si="113"/>
        <v>0</v>
      </c>
      <c r="BO42" s="58">
        <f t="shared" si="113"/>
        <v>0</v>
      </c>
      <c r="BP42" s="58">
        <f t="shared" si="113"/>
        <v>0</v>
      </c>
      <c r="BQ42" s="58">
        <f t="shared" si="113"/>
        <v>0</v>
      </c>
      <c r="BR42" s="58">
        <f t="shared" si="113"/>
        <v>0</v>
      </c>
      <c r="BS42" s="58">
        <f t="shared" si="113"/>
        <v>0</v>
      </c>
      <c r="BT42" s="58">
        <f t="shared" si="113"/>
        <v>0</v>
      </c>
      <c r="BU42" s="58">
        <f t="shared" si="113"/>
        <v>0</v>
      </c>
      <c r="BV42" s="58">
        <f t="shared" si="113"/>
        <v>0</v>
      </c>
      <c r="BW42" s="58">
        <f t="shared" si="113"/>
        <v>0</v>
      </c>
      <c r="BX42" s="58">
        <f t="shared" si="113"/>
        <v>0</v>
      </c>
      <c r="BY42" s="60">
        <f>SUM(BZ42:CM42)</f>
        <v>0</v>
      </c>
      <c r="BZ42" s="58">
        <f>BZ43*BZ44</f>
        <v>0</v>
      </c>
      <c r="CA42" s="61" t="s">
        <v>157</v>
      </c>
      <c r="CB42" s="58">
        <f t="shared" ref="CB42:CM42" si="114">CB43*CB44</f>
        <v>0</v>
      </c>
      <c r="CC42" s="58">
        <f t="shared" si="114"/>
        <v>0</v>
      </c>
      <c r="CD42" s="58">
        <f t="shared" si="114"/>
        <v>0</v>
      </c>
      <c r="CE42" s="58">
        <f t="shared" si="114"/>
        <v>0</v>
      </c>
      <c r="CF42" s="58">
        <f t="shared" si="114"/>
        <v>0</v>
      </c>
      <c r="CG42" s="58">
        <f t="shared" si="114"/>
        <v>0</v>
      </c>
      <c r="CH42" s="58">
        <f t="shared" si="114"/>
        <v>0</v>
      </c>
      <c r="CI42" s="58">
        <f t="shared" si="114"/>
        <v>0</v>
      </c>
      <c r="CJ42" s="58">
        <f t="shared" si="114"/>
        <v>0</v>
      </c>
      <c r="CK42" s="58">
        <f t="shared" si="114"/>
        <v>0</v>
      </c>
      <c r="CL42" s="58">
        <f t="shared" si="114"/>
        <v>0</v>
      </c>
      <c r="CM42" s="58">
        <f t="shared" si="114"/>
        <v>0</v>
      </c>
      <c r="CN42" s="60">
        <f>SUM(CO42:DB42)</f>
        <v>0</v>
      </c>
      <c r="CO42" s="58">
        <f>CO43*CO44</f>
        <v>0</v>
      </c>
      <c r="CP42" s="61" t="s">
        <v>158</v>
      </c>
      <c r="CQ42" s="58">
        <f t="shared" ref="CQ42:DB42" si="115">CQ43*CQ44</f>
        <v>0</v>
      </c>
      <c r="CR42" s="58">
        <f t="shared" si="115"/>
        <v>0</v>
      </c>
      <c r="CS42" s="58">
        <f t="shared" si="115"/>
        <v>0</v>
      </c>
      <c r="CT42" s="58">
        <f t="shared" si="115"/>
        <v>0</v>
      </c>
      <c r="CU42" s="58">
        <f t="shared" si="115"/>
        <v>0</v>
      </c>
      <c r="CV42" s="58">
        <f t="shared" si="115"/>
        <v>0</v>
      </c>
      <c r="CW42" s="58">
        <f t="shared" si="115"/>
        <v>0</v>
      </c>
      <c r="CX42" s="58">
        <f t="shared" si="115"/>
        <v>0</v>
      </c>
      <c r="CY42" s="58">
        <f t="shared" si="115"/>
        <v>0</v>
      </c>
      <c r="CZ42" s="58">
        <f t="shared" si="115"/>
        <v>0</v>
      </c>
      <c r="DA42" s="58">
        <f t="shared" si="115"/>
        <v>0</v>
      </c>
      <c r="DB42" s="58">
        <f t="shared" si="115"/>
        <v>0</v>
      </c>
      <c r="DC42" s="60">
        <f>SUM(DD42:DQ42)</f>
        <v>0</v>
      </c>
      <c r="DD42" s="58">
        <f>DD43*DD44</f>
        <v>0</v>
      </c>
      <c r="DE42" s="61" t="s">
        <v>159</v>
      </c>
      <c r="DF42" s="58">
        <f t="shared" ref="DF42:DQ42" si="116">DF43*DF44</f>
        <v>0</v>
      </c>
      <c r="DG42" s="58">
        <f t="shared" si="116"/>
        <v>0</v>
      </c>
      <c r="DH42" s="58">
        <f t="shared" si="116"/>
        <v>0</v>
      </c>
      <c r="DI42" s="58">
        <f t="shared" si="116"/>
        <v>0</v>
      </c>
      <c r="DJ42" s="58">
        <f t="shared" si="116"/>
        <v>0</v>
      </c>
      <c r="DK42" s="58">
        <f t="shared" si="116"/>
        <v>0</v>
      </c>
      <c r="DL42" s="58">
        <f t="shared" si="116"/>
        <v>0</v>
      </c>
      <c r="DM42" s="58">
        <f t="shared" si="116"/>
        <v>0</v>
      </c>
      <c r="DN42" s="58">
        <f t="shared" si="116"/>
        <v>0</v>
      </c>
      <c r="DO42" s="58">
        <f t="shared" si="116"/>
        <v>0</v>
      </c>
      <c r="DP42" s="58">
        <f t="shared" si="116"/>
        <v>0</v>
      </c>
      <c r="DQ42" s="58">
        <f t="shared" si="116"/>
        <v>0</v>
      </c>
      <c r="DR42" s="60">
        <f>SUM(DS42:EF42)</f>
        <v>0</v>
      </c>
      <c r="DS42" s="58">
        <f>DS43*DS44</f>
        <v>0</v>
      </c>
      <c r="DT42" s="61" t="s">
        <v>160</v>
      </c>
      <c r="DU42" s="58">
        <f t="shared" ref="DU42:EF42" si="117">DU43*DU44</f>
        <v>0</v>
      </c>
      <c r="DV42" s="58">
        <f t="shared" si="117"/>
        <v>0</v>
      </c>
      <c r="DW42" s="58">
        <f t="shared" si="117"/>
        <v>0</v>
      </c>
      <c r="DX42" s="58">
        <f t="shared" si="117"/>
        <v>0</v>
      </c>
      <c r="DY42" s="58">
        <f t="shared" si="117"/>
        <v>0</v>
      </c>
      <c r="DZ42" s="58">
        <f t="shared" si="117"/>
        <v>0</v>
      </c>
      <c r="EA42" s="58">
        <f t="shared" si="117"/>
        <v>0</v>
      </c>
      <c r="EB42" s="58">
        <f t="shared" si="117"/>
        <v>0</v>
      </c>
      <c r="EC42" s="58">
        <f t="shared" si="117"/>
        <v>0</v>
      </c>
      <c r="ED42" s="58">
        <f t="shared" si="117"/>
        <v>0</v>
      </c>
      <c r="EE42" s="58">
        <f t="shared" si="117"/>
        <v>0</v>
      </c>
      <c r="EF42" s="58">
        <f t="shared" si="117"/>
        <v>0</v>
      </c>
      <c r="EG42" s="60">
        <f>SUM(EH42:EU42)</f>
        <v>0</v>
      </c>
      <c r="EH42" s="58">
        <f>EH43*EH44</f>
        <v>0</v>
      </c>
      <c r="EI42" s="61" t="s">
        <v>161</v>
      </c>
      <c r="EJ42" s="58">
        <f t="shared" ref="EJ42:EU42" si="118">EJ43*EJ44</f>
        <v>0</v>
      </c>
      <c r="EK42" s="58">
        <f t="shared" si="118"/>
        <v>0</v>
      </c>
      <c r="EL42" s="58">
        <f t="shared" si="118"/>
        <v>0</v>
      </c>
      <c r="EM42" s="58">
        <f t="shared" si="118"/>
        <v>0</v>
      </c>
      <c r="EN42" s="58">
        <f t="shared" si="118"/>
        <v>0</v>
      </c>
      <c r="EO42" s="58">
        <f t="shared" si="118"/>
        <v>0</v>
      </c>
      <c r="EP42" s="58">
        <f t="shared" si="118"/>
        <v>0</v>
      </c>
      <c r="EQ42" s="58">
        <f t="shared" si="118"/>
        <v>0</v>
      </c>
      <c r="ER42" s="58">
        <f t="shared" si="118"/>
        <v>0</v>
      </c>
      <c r="ES42" s="58">
        <f t="shared" si="118"/>
        <v>0</v>
      </c>
      <c r="ET42" s="58">
        <f t="shared" si="118"/>
        <v>0</v>
      </c>
      <c r="EU42" s="58">
        <f t="shared" si="118"/>
        <v>0</v>
      </c>
      <c r="EV42" s="60">
        <f>SUM(EW42:FJ42)</f>
        <v>0</v>
      </c>
      <c r="EW42" s="58">
        <f>EW43*EW44</f>
        <v>0</v>
      </c>
      <c r="EX42" s="61" t="s">
        <v>162</v>
      </c>
      <c r="EY42" s="58">
        <f t="shared" ref="EY42:FJ42" si="119">EY43*EY44</f>
        <v>0</v>
      </c>
      <c r="EZ42" s="58">
        <f t="shared" si="119"/>
        <v>0</v>
      </c>
      <c r="FA42" s="58">
        <f t="shared" si="119"/>
        <v>0</v>
      </c>
      <c r="FB42" s="58">
        <f t="shared" si="119"/>
        <v>0</v>
      </c>
      <c r="FC42" s="58">
        <f t="shared" si="119"/>
        <v>0</v>
      </c>
      <c r="FD42" s="58">
        <f t="shared" si="119"/>
        <v>0</v>
      </c>
      <c r="FE42" s="58">
        <f t="shared" si="119"/>
        <v>0</v>
      </c>
      <c r="FF42" s="58">
        <f t="shared" si="119"/>
        <v>0</v>
      </c>
      <c r="FG42" s="58">
        <f t="shared" si="119"/>
        <v>0</v>
      </c>
      <c r="FH42" s="58">
        <f t="shared" si="119"/>
        <v>0</v>
      </c>
      <c r="FI42" s="58">
        <f t="shared" si="119"/>
        <v>0</v>
      </c>
      <c r="FJ42" s="58">
        <f t="shared" si="119"/>
        <v>0</v>
      </c>
      <c r="FK42" s="60">
        <f>SUM(FL42:FY42)</f>
        <v>0</v>
      </c>
      <c r="FL42" s="58">
        <f>FL43*FL44</f>
        <v>0</v>
      </c>
      <c r="FM42" s="61" t="s">
        <v>163</v>
      </c>
      <c r="FN42" s="58">
        <f t="shared" ref="FN42:FY42" si="120">FN43*FN44</f>
        <v>0</v>
      </c>
      <c r="FO42" s="58">
        <f t="shared" si="120"/>
        <v>0</v>
      </c>
      <c r="FP42" s="58">
        <f t="shared" si="120"/>
        <v>0</v>
      </c>
      <c r="FQ42" s="58">
        <f t="shared" si="120"/>
        <v>0</v>
      </c>
      <c r="FR42" s="58">
        <f t="shared" si="120"/>
        <v>0</v>
      </c>
      <c r="FS42" s="58">
        <f t="shared" si="120"/>
        <v>0</v>
      </c>
      <c r="FT42" s="58">
        <f t="shared" si="120"/>
        <v>0</v>
      </c>
      <c r="FU42" s="58">
        <f t="shared" si="120"/>
        <v>0</v>
      </c>
      <c r="FV42" s="58">
        <f t="shared" si="120"/>
        <v>0</v>
      </c>
      <c r="FW42" s="58">
        <f t="shared" si="120"/>
        <v>0</v>
      </c>
      <c r="FX42" s="58">
        <f t="shared" si="120"/>
        <v>0</v>
      </c>
      <c r="FY42" s="58">
        <f t="shared" si="120"/>
        <v>0</v>
      </c>
      <c r="FZ42" s="60">
        <f>SUM(GA42:GN42)</f>
        <v>0</v>
      </c>
      <c r="GA42" s="58">
        <f>GA43*GA44</f>
        <v>0</v>
      </c>
      <c r="GB42" s="61" t="s">
        <v>164</v>
      </c>
      <c r="GC42" s="58">
        <f t="shared" ref="GC42:GN42" si="121">GC43*GC44</f>
        <v>0</v>
      </c>
      <c r="GD42" s="58">
        <f t="shared" si="121"/>
        <v>0</v>
      </c>
      <c r="GE42" s="58">
        <f t="shared" si="121"/>
        <v>0</v>
      </c>
      <c r="GF42" s="58">
        <f t="shared" si="121"/>
        <v>0</v>
      </c>
      <c r="GG42" s="58">
        <f t="shared" si="121"/>
        <v>0</v>
      </c>
      <c r="GH42" s="58">
        <f t="shared" si="121"/>
        <v>0</v>
      </c>
      <c r="GI42" s="58">
        <f t="shared" si="121"/>
        <v>0</v>
      </c>
      <c r="GJ42" s="58">
        <f t="shared" si="121"/>
        <v>0</v>
      </c>
      <c r="GK42" s="58">
        <f t="shared" si="121"/>
        <v>0</v>
      </c>
      <c r="GL42" s="58">
        <f t="shared" si="121"/>
        <v>0</v>
      </c>
      <c r="GM42" s="58">
        <f t="shared" si="121"/>
        <v>0</v>
      </c>
      <c r="GN42" s="58">
        <f t="shared" si="121"/>
        <v>0</v>
      </c>
      <c r="GO42" s="60">
        <f>SUM(GP42:HC42)</f>
        <v>0</v>
      </c>
      <c r="GP42" s="58">
        <f>GP43*GP44</f>
        <v>0</v>
      </c>
      <c r="GQ42" s="61" t="s">
        <v>165</v>
      </c>
      <c r="GR42" s="58">
        <f t="shared" ref="GR42:HC42" si="122">GR43*GR44</f>
        <v>0</v>
      </c>
      <c r="GS42" s="58">
        <f t="shared" si="122"/>
        <v>0</v>
      </c>
      <c r="GT42" s="58">
        <f t="shared" si="122"/>
        <v>0</v>
      </c>
      <c r="GU42" s="58">
        <f t="shared" si="122"/>
        <v>0</v>
      </c>
      <c r="GV42" s="58">
        <f t="shared" si="122"/>
        <v>0</v>
      </c>
      <c r="GW42" s="58">
        <f t="shared" si="122"/>
        <v>0</v>
      </c>
      <c r="GX42" s="58">
        <f t="shared" si="122"/>
        <v>0</v>
      </c>
      <c r="GY42" s="58">
        <f t="shared" si="122"/>
        <v>0</v>
      </c>
      <c r="GZ42" s="58">
        <f t="shared" si="122"/>
        <v>0</v>
      </c>
      <c r="HA42" s="58">
        <f t="shared" si="122"/>
        <v>0</v>
      </c>
      <c r="HB42" s="58">
        <f t="shared" si="122"/>
        <v>0</v>
      </c>
      <c r="HC42" s="58">
        <f t="shared" si="122"/>
        <v>0</v>
      </c>
    </row>
    <row r="43" spans="1:211" s="15" customFormat="1" ht="13.5" customHeight="1" x14ac:dyDescent="0.25">
      <c r="A43" s="14" t="s">
        <v>54</v>
      </c>
      <c r="B43" s="62" t="s">
        <v>166</v>
      </c>
      <c r="C43" s="47" t="s">
        <v>51</v>
      </c>
      <c r="D43" s="47" t="s">
        <v>52</v>
      </c>
      <c r="E43" s="48">
        <v>160</v>
      </c>
      <c r="F43" s="49"/>
      <c r="G43" s="50" t="s">
        <v>117</v>
      </c>
      <c r="H43" s="51"/>
      <c r="J43" s="50" t="s">
        <v>60</v>
      </c>
      <c r="K43" s="52" t="s">
        <v>56</v>
      </c>
      <c r="L43" s="53"/>
      <c r="M43" s="53"/>
      <c r="N43" s="16"/>
      <c r="O43" s="54"/>
      <c r="P43" s="17">
        <v>20</v>
      </c>
      <c r="Q43" s="55">
        <f t="shared" si="111"/>
        <v>0</v>
      </c>
      <c r="R43" s="56">
        <f t="shared" si="111"/>
        <v>0</v>
      </c>
      <c r="S43" s="56">
        <f t="shared" si="111"/>
        <v>0</v>
      </c>
      <c r="T43" s="56">
        <f t="shared" si="111"/>
        <v>0</v>
      </c>
      <c r="U43" s="56">
        <f t="shared" si="111"/>
        <v>0</v>
      </c>
      <c r="V43" s="56">
        <f t="shared" si="111"/>
        <v>0</v>
      </c>
      <c r="W43" s="56">
        <f t="shared" si="111"/>
        <v>0</v>
      </c>
      <c r="X43" s="56">
        <f t="shared" si="111"/>
        <v>0</v>
      </c>
      <c r="Y43" s="56">
        <f t="shared" si="111"/>
        <v>0</v>
      </c>
      <c r="Z43" s="56">
        <f t="shared" si="111"/>
        <v>0</v>
      </c>
      <c r="AA43" s="56">
        <f t="shared" si="111"/>
        <v>0</v>
      </c>
      <c r="AB43" s="56">
        <f t="shared" si="111"/>
        <v>0</v>
      </c>
      <c r="AC43" s="56">
        <f t="shared" si="111"/>
        <v>0</v>
      </c>
      <c r="AD43" s="56">
        <f t="shared" si="111"/>
        <v>0</v>
      </c>
      <c r="AE43" s="56">
        <f t="shared" si="111"/>
        <v>0</v>
      </c>
      <c r="AF43" s="57">
        <f>SUM(AG43:AT43)</f>
        <v>0</v>
      </c>
      <c r="AG43" s="58"/>
      <c r="AH43" s="61" t="s">
        <v>167</v>
      </c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60">
        <f>SUM(AV43:BI43)</f>
        <v>0</v>
      </c>
      <c r="AV43" s="58">
        <f>10.7630388337236*0</f>
        <v>0</v>
      </c>
      <c r="AW43" s="61" t="s">
        <v>168</v>
      </c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60">
        <f>SUM(BK43:BX43)</f>
        <v>0</v>
      </c>
      <c r="BK43" s="58">
        <f>10.7630388337236*0</f>
        <v>0</v>
      </c>
      <c r="BL43" s="61" t="s">
        <v>169</v>
      </c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60">
        <f>SUM(BZ43:CM43)</f>
        <v>0</v>
      </c>
      <c r="BZ43" s="58">
        <f>10.7630388337236*0</f>
        <v>0</v>
      </c>
      <c r="CA43" s="61" t="s">
        <v>170</v>
      </c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60">
        <f>SUM(CO43:DB43)</f>
        <v>0</v>
      </c>
      <c r="CO43" s="58">
        <f>10.7630388337236*0</f>
        <v>0</v>
      </c>
      <c r="CP43" s="61" t="s">
        <v>171</v>
      </c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60">
        <f>SUM(DD43:DQ43)</f>
        <v>0</v>
      </c>
      <c r="DD43" s="58">
        <f>10.7630388337236*0</f>
        <v>0</v>
      </c>
      <c r="DE43" s="61" t="s">
        <v>172</v>
      </c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60">
        <f>SUM(DS43:EF43)</f>
        <v>0</v>
      </c>
      <c r="DS43" s="58">
        <f>10.7630388337236*0</f>
        <v>0</v>
      </c>
      <c r="DT43" s="61" t="s">
        <v>173</v>
      </c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60">
        <f>SUM(EH43:EU43)</f>
        <v>0</v>
      </c>
      <c r="EH43" s="58">
        <f>10.7630388337236*0</f>
        <v>0</v>
      </c>
      <c r="EI43" s="61" t="s">
        <v>174</v>
      </c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60">
        <f>SUM(EW43:FJ43)</f>
        <v>0</v>
      </c>
      <c r="EW43" s="58">
        <f>10.7630388337236*0</f>
        <v>0</v>
      </c>
      <c r="EX43" s="61" t="s">
        <v>175</v>
      </c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60">
        <f>SUM(FL43:FY43)</f>
        <v>0</v>
      </c>
      <c r="FL43" s="58">
        <f>10.7630388337236*0</f>
        <v>0</v>
      </c>
      <c r="FM43" s="61" t="s">
        <v>176</v>
      </c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60">
        <f>SUM(GA43:GN43)</f>
        <v>0</v>
      </c>
      <c r="GA43" s="58">
        <f>10.7630388337236*0</f>
        <v>0</v>
      </c>
      <c r="GB43" s="61" t="s">
        <v>177</v>
      </c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60">
        <f>SUM(GP43:HC43)</f>
        <v>0</v>
      </c>
      <c r="GP43" s="58">
        <f>10.7630388337236*0</f>
        <v>0</v>
      </c>
      <c r="GQ43" s="61" t="s">
        <v>178</v>
      </c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</row>
    <row r="44" spans="1:211" s="15" customFormat="1" ht="13.5" customHeight="1" x14ac:dyDescent="0.25">
      <c r="A44" s="14" t="s">
        <v>54</v>
      </c>
      <c r="B44" s="62" t="s">
        <v>179</v>
      </c>
      <c r="C44" s="47" t="s">
        <v>51</v>
      </c>
      <c r="D44" s="47" t="s">
        <v>52</v>
      </c>
      <c r="E44" s="48">
        <v>160</v>
      </c>
      <c r="F44" s="49"/>
      <c r="G44" s="50" t="s">
        <v>119</v>
      </c>
      <c r="H44" s="51"/>
      <c r="J44" s="50" t="s">
        <v>63</v>
      </c>
      <c r="K44" s="52" t="s">
        <v>56</v>
      </c>
      <c r="L44" s="53"/>
      <c r="M44" s="53"/>
      <c r="N44" s="16"/>
      <c r="O44" s="54"/>
      <c r="P44" s="17">
        <v>20</v>
      </c>
      <c r="Q44" s="55">
        <f t="shared" ref="Q44:AF44" si="123">IF(Q43=0, 0, Q42/Q43/1)</f>
        <v>0</v>
      </c>
      <c r="R44" s="56">
        <f t="shared" si="123"/>
        <v>0</v>
      </c>
      <c r="S44" s="56">
        <f t="shared" si="123"/>
        <v>0</v>
      </c>
      <c r="T44" s="56">
        <f t="shared" si="123"/>
        <v>0</v>
      </c>
      <c r="U44" s="56">
        <f t="shared" si="123"/>
        <v>0</v>
      </c>
      <c r="V44" s="56">
        <f t="shared" si="123"/>
        <v>0</v>
      </c>
      <c r="W44" s="56">
        <f t="shared" si="123"/>
        <v>0</v>
      </c>
      <c r="X44" s="56">
        <f t="shared" si="123"/>
        <v>0</v>
      </c>
      <c r="Y44" s="56">
        <f t="shared" si="123"/>
        <v>0</v>
      </c>
      <c r="Z44" s="56">
        <f t="shared" si="123"/>
        <v>0</v>
      </c>
      <c r="AA44" s="56">
        <f t="shared" si="123"/>
        <v>0</v>
      </c>
      <c r="AB44" s="56">
        <f t="shared" si="123"/>
        <v>0</v>
      </c>
      <c r="AC44" s="56">
        <f t="shared" si="123"/>
        <v>0</v>
      </c>
      <c r="AD44" s="56">
        <f t="shared" si="123"/>
        <v>0</v>
      </c>
      <c r="AE44" s="56">
        <f t="shared" si="123"/>
        <v>0</v>
      </c>
      <c r="AF44" s="57">
        <f t="shared" si="123"/>
        <v>0</v>
      </c>
      <c r="AG44" s="58"/>
      <c r="AH44" s="61" t="e">
        <f>IF(AH43=0, 0, AH42/AH43)</f>
        <v>#VALUE!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60">
        <f>IF(AU43=0, 0, AU42/AU43/1)</f>
        <v>0</v>
      </c>
      <c r="AV44" s="58">
        <f>3033.18261915046*0</f>
        <v>0</v>
      </c>
      <c r="AW44" s="61" t="e">
        <f>IF(AW43=0, 0, AW42/AW43)</f>
        <v>#VALUE!</v>
      </c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60">
        <f>IF(BJ43=0, 0, BJ42/BJ43/1)</f>
        <v>0</v>
      </c>
      <c r="BK44" s="58">
        <f>2932.76318794339*0</f>
        <v>0</v>
      </c>
      <c r="BL44" s="61" t="e">
        <f>IF(BL43=0, 0, BL42/BL43)</f>
        <v>#VALUE!</v>
      </c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60">
        <f>IF(BY43=0, 0, BY42/BY43/1)</f>
        <v>0</v>
      </c>
      <c r="BZ44" s="58">
        <f>2885.22495325309*0</f>
        <v>0</v>
      </c>
      <c r="CA44" s="61" t="e">
        <f>IF(CA43=0, 0, CA42/CA43)</f>
        <v>#VALUE!</v>
      </c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60">
        <f>IF(CN43=0, 0, CN42/CN43/1)</f>
        <v>0</v>
      </c>
      <c r="CO44" s="58">
        <f>2763.77112088443*0</f>
        <v>0</v>
      </c>
      <c r="CP44" s="61" t="e">
        <f>IF(CP43=0, 0, CP42/CP43)</f>
        <v>#VALUE!</v>
      </c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60">
        <f>IF(DC43=0, 0, DC42/DC43/1)</f>
        <v>0</v>
      </c>
      <c r="DD44" s="58">
        <f>2777.73645825569*0</f>
        <v>0</v>
      </c>
      <c r="DE44" s="61" t="e">
        <f>IF(DE43=0, 0, DE42/DE43)</f>
        <v>#VALUE!</v>
      </c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60">
        <f>IF(DR43=0, 0, DR42/DR43/1)</f>
        <v>0</v>
      </c>
      <c r="DS44" s="58">
        <f>2819.01002062944*0</f>
        <v>0</v>
      </c>
      <c r="DT44" s="61" t="e">
        <f>IF(DT43=0, 0, DT42/DT43)</f>
        <v>#VALUE!</v>
      </c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60">
        <f>IF(EG43=0, 0, EG42/EG43/1)</f>
        <v>0</v>
      </c>
      <c r="EH44" s="58">
        <f>2844.87124167852*0</f>
        <v>0</v>
      </c>
      <c r="EI44" s="61" t="e">
        <f>IF(EI43=0, 0, EI42/EI43)</f>
        <v>#VALUE!</v>
      </c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60">
        <f>IF(EV43=0, 0, EV42/EV43/1)</f>
        <v>0</v>
      </c>
      <c r="EW44" s="58">
        <f>3002.29396726632*0</f>
        <v>0</v>
      </c>
      <c r="EX44" s="61" t="e">
        <f>IF(EX43=0, 0, EX42/EX43)</f>
        <v>#VALUE!</v>
      </c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60">
        <f>IF(FK43=0, 0, FK42/FK43/1)</f>
        <v>0</v>
      </c>
      <c r="FL44" s="58">
        <f>3146.94583930477*0</f>
        <v>0</v>
      </c>
      <c r="FM44" s="61" t="e">
        <f>IF(FM43=0, 0, FM42/FM43)</f>
        <v>#VALUE!</v>
      </c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60">
        <f>IF(FZ43=0, 0, FZ42/FZ43/1)</f>
        <v>0</v>
      </c>
      <c r="GA44" s="58">
        <f>3019.7392555966*0</f>
        <v>0</v>
      </c>
      <c r="GB44" s="61" t="e">
        <f>IF(GB43=0, 0, GB42/GB43)</f>
        <v>#VALUE!</v>
      </c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60">
        <f>IF(GO43=0, 0, GO42/GO43/1)</f>
        <v>0</v>
      </c>
      <c r="GP44" s="58">
        <f>2930.67423842537*0</f>
        <v>0</v>
      </c>
      <c r="GQ44" s="61" t="e">
        <f>IF(GQ43=0, 0, GQ42/GQ43)</f>
        <v>#VALUE!</v>
      </c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</row>
    <row r="45" spans="1:211" s="15" customFormat="1" ht="13.5" customHeight="1" x14ac:dyDescent="0.25">
      <c r="A45" s="14" t="s">
        <v>49</v>
      </c>
      <c r="B45" s="62" t="s">
        <v>180</v>
      </c>
      <c r="C45" s="47" t="s">
        <v>51</v>
      </c>
      <c r="D45" s="47" t="s">
        <v>52</v>
      </c>
      <c r="E45" s="48">
        <v>160</v>
      </c>
      <c r="F45" s="49"/>
      <c r="G45" s="50" t="s">
        <v>181</v>
      </c>
      <c r="H45" s="51" t="s">
        <v>54</v>
      </c>
      <c r="J45" s="50" t="s">
        <v>55</v>
      </c>
      <c r="K45" s="52" t="s">
        <v>56</v>
      </c>
      <c r="L45" s="53"/>
      <c r="M45" s="53"/>
      <c r="N45" s="16"/>
      <c r="O45" s="54"/>
      <c r="P45" s="17">
        <v>20</v>
      </c>
      <c r="Q45" s="55">
        <f t="shared" ref="Q45:AE46" si="124">SUM(AF45,AU45,BJ45,BY45,CN45,DC45,DR45,EG45,EV45,FK45,FZ45,GO45)</f>
        <v>0</v>
      </c>
      <c r="R45" s="56">
        <f t="shared" si="124"/>
        <v>0</v>
      </c>
      <c r="S45" s="56">
        <f t="shared" si="124"/>
        <v>0</v>
      </c>
      <c r="T45" s="56">
        <f t="shared" si="124"/>
        <v>0</v>
      </c>
      <c r="U45" s="56">
        <f t="shared" si="124"/>
        <v>0</v>
      </c>
      <c r="V45" s="56">
        <f t="shared" si="124"/>
        <v>0</v>
      </c>
      <c r="W45" s="56">
        <f t="shared" si="124"/>
        <v>0</v>
      </c>
      <c r="X45" s="56">
        <f t="shared" si="124"/>
        <v>0</v>
      </c>
      <c r="Y45" s="56">
        <f t="shared" si="124"/>
        <v>0</v>
      </c>
      <c r="Z45" s="56">
        <f t="shared" si="124"/>
        <v>0</v>
      </c>
      <c r="AA45" s="56">
        <f t="shared" si="124"/>
        <v>0</v>
      </c>
      <c r="AB45" s="56">
        <f t="shared" si="124"/>
        <v>0</v>
      </c>
      <c r="AC45" s="56">
        <f t="shared" si="124"/>
        <v>0</v>
      </c>
      <c r="AD45" s="56">
        <f t="shared" si="124"/>
        <v>0</v>
      </c>
      <c r="AE45" s="56">
        <f t="shared" si="124"/>
        <v>0</v>
      </c>
      <c r="AF45" s="57">
        <f>SUM(AG45:AT45)</f>
        <v>0</v>
      </c>
      <c r="AG45" s="58"/>
      <c r="AH45" s="61" t="s">
        <v>182</v>
      </c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60">
        <f>SUM(AV45:BI45)</f>
        <v>0</v>
      </c>
      <c r="AV45" s="58">
        <f>AV46*AV47</f>
        <v>0</v>
      </c>
      <c r="AW45" s="61" t="s">
        <v>183</v>
      </c>
      <c r="AX45" s="58">
        <f t="shared" ref="AX45:BI45" si="125">AX46*AX47</f>
        <v>0</v>
      </c>
      <c r="AY45" s="58">
        <f t="shared" si="125"/>
        <v>0</v>
      </c>
      <c r="AZ45" s="58">
        <f t="shared" si="125"/>
        <v>0</v>
      </c>
      <c r="BA45" s="58">
        <f t="shared" si="125"/>
        <v>0</v>
      </c>
      <c r="BB45" s="58">
        <f t="shared" si="125"/>
        <v>0</v>
      </c>
      <c r="BC45" s="58">
        <f t="shared" si="125"/>
        <v>0</v>
      </c>
      <c r="BD45" s="58">
        <f t="shared" si="125"/>
        <v>0</v>
      </c>
      <c r="BE45" s="58">
        <f t="shared" si="125"/>
        <v>0</v>
      </c>
      <c r="BF45" s="58">
        <f t="shared" si="125"/>
        <v>0</v>
      </c>
      <c r="BG45" s="58">
        <f t="shared" si="125"/>
        <v>0</v>
      </c>
      <c r="BH45" s="58">
        <f t="shared" si="125"/>
        <v>0</v>
      </c>
      <c r="BI45" s="58">
        <f t="shared" si="125"/>
        <v>0</v>
      </c>
      <c r="BJ45" s="60">
        <f>SUM(BK45:BX45)</f>
        <v>0</v>
      </c>
      <c r="BK45" s="58">
        <f>BK46*BK47</f>
        <v>0</v>
      </c>
      <c r="BL45" s="61" t="s">
        <v>184</v>
      </c>
      <c r="BM45" s="58">
        <f t="shared" ref="BM45:BX45" si="126">BM46*BM47</f>
        <v>0</v>
      </c>
      <c r="BN45" s="58">
        <f t="shared" si="126"/>
        <v>0</v>
      </c>
      <c r="BO45" s="58">
        <f t="shared" si="126"/>
        <v>0</v>
      </c>
      <c r="BP45" s="58">
        <f t="shared" si="126"/>
        <v>0</v>
      </c>
      <c r="BQ45" s="58">
        <f t="shared" si="126"/>
        <v>0</v>
      </c>
      <c r="BR45" s="58">
        <f t="shared" si="126"/>
        <v>0</v>
      </c>
      <c r="BS45" s="58">
        <f t="shared" si="126"/>
        <v>0</v>
      </c>
      <c r="BT45" s="58">
        <f t="shared" si="126"/>
        <v>0</v>
      </c>
      <c r="BU45" s="58">
        <f t="shared" si="126"/>
        <v>0</v>
      </c>
      <c r="BV45" s="58">
        <f t="shared" si="126"/>
        <v>0</v>
      </c>
      <c r="BW45" s="58">
        <f t="shared" si="126"/>
        <v>0</v>
      </c>
      <c r="BX45" s="58">
        <f t="shared" si="126"/>
        <v>0</v>
      </c>
      <c r="BY45" s="60">
        <f>SUM(BZ45:CM45)</f>
        <v>0</v>
      </c>
      <c r="BZ45" s="58">
        <f>BZ46*BZ47</f>
        <v>0</v>
      </c>
      <c r="CA45" s="61" t="s">
        <v>185</v>
      </c>
      <c r="CB45" s="58">
        <f t="shared" ref="CB45:CM45" si="127">CB46*CB47</f>
        <v>0</v>
      </c>
      <c r="CC45" s="58">
        <f t="shared" si="127"/>
        <v>0</v>
      </c>
      <c r="CD45" s="58">
        <f t="shared" si="127"/>
        <v>0</v>
      </c>
      <c r="CE45" s="58">
        <f t="shared" si="127"/>
        <v>0</v>
      </c>
      <c r="CF45" s="58">
        <f t="shared" si="127"/>
        <v>0</v>
      </c>
      <c r="CG45" s="58">
        <f t="shared" si="127"/>
        <v>0</v>
      </c>
      <c r="CH45" s="58">
        <f t="shared" si="127"/>
        <v>0</v>
      </c>
      <c r="CI45" s="58">
        <f t="shared" si="127"/>
        <v>0</v>
      </c>
      <c r="CJ45" s="58">
        <f t="shared" si="127"/>
        <v>0</v>
      </c>
      <c r="CK45" s="58">
        <f t="shared" si="127"/>
        <v>0</v>
      </c>
      <c r="CL45" s="58">
        <f t="shared" si="127"/>
        <v>0</v>
      </c>
      <c r="CM45" s="58">
        <f t="shared" si="127"/>
        <v>0</v>
      </c>
      <c r="CN45" s="60">
        <f>SUM(CO45:DB45)</f>
        <v>0</v>
      </c>
      <c r="CO45" s="58">
        <f>CO46*CO47</f>
        <v>0</v>
      </c>
      <c r="CP45" s="61" t="s">
        <v>186</v>
      </c>
      <c r="CQ45" s="58">
        <f t="shared" ref="CQ45:DB45" si="128">CQ46*CQ47</f>
        <v>0</v>
      </c>
      <c r="CR45" s="58">
        <f t="shared" si="128"/>
        <v>0</v>
      </c>
      <c r="CS45" s="58">
        <f t="shared" si="128"/>
        <v>0</v>
      </c>
      <c r="CT45" s="58">
        <f t="shared" si="128"/>
        <v>0</v>
      </c>
      <c r="CU45" s="58">
        <f t="shared" si="128"/>
        <v>0</v>
      </c>
      <c r="CV45" s="58">
        <f t="shared" si="128"/>
        <v>0</v>
      </c>
      <c r="CW45" s="58">
        <f t="shared" si="128"/>
        <v>0</v>
      </c>
      <c r="CX45" s="58">
        <f t="shared" si="128"/>
        <v>0</v>
      </c>
      <c r="CY45" s="58">
        <f t="shared" si="128"/>
        <v>0</v>
      </c>
      <c r="CZ45" s="58">
        <f t="shared" si="128"/>
        <v>0</v>
      </c>
      <c r="DA45" s="58">
        <f t="shared" si="128"/>
        <v>0</v>
      </c>
      <c r="DB45" s="58">
        <f t="shared" si="128"/>
        <v>0</v>
      </c>
      <c r="DC45" s="60">
        <f>SUM(DD45:DQ45)</f>
        <v>0</v>
      </c>
      <c r="DD45" s="58">
        <f>DD46*DD47</f>
        <v>0</v>
      </c>
      <c r="DE45" s="61" t="s">
        <v>187</v>
      </c>
      <c r="DF45" s="58">
        <f t="shared" ref="DF45:DQ45" si="129">DF46*DF47</f>
        <v>0</v>
      </c>
      <c r="DG45" s="58">
        <f t="shared" si="129"/>
        <v>0</v>
      </c>
      <c r="DH45" s="58">
        <f t="shared" si="129"/>
        <v>0</v>
      </c>
      <c r="DI45" s="58">
        <f t="shared" si="129"/>
        <v>0</v>
      </c>
      <c r="DJ45" s="58">
        <f t="shared" si="129"/>
        <v>0</v>
      </c>
      <c r="DK45" s="58">
        <f t="shared" si="129"/>
        <v>0</v>
      </c>
      <c r="DL45" s="58">
        <f t="shared" si="129"/>
        <v>0</v>
      </c>
      <c r="DM45" s="58">
        <f t="shared" si="129"/>
        <v>0</v>
      </c>
      <c r="DN45" s="58">
        <f t="shared" si="129"/>
        <v>0</v>
      </c>
      <c r="DO45" s="58">
        <f t="shared" si="129"/>
        <v>0</v>
      </c>
      <c r="DP45" s="58">
        <f t="shared" si="129"/>
        <v>0</v>
      </c>
      <c r="DQ45" s="58">
        <f t="shared" si="129"/>
        <v>0</v>
      </c>
      <c r="DR45" s="60">
        <f>SUM(DS45:EF45)</f>
        <v>0</v>
      </c>
      <c r="DS45" s="58">
        <f>DS46*DS47</f>
        <v>0</v>
      </c>
      <c r="DT45" s="61" t="s">
        <v>188</v>
      </c>
      <c r="DU45" s="58">
        <f t="shared" ref="DU45:EF45" si="130">DU46*DU47</f>
        <v>0</v>
      </c>
      <c r="DV45" s="58">
        <f t="shared" si="130"/>
        <v>0</v>
      </c>
      <c r="DW45" s="58">
        <f t="shared" si="130"/>
        <v>0</v>
      </c>
      <c r="DX45" s="58">
        <f t="shared" si="130"/>
        <v>0</v>
      </c>
      <c r="DY45" s="58">
        <f t="shared" si="130"/>
        <v>0</v>
      </c>
      <c r="DZ45" s="58">
        <f t="shared" si="130"/>
        <v>0</v>
      </c>
      <c r="EA45" s="58">
        <f t="shared" si="130"/>
        <v>0</v>
      </c>
      <c r="EB45" s="58">
        <f t="shared" si="130"/>
        <v>0</v>
      </c>
      <c r="EC45" s="58">
        <f t="shared" si="130"/>
        <v>0</v>
      </c>
      <c r="ED45" s="58">
        <f t="shared" si="130"/>
        <v>0</v>
      </c>
      <c r="EE45" s="58">
        <f t="shared" si="130"/>
        <v>0</v>
      </c>
      <c r="EF45" s="58">
        <f t="shared" si="130"/>
        <v>0</v>
      </c>
      <c r="EG45" s="60">
        <f>SUM(EH45:EU45)</f>
        <v>0</v>
      </c>
      <c r="EH45" s="58">
        <f>EH46*EH47</f>
        <v>0</v>
      </c>
      <c r="EI45" s="61" t="s">
        <v>189</v>
      </c>
      <c r="EJ45" s="58">
        <f t="shared" ref="EJ45:EU45" si="131">EJ46*EJ47</f>
        <v>0</v>
      </c>
      <c r="EK45" s="58">
        <f t="shared" si="131"/>
        <v>0</v>
      </c>
      <c r="EL45" s="58">
        <f t="shared" si="131"/>
        <v>0</v>
      </c>
      <c r="EM45" s="58">
        <f t="shared" si="131"/>
        <v>0</v>
      </c>
      <c r="EN45" s="58">
        <f t="shared" si="131"/>
        <v>0</v>
      </c>
      <c r="EO45" s="58">
        <f t="shared" si="131"/>
        <v>0</v>
      </c>
      <c r="EP45" s="58">
        <f t="shared" si="131"/>
        <v>0</v>
      </c>
      <c r="EQ45" s="58">
        <f t="shared" si="131"/>
        <v>0</v>
      </c>
      <c r="ER45" s="58">
        <f t="shared" si="131"/>
        <v>0</v>
      </c>
      <c r="ES45" s="58">
        <f t="shared" si="131"/>
        <v>0</v>
      </c>
      <c r="ET45" s="58">
        <f t="shared" si="131"/>
        <v>0</v>
      </c>
      <c r="EU45" s="58">
        <f t="shared" si="131"/>
        <v>0</v>
      </c>
      <c r="EV45" s="60">
        <f>SUM(EW45:FJ45)</f>
        <v>0</v>
      </c>
      <c r="EW45" s="58">
        <f>EW46*EW47</f>
        <v>0</v>
      </c>
      <c r="EX45" s="61" t="s">
        <v>190</v>
      </c>
      <c r="EY45" s="58">
        <f t="shared" ref="EY45:FJ45" si="132">EY46*EY47</f>
        <v>0</v>
      </c>
      <c r="EZ45" s="58">
        <f t="shared" si="132"/>
        <v>0</v>
      </c>
      <c r="FA45" s="58">
        <f t="shared" si="132"/>
        <v>0</v>
      </c>
      <c r="FB45" s="58">
        <f t="shared" si="132"/>
        <v>0</v>
      </c>
      <c r="FC45" s="58">
        <f t="shared" si="132"/>
        <v>0</v>
      </c>
      <c r="FD45" s="58">
        <f t="shared" si="132"/>
        <v>0</v>
      </c>
      <c r="FE45" s="58">
        <f t="shared" si="132"/>
        <v>0</v>
      </c>
      <c r="FF45" s="58">
        <f t="shared" si="132"/>
        <v>0</v>
      </c>
      <c r="FG45" s="58">
        <f t="shared" si="132"/>
        <v>0</v>
      </c>
      <c r="FH45" s="58">
        <f t="shared" si="132"/>
        <v>0</v>
      </c>
      <c r="FI45" s="58">
        <f t="shared" si="132"/>
        <v>0</v>
      </c>
      <c r="FJ45" s="58">
        <f t="shared" si="132"/>
        <v>0</v>
      </c>
      <c r="FK45" s="60">
        <f>SUM(FL45:FY45)</f>
        <v>0</v>
      </c>
      <c r="FL45" s="58">
        <f>FL46*FL47</f>
        <v>0</v>
      </c>
      <c r="FM45" s="61" t="s">
        <v>191</v>
      </c>
      <c r="FN45" s="58">
        <f t="shared" ref="FN45:FY45" si="133">FN46*FN47</f>
        <v>0</v>
      </c>
      <c r="FO45" s="58">
        <f t="shared" si="133"/>
        <v>0</v>
      </c>
      <c r="FP45" s="58">
        <f t="shared" si="133"/>
        <v>0</v>
      </c>
      <c r="FQ45" s="58">
        <f t="shared" si="133"/>
        <v>0</v>
      </c>
      <c r="FR45" s="58">
        <f t="shared" si="133"/>
        <v>0</v>
      </c>
      <c r="FS45" s="58">
        <f t="shared" si="133"/>
        <v>0</v>
      </c>
      <c r="FT45" s="58">
        <f t="shared" si="133"/>
        <v>0</v>
      </c>
      <c r="FU45" s="58">
        <f t="shared" si="133"/>
        <v>0</v>
      </c>
      <c r="FV45" s="58">
        <f t="shared" si="133"/>
        <v>0</v>
      </c>
      <c r="FW45" s="58">
        <f t="shared" si="133"/>
        <v>0</v>
      </c>
      <c r="FX45" s="58">
        <f t="shared" si="133"/>
        <v>0</v>
      </c>
      <c r="FY45" s="58">
        <f t="shared" si="133"/>
        <v>0</v>
      </c>
      <c r="FZ45" s="60">
        <f>SUM(GA45:GN45)</f>
        <v>0</v>
      </c>
      <c r="GA45" s="58">
        <f>GA46*GA47</f>
        <v>0</v>
      </c>
      <c r="GB45" s="61" t="s">
        <v>192</v>
      </c>
      <c r="GC45" s="58">
        <f t="shared" ref="GC45:GN45" si="134">GC46*GC47</f>
        <v>0</v>
      </c>
      <c r="GD45" s="58">
        <f t="shared" si="134"/>
        <v>0</v>
      </c>
      <c r="GE45" s="58">
        <f t="shared" si="134"/>
        <v>0</v>
      </c>
      <c r="GF45" s="58">
        <f t="shared" si="134"/>
        <v>0</v>
      </c>
      <c r="GG45" s="58">
        <f t="shared" si="134"/>
        <v>0</v>
      </c>
      <c r="GH45" s="58">
        <f t="shared" si="134"/>
        <v>0</v>
      </c>
      <c r="GI45" s="58">
        <f t="shared" si="134"/>
        <v>0</v>
      </c>
      <c r="GJ45" s="58">
        <f t="shared" si="134"/>
        <v>0</v>
      </c>
      <c r="GK45" s="58">
        <f t="shared" si="134"/>
        <v>0</v>
      </c>
      <c r="GL45" s="58">
        <f t="shared" si="134"/>
        <v>0</v>
      </c>
      <c r="GM45" s="58">
        <f t="shared" si="134"/>
        <v>0</v>
      </c>
      <c r="GN45" s="58">
        <f t="shared" si="134"/>
        <v>0</v>
      </c>
      <c r="GO45" s="60">
        <f>SUM(GP45:HC45)</f>
        <v>0</v>
      </c>
      <c r="GP45" s="58">
        <f>GP46*GP47</f>
        <v>0</v>
      </c>
      <c r="GQ45" s="61" t="s">
        <v>193</v>
      </c>
      <c r="GR45" s="58">
        <f t="shared" ref="GR45:HC45" si="135">GR46*GR47</f>
        <v>0</v>
      </c>
      <c r="GS45" s="58">
        <f t="shared" si="135"/>
        <v>0</v>
      </c>
      <c r="GT45" s="58">
        <f t="shared" si="135"/>
        <v>0</v>
      </c>
      <c r="GU45" s="58">
        <f t="shared" si="135"/>
        <v>0</v>
      </c>
      <c r="GV45" s="58">
        <f t="shared" si="135"/>
        <v>0</v>
      </c>
      <c r="GW45" s="58">
        <f t="shared" si="135"/>
        <v>0</v>
      </c>
      <c r="GX45" s="58">
        <f t="shared" si="135"/>
        <v>0</v>
      </c>
      <c r="GY45" s="58">
        <f t="shared" si="135"/>
        <v>0</v>
      </c>
      <c r="GZ45" s="58">
        <f t="shared" si="135"/>
        <v>0</v>
      </c>
      <c r="HA45" s="58">
        <f t="shared" si="135"/>
        <v>0</v>
      </c>
      <c r="HB45" s="58">
        <f t="shared" si="135"/>
        <v>0</v>
      </c>
      <c r="HC45" s="58">
        <f t="shared" si="135"/>
        <v>0</v>
      </c>
    </row>
    <row r="46" spans="1:211" s="15" customFormat="1" ht="13.5" customHeight="1" x14ac:dyDescent="0.25">
      <c r="A46" s="14" t="s">
        <v>54</v>
      </c>
      <c r="B46" s="62" t="s">
        <v>194</v>
      </c>
      <c r="C46" s="47" t="s">
        <v>51</v>
      </c>
      <c r="D46" s="47" t="s">
        <v>52</v>
      </c>
      <c r="E46" s="48">
        <v>160</v>
      </c>
      <c r="F46" s="49"/>
      <c r="G46" s="50" t="s">
        <v>117</v>
      </c>
      <c r="H46" s="51"/>
      <c r="J46" s="50" t="s">
        <v>60</v>
      </c>
      <c r="K46" s="52" t="s">
        <v>56</v>
      </c>
      <c r="L46" s="53"/>
      <c r="M46" s="53"/>
      <c r="N46" s="16"/>
      <c r="O46" s="54"/>
      <c r="P46" s="17">
        <v>20</v>
      </c>
      <c r="Q46" s="55">
        <f t="shared" si="124"/>
        <v>0</v>
      </c>
      <c r="R46" s="56">
        <f t="shared" si="124"/>
        <v>0</v>
      </c>
      <c r="S46" s="56">
        <f t="shared" si="124"/>
        <v>0</v>
      </c>
      <c r="T46" s="56">
        <f t="shared" si="124"/>
        <v>0</v>
      </c>
      <c r="U46" s="56">
        <f t="shared" si="124"/>
        <v>0</v>
      </c>
      <c r="V46" s="56">
        <f t="shared" si="124"/>
        <v>0</v>
      </c>
      <c r="W46" s="56">
        <f t="shared" si="124"/>
        <v>0</v>
      </c>
      <c r="X46" s="56">
        <f t="shared" si="124"/>
        <v>0</v>
      </c>
      <c r="Y46" s="56">
        <f t="shared" si="124"/>
        <v>0</v>
      </c>
      <c r="Z46" s="56">
        <f t="shared" si="124"/>
        <v>0</v>
      </c>
      <c r="AA46" s="56">
        <f t="shared" si="124"/>
        <v>0</v>
      </c>
      <c r="AB46" s="56">
        <f t="shared" si="124"/>
        <v>0</v>
      </c>
      <c r="AC46" s="56">
        <f t="shared" si="124"/>
        <v>0</v>
      </c>
      <c r="AD46" s="56">
        <f t="shared" si="124"/>
        <v>0</v>
      </c>
      <c r="AE46" s="56">
        <f t="shared" si="124"/>
        <v>0</v>
      </c>
      <c r="AF46" s="57">
        <f>SUM(AG46:AT46)</f>
        <v>0</v>
      </c>
      <c r="AG46" s="58"/>
      <c r="AH46" s="61" t="s">
        <v>195</v>
      </c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60">
        <f>SUM(AV46:BI46)</f>
        <v>0</v>
      </c>
      <c r="AV46" s="58"/>
      <c r="AW46" s="61" t="s">
        <v>196</v>
      </c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60">
        <f>SUM(BK46:BX46)</f>
        <v>0</v>
      </c>
      <c r="BK46" s="58"/>
      <c r="BL46" s="61" t="s">
        <v>197</v>
      </c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60">
        <f>SUM(BZ46:CM46)</f>
        <v>0</v>
      </c>
      <c r="BZ46" s="58"/>
      <c r="CA46" s="61" t="s">
        <v>198</v>
      </c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60">
        <f>SUM(CO46:DB46)</f>
        <v>0</v>
      </c>
      <c r="CO46" s="58"/>
      <c r="CP46" s="61" t="s">
        <v>199</v>
      </c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60">
        <f>SUM(DD46:DQ46)</f>
        <v>0</v>
      </c>
      <c r="DD46" s="58"/>
      <c r="DE46" s="61" t="s">
        <v>200</v>
      </c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60">
        <f>SUM(DS46:EF46)</f>
        <v>0</v>
      </c>
      <c r="DS46" s="58"/>
      <c r="DT46" s="61" t="s">
        <v>201</v>
      </c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60">
        <f>SUM(EH46:EU46)</f>
        <v>0</v>
      </c>
      <c r="EH46" s="58"/>
      <c r="EI46" s="61" t="s">
        <v>202</v>
      </c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60">
        <f>SUM(EW46:FJ46)</f>
        <v>0</v>
      </c>
      <c r="EW46" s="58"/>
      <c r="EX46" s="61" t="s">
        <v>203</v>
      </c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60">
        <f>SUM(FL46:FY46)</f>
        <v>0</v>
      </c>
      <c r="FL46" s="58"/>
      <c r="FM46" s="61" t="s">
        <v>204</v>
      </c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60">
        <f>SUM(GA46:GN46)</f>
        <v>0</v>
      </c>
      <c r="GA46" s="58"/>
      <c r="GB46" s="61" t="s">
        <v>205</v>
      </c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60">
        <f>SUM(GP46:HC46)</f>
        <v>0</v>
      </c>
      <c r="GP46" s="58"/>
      <c r="GQ46" s="61" t="s">
        <v>206</v>
      </c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</row>
    <row r="47" spans="1:211" s="15" customFormat="1" ht="13.5" customHeight="1" x14ac:dyDescent="0.25">
      <c r="A47" s="14" t="s">
        <v>54</v>
      </c>
      <c r="B47" s="62" t="s">
        <v>207</v>
      </c>
      <c r="C47" s="47" t="s">
        <v>51</v>
      </c>
      <c r="D47" s="47" t="s">
        <v>52</v>
      </c>
      <c r="E47" s="48">
        <v>160</v>
      </c>
      <c r="F47" s="49"/>
      <c r="G47" s="50" t="s">
        <v>119</v>
      </c>
      <c r="H47" s="51"/>
      <c r="J47" s="50" t="s">
        <v>63</v>
      </c>
      <c r="K47" s="52" t="s">
        <v>56</v>
      </c>
      <c r="L47" s="53"/>
      <c r="M47" s="53"/>
      <c r="N47" s="16"/>
      <c r="O47" s="54"/>
      <c r="P47" s="17">
        <v>20</v>
      </c>
      <c r="Q47" s="55">
        <f t="shared" ref="Q47:AF47" si="136">IF(Q46=0, 0, Q45/Q46/1)</f>
        <v>0</v>
      </c>
      <c r="R47" s="56">
        <f t="shared" si="136"/>
        <v>0</v>
      </c>
      <c r="S47" s="56">
        <f t="shared" si="136"/>
        <v>0</v>
      </c>
      <c r="T47" s="56">
        <f t="shared" si="136"/>
        <v>0</v>
      </c>
      <c r="U47" s="56">
        <f t="shared" si="136"/>
        <v>0</v>
      </c>
      <c r="V47" s="56">
        <f t="shared" si="136"/>
        <v>0</v>
      </c>
      <c r="W47" s="56">
        <f t="shared" si="136"/>
        <v>0</v>
      </c>
      <c r="X47" s="56">
        <f t="shared" si="136"/>
        <v>0</v>
      </c>
      <c r="Y47" s="56">
        <f t="shared" si="136"/>
        <v>0</v>
      </c>
      <c r="Z47" s="56">
        <f t="shared" si="136"/>
        <v>0</v>
      </c>
      <c r="AA47" s="56">
        <f t="shared" si="136"/>
        <v>0</v>
      </c>
      <c r="AB47" s="56">
        <f t="shared" si="136"/>
        <v>0</v>
      </c>
      <c r="AC47" s="56">
        <f t="shared" si="136"/>
        <v>0</v>
      </c>
      <c r="AD47" s="56">
        <f t="shared" si="136"/>
        <v>0</v>
      </c>
      <c r="AE47" s="56">
        <f t="shared" si="136"/>
        <v>0</v>
      </c>
      <c r="AF47" s="57">
        <f t="shared" si="136"/>
        <v>0</v>
      </c>
      <c r="AG47" s="58"/>
      <c r="AH47" s="61" t="e">
        <f>IF(AH46=0, 0, AH45/AH46)</f>
        <v>#VALUE!</v>
      </c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60">
        <f>IF(AU46=0, 0, AU45/AU46/1)</f>
        <v>0</v>
      </c>
      <c r="AV47" s="58"/>
      <c r="AW47" s="61" t="e">
        <f>IF(AW46=0, 0, AW45/AW46)</f>
        <v>#VALUE!</v>
      </c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60">
        <f>IF(BJ46=0, 0, BJ45/BJ46/1)</f>
        <v>0</v>
      </c>
      <c r="BK47" s="58"/>
      <c r="BL47" s="61" t="e">
        <f>IF(BL46=0, 0, BL45/BL46)</f>
        <v>#VALUE!</v>
      </c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60">
        <f>IF(BY46=0, 0, BY45/BY46/1)</f>
        <v>0</v>
      </c>
      <c r="BZ47" s="58"/>
      <c r="CA47" s="61" t="e">
        <f>IF(CA46=0, 0, CA45/CA46)</f>
        <v>#VALUE!</v>
      </c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60">
        <f>IF(CN46=0, 0, CN45/CN46/1)</f>
        <v>0</v>
      </c>
      <c r="CO47" s="58"/>
      <c r="CP47" s="61" t="e">
        <f>IF(CP46=0, 0, CP45/CP46)</f>
        <v>#VALUE!</v>
      </c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60">
        <f>IF(DC46=0, 0, DC45/DC46/1)</f>
        <v>0</v>
      </c>
      <c r="DD47" s="58"/>
      <c r="DE47" s="61" t="e">
        <f>IF(DE46=0, 0, DE45/DE46)</f>
        <v>#VALUE!</v>
      </c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60">
        <f>IF(DR46=0, 0, DR45/DR46/1)</f>
        <v>0</v>
      </c>
      <c r="DS47" s="58"/>
      <c r="DT47" s="61" t="e">
        <f>IF(DT46=0, 0, DT45/DT46)</f>
        <v>#VALUE!</v>
      </c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60">
        <f>IF(EG46=0, 0, EG45/EG46/1)</f>
        <v>0</v>
      </c>
      <c r="EH47" s="58"/>
      <c r="EI47" s="61" t="e">
        <f>IF(EI46=0, 0, EI45/EI46)</f>
        <v>#VALUE!</v>
      </c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60">
        <f>IF(EV46=0, 0, EV45/EV46/1)</f>
        <v>0</v>
      </c>
      <c r="EW47" s="58"/>
      <c r="EX47" s="61" t="e">
        <f>IF(EX46=0, 0, EX45/EX46)</f>
        <v>#VALUE!</v>
      </c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60">
        <f>IF(FK46=0, 0, FK45/FK46/1)</f>
        <v>0</v>
      </c>
      <c r="FL47" s="58"/>
      <c r="FM47" s="61" t="e">
        <f>IF(FM46=0, 0, FM45/FM46)</f>
        <v>#VALUE!</v>
      </c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60">
        <f>IF(FZ46=0, 0, FZ45/FZ46/1)</f>
        <v>0</v>
      </c>
      <c r="GA47" s="58"/>
      <c r="GB47" s="61" t="e">
        <f>IF(GB46=0, 0, GB45/GB46)</f>
        <v>#VALUE!</v>
      </c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60">
        <f>IF(GO46=0, 0, GO45/GO46/1)</f>
        <v>0</v>
      </c>
      <c r="GP47" s="58"/>
      <c r="GQ47" s="61" t="e">
        <f>IF(GQ46=0, 0, GQ45/GQ46)</f>
        <v>#VALUE!</v>
      </c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</row>
    <row r="48" spans="1:211" s="15" customFormat="1" ht="13.5" customHeight="1" x14ac:dyDescent="0.25">
      <c r="A48" s="14" t="s">
        <v>49</v>
      </c>
      <c r="B48" s="15" t="s">
        <v>208</v>
      </c>
      <c r="C48" s="47" t="s">
        <v>51</v>
      </c>
      <c r="D48" s="47" t="s">
        <v>52</v>
      </c>
      <c r="E48" s="48">
        <v>160</v>
      </c>
      <c r="F48" s="49"/>
      <c r="G48" s="50" t="s">
        <v>209</v>
      </c>
      <c r="H48" s="51" t="s">
        <v>54</v>
      </c>
      <c r="J48" s="50" t="s">
        <v>55</v>
      </c>
      <c r="K48" s="52" t="s">
        <v>56</v>
      </c>
      <c r="L48" s="53"/>
      <c r="M48" s="53"/>
      <c r="N48" s="16"/>
      <c r="O48" s="54"/>
      <c r="P48" s="17">
        <v>20</v>
      </c>
      <c r="Q48" s="55">
        <f t="shared" ref="Q48:AE49" si="137">SUM(AF48,AU48,BJ48,BY48,CN48,DC48,DR48,EG48,EV48,FK48,FZ48,GO48)</f>
        <v>0</v>
      </c>
      <c r="R48" s="56">
        <f t="shared" si="137"/>
        <v>0</v>
      </c>
      <c r="S48" s="56">
        <f t="shared" si="137"/>
        <v>0</v>
      </c>
      <c r="T48" s="56">
        <f t="shared" si="137"/>
        <v>0</v>
      </c>
      <c r="U48" s="56">
        <f t="shared" si="137"/>
        <v>0</v>
      </c>
      <c r="V48" s="56">
        <f t="shared" si="137"/>
        <v>0</v>
      </c>
      <c r="W48" s="56">
        <f t="shared" si="137"/>
        <v>0</v>
      </c>
      <c r="X48" s="56">
        <f t="shared" si="137"/>
        <v>0</v>
      </c>
      <c r="Y48" s="56">
        <f t="shared" si="137"/>
        <v>0</v>
      </c>
      <c r="Z48" s="56">
        <f t="shared" si="137"/>
        <v>0</v>
      </c>
      <c r="AA48" s="56">
        <f t="shared" si="137"/>
        <v>0</v>
      </c>
      <c r="AB48" s="56">
        <f t="shared" si="137"/>
        <v>0</v>
      </c>
      <c r="AC48" s="56">
        <f t="shared" si="137"/>
        <v>0</v>
      </c>
      <c r="AD48" s="56">
        <f t="shared" si="137"/>
        <v>0</v>
      </c>
      <c r="AE48" s="56">
        <f t="shared" si="137"/>
        <v>0</v>
      </c>
      <c r="AF48" s="57">
        <f>SUM(AG48:AT48)</f>
        <v>0</v>
      </c>
      <c r="AG48" s="58"/>
      <c r="AH48" s="63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60">
        <f>SUM(AV48:BI48)</f>
        <v>0</v>
      </c>
      <c r="AV48" s="58">
        <f>AV49*AV50</f>
        <v>0</v>
      </c>
      <c r="AW48" s="63"/>
      <c r="AX48" s="58">
        <f t="shared" ref="AX48:BI48" si="138">AX49*AX50</f>
        <v>0</v>
      </c>
      <c r="AY48" s="58">
        <f t="shared" si="138"/>
        <v>0</v>
      </c>
      <c r="AZ48" s="58">
        <f t="shared" si="138"/>
        <v>0</v>
      </c>
      <c r="BA48" s="58">
        <f t="shared" si="138"/>
        <v>0</v>
      </c>
      <c r="BB48" s="58">
        <f t="shared" si="138"/>
        <v>0</v>
      </c>
      <c r="BC48" s="58">
        <f t="shared" si="138"/>
        <v>0</v>
      </c>
      <c r="BD48" s="58">
        <f t="shared" si="138"/>
        <v>0</v>
      </c>
      <c r="BE48" s="58">
        <f t="shared" si="138"/>
        <v>0</v>
      </c>
      <c r="BF48" s="58">
        <f t="shared" si="138"/>
        <v>0</v>
      </c>
      <c r="BG48" s="58">
        <f t="shared" si="138"/>
        <v>0</v>
      </c>
      <c r="BH48" s="58">
        <f t="shared" si="138"/>
        <v>0</v>
      </c>
      <c r="BI48" s="58">
        <f t="shared" si="138"/>
        <v>0</v>
      </c>
      <c r="BJ48" s="60">
        <f>SUM(BK48:BX48)</f>
        <v>0</v>
      </c>
      <c r="BK48" s="58">
        <f>BK49*BK50</f>
        <v>0</v>
      </c>
      <c r="BL48" s="63"/>
      <c r="BM48" s="58">
        <f t="shared" ref="BM48:BX48" si="139">BM49*BM50</f>
        <v>0</v>
      </c>
      <c r="BN48" s="58">
        <f t="shared" si="139"/>
        <v>0</v>
      </c>
      <c r="BO48" s="58">
        <f t="shared" si="139"/>
        <v>0</v>
      </c>
      <c r="BP48" s="58">
        <f t="shared" si="139"/>
        <v>0</v>
      </c>
      <c r="BQ48" s="58">
        <f t="shared" si="139"/>
        <v>0</v>
      </c>
      <c r="BR48" s="58">
        <f t="shared" si="139"/>
        <v>0</v>
      </c>
      <c r="BS48" s="58">
        <f t="shared" si="139"/>
        <v>0</v>
      </c>
      <c r="BT48" s="58">
        <f t="shared" si="139"/>
        <v>0</v>
      </c>
      <c r="BU48" s="58">
        <f t="shared" si="139"/>
        <v>0</v>
      </c>
      <c r="BV48" s="58">
        <f t="shared" si="139"/>
        <v>0</v>
      </c>
      <c r="BW48" s="58">
        <f t="shared" si="139"/>
        <v>0</v>
      </c>
      <c r="BX48" s="58">
        <f t="shared" si="139"/>
        <v>0</v>
      </c>
      <c r="BY48" s="60">
        <f>SUM(BZ48:CM48)</f>
        <v>0</v>
      </c>
      <c r="BZ48" s="58">
        <f>BZ49*BZ50</f>
        <v>0</v>
      </c>
      <c r="CA48" s="61"/>
      <c r="CB48" s="58">
        <f t="shared" ref="CB48:CM48" si="140">CB49*CB50</f>
        <v>0</v>
      </c>
      <c r="CC48" s="58">
        <f t="shared" si="140"/>
        <v>0</v>
      </c>
      <c r="CD48" s="58">
        <f t="shared" si="140"/>
        <v>0</v>
      </c>
      <c r="CE48" s="58">
        <f t="shared" si="140"/>
        <v>0</v>
      </c>
      <c r="CF48" s="58">
        <f t="shared" si="140"/>
        <v>0</v>
      </c>
      <c r="CG48" s="58">
        <f t="shared" si="140"/>
        <v>0</v>
      </c>
      <c r="CH48" s="58">
        <f t="shared" si="140"/>
        <v>0</v>
      </c>
      <c r="CI48" s="58">
        <f t="shared" si="140"/>
        <v>0</v>
      </c>
      <c r="CJ48" s="58">
        <f t="shared" si="140"/>
        <v>0</v>
      </c>
      <c r="CK48" s="58">
        <f t="shared" si="140"/>
        <v>0</v>
      </c>
      <c r="CL48" s="58">
        <f t="shared" si="140"/>
        <v>0</v>
      </c>
      <c r="CM48" s="58">
        <f t="shared" si="140"/>
        <v>0</v>
      </c>
      <c r="CN48" s="60">
        <f>SUM(CO48:DB48)</f>
        <v>0</v>
      </c>
      <c r="CO48" s="58">
        <f>CO49*CO50</f>
        <v>0</v>
      </c>
      <c r="CP48" s="61"/>
      <c r="CQ48" s="58">
        <f t="shared" ref="CQ48:DB48" si="141">CQ49*CQ50</f>
        <v>0</v>
      </c>
      <c r="CR48" s="58">
        <f t="shared" si="141"/>
        <v>0</v>
      </c>
      <c r="CS48" s="58">
        <f t="shared" si="141"/>
        <v>0</v>
      </c>
      <c r="CT48" s="58">
        <f t="shared" si="141"/>
        <v>0</v>
      </c>
      <c r="CU48" s="58">
        <f t="shared" si="141"/>
        <v>0</v>
      </c>
      <c r="CV48" s="58">
        <f t="shared" si="141"/>
        <v>0</v>
      </c>
      <c r="CW48" s="58">
        <f t="shared" si="141"/>
        <v>0</v>
      </c>
      <c r="CX48" s="58">
        <f t="shared" si="141"/>
        <v>0</v>
      </c>
      <c r="CY48" s="58">
        <f t="shared" si="141"/>
        <v>0</v>
      </c>
      <c r="CZ48" s="58">
        <f t="shared" si="141"/>
        <v>0</v>
      </c>
      <c r="DA48" s="58">
        <f t="shared" si="141"/>
        <v>0</v>
      </c>
      <c r="DB48" s="58">
        <f t="shared" si="141"/>
        <v>0</v>
      </c>
      <c r="DC48" s="60">
        <f>SUM(DD48:DQ48)</f>
        <v>0</v>
      </c>
      <c r="DD48" s="58">
        <f>DD49*DD50</f>
        <v>0</v>
      </c>
      <c r="DE48" s="61"/>
      <c r="DF48" s="58">
        <f t="shared" ref="DF48:DQ48" si="142">DF49*DF50</f>
        <v>0</v>
      </c>
      <c r="DG48" s="58">
        <f t="shared" si="142"/>
        <v>0</v>
      </c>
      <c r="DH48" s="58">
        <f t="shared" si="142"/>
        <v>0</v>
      </c>
      <c r="DI48" s="58">
        <f t="shared" si="142"/>
        <v>0</v>
      </c>
      <c r="DJ48" s="58">
        <f t="shared" si="142"/>
        <v>0</v>
      </c>
      <c r="DK48" s="58">
        <f t="shared" si="142"/>
        <v>0</v>
      </c>
      <c r="DL48" s="58">
        <f t="shared" si="142"/>
        <v>0</v>
      </c>
      <c r="DM48" s="58">
        <f t="shared" si="142"/>
        <v>0</v>
      </c>
      <c r="DN48" s="58">
        <f t="shared" si="142"/>
        <v>0</v>
      </c>
      <c r="DO48" s="58">
        <f t="shared" si="142"/>
        <v>0</v>
      </c>
      <c r="DP48" s="58">
        <f t="shared" si="142"/>
        <v>0</v>
      </c>
      <c r="DQ48" s="58">
        <f t="shared" si="142"/>
        <v>0</v>
      </c>
      <c r="DR48" s="60">
        <f>SUM(DS48:EF48)</f>
        <v>0</v>
      </c>
      <c r="DS48" s="58">
        <f>DS49*DS50</f>
        <v>0</v>
      </c>
      <c r="DT48" s="61"/>
      <c r="DU48" s="58">
        <f t="shared" ref="DU48:EF48" si="143">DU49*DU50</f>
        <v>0</v>
      </c>
      <c r="DV48" s="58">
        <f t="shared" si="143"/>
        <v>0</v>
      </c>
      <c r="DW48" s="58">
        <f t="shared" si="143"/>
        <v>0</v>
      </c>
      <c r="DX48" s="58">
        <f t="shared" si="143"/>
        <v>0</v>
      </c>
      <c r="DY48" s="58">
        <f t="shared" si="143"/>
        <v>0</v>
      </c>
      <c r="DZ48" s="58">
        <f t="shared" si="143"/>
        <v>0</v>
      </c>
      <c r="EA48" s="58">
        <f t="shared" si="143"/>
        <v>0</v>
      </c>
      <c r="EB48" s="58">
        <f t="shared" si="143"/>
        <v>0</v>
      </c>
      <c r="EC48" s="58">
        <f t="shared" si="143"/>
        <v>0</v>
      </c>
      <c r="ED48" s="58">
        <f t="shared" si="143"/>
        <v>0</v>
      </c>
      <c r="EE48" s="58">
        <f t="shared" si="143"/>
        <v>0</v>
      </c>
      <c r="EF48" s="58">
        <f t="shared" si="143"/>
        <v>0</v>
      </c>
      <c r="EG48" s="60">
        <f>SUM(EH48:EU48)</f>
        <v>0</v>
      </c>
      <c r="EH48" s="58">
        <f>EH49*EH50</f>
        <v>0</v>
      </c>
      <c r="EI48" s="61"/>
      <c r="EJ48" s="58">
        <f t="shared" ref="EJ48:EU48" si="144">EJ49*EJ50</f>
        <v>0</v>
      </c>
      <c r="EK48" s="58">
        <f t="shared" si="144"/>
        <v>0</v>
      </c>
      <c r="EL48" s="58">
        <f t="shared" si="144"/>
        <v>0</v>
      </c>
      <c r="EM48" s="58">
        <f t="shared" si="144"/>
        <v>0</v>
      </c>
      <c r="EN48" s="58">
        <f t="shared" si="144"/>
        <v>0</v>
      </c>
      <c r="EO48" s="58">
        <f t="shared" si="144"/>
        <v>0</v>
      </c>
      <c r="EP48" s="58">
        <f t="shared" si="144"/>
        <v>0</v>
      </c>
      <c r="EQ48" s="58">
        <f t="shared" si="144"/>
        <v>0</v>
      </c>
      <c r="ER48" s="58">
        <f t="shared" si="144"/>
        <v>0</v>
      </c>
      <c r="ES48" s="58">
        <f t="shared" si="144"/>
        <v>0</v>
      </c>
      <c r="ET48" s="58">
        <f t="shared" si="144"/>
        <v>0</v>
      </c>
      <c r="EU48" s="58">
        <f t="shared" si="144"/>
        <v>0</v>
      </c>
      <c r="EV48" s="60">
        <f>SUM(EW48:FJ48)</f>
        <v>0</v>
      </c>
      <c r="EW48" s="58">
        <f>EW49*EW50</f>
        <v>0</v>
      </c>
      <c r="EX48" s="61"/>
      <c r="EY48" s="58">
        <f t="shared" ref="EY48:FJ48" si="145">EY49*EY50</f>
        <v>0</v>
      </c>
      <c r="EZ48" s="58">
        <f t="shared" si="145"/>
        <v>0</v>
      </c>
      <c r="FA48" s="58">
        <f t="shared" si="145"/>
        <v>0</v>
      </c>
      <c r="FB48" s="58">
        <f t="shared" si="145"/>
        <v>0</v>
      </c>
      <c r="FC48" s="58">
        <f t="shared" si="145"/>
        <v>0</v>
      </c>
      <c r="FD48" s="58">
        <f t="shared" si="145"/>
        <v>0</v>
      </c>
      <c r="FE48" s="58">
        <f t="shared" si="145"/>
        <v>0</v>
      </c>
      <c r="FF48" s="58">
        <f t="shared" si="145"/>
        <v>0</v>
      </c>
      <c r="FG48" s="58">
        <f t="shared" si="145"/>
        <v>0</v>
      </c>
      <c r="FH48" s="58">
        <f t="shared" si="145"/>
        <v>0</v>
      </c>
      <c r="FI48" s="58">
        <f t="shared" si="145"/>
        <v>0</v>
      </c>
      <c r="FJ48" s="58">
        <f t="shared" si="145"/>
        <v>0</v>
      </c>
      <c r="FK48" s="60">
        <f>SUM(FL48:FY48)</f>
        <v>0</v>
      </c>
      <c r="FL48" s="58">
        <f>FL49*FL50</f>
        <v>0</v>
      </c>
      <c r="FM48" s="61"/>
      <c r="FN48" s="58">
        <f t="shared" ref="FN48:FY48" si="146">FN49*FN50</f>
        <v>0</v>
      </c>
      <c r="FO48" s="58">
        <f t="shared" si="146"/>
        <v>0</v>
      </c>
      <c r="FP48" s="58">
        <f t="shared" si="146"/>
        <v>0</v>
      </c>
      <c r="FQ48" s="58">
        <f t="shared" si="146"/>
        <v>0</v>
      </c>
      <c r="FR48" s="58">
        <f t="shared" si="146"/>
        <v>0</v>
      </c>
      <c r="FS48" s="58">
        <f t="shared" si="146"/>
        <v>0</v>
      </c>
      <c r="FT48" s="58">
        <f t="shared" si="146"/>
        <v>0</v>
      </c>
      <c r="FU48" s="58">
        <f t="shared" si="146"/>
        <v>0</v>
      </c>
      <c r="FV48" s="58">
        <f t="shared" si="146"/>
        <v>0</v>
      </c>
      <c r="FW48" s="58">
        <f t="shared" si="146"/>
        <v>0</v>
      </c>
      <c r="FX48" s="58">
        <f t="shared" si="146"/>
        <v>0</v>
      </c>
      <c r="FY48" s="58">
        <f t="shared" si="146"/>
        <v>0</v>
      </c>
      <c r="FZ48" s="60">
        <f>SUM(GA48:GN48)</f>
        <v>0</v>
      </c>
      <c r="GA48" s="58">
        <f>GA49*GA50</f>
        <v>0</v>
      </c>
      <c r="GB48" s="61"/>
      <c r="GC48" s="58">
        <f t="shared" ref="GC48:GN48" si="147">GC49*GC50</f>
        <v>0</v>
      </c>
      <c r="GD48" s="58">
        <f t="shared" si="147"/>
        <v>0</v>
      </c>
      <c r="GE48" s="58">
        <f t="shared" si="147"/>
        <v>0</v>
      </c>
      <c r="GF48" s="58">
        <f t="shared" si="147"/>
        <v>0</v>
      </c>
      <c r="GG48" s="58">
        <f t="shared" si="147"/>
        <v>0</v>
      </c>
      <c r="GH48" s="58">
        <f t="shared" si="147"/>
        <v>0</v>
      </c>
      <c r="GI48" s="58">
        <f t="shared" si="147"/>
        <v>0</v>
      </c>
      <c r="GJ48" s="58">
        <f t="shared" si="147"/>
        <v>0</v>
      </c>
      <c r="GK48" s="58">
        <f t="shared" si="147"/>
        <v>0</v>
      </c>
      <c r="GL48" s="58">
        <f t="shared" si="147"/>
        <v>0</v>
      </c>
      <c r="GM48" s="58">
        <f t="shared" si="147"/>
        <v>0</v>
      </c>
      <c r="GN48" s="58">
        <f t="shared" si="147"/>
        <v>0</v>
      </c>
      <c r="GO48" s="60">
        <f>SUM(GP48:HC48)</f>
        <v>0</v>
      </c>
      <c r="GP48" s="58">
        <f>GP49*GP50</f>
        <v>0</v>
      </c>
      <c r="GQ48" s="61"/>
      <c r="GR48" s="58">
        <f t="shared" ref="GR48:HC48" si="148">GR49*GR50</f>
        <v>0</v>
      </c>
      <c r="GS48" s="58">
        <f t="shared" si="148"/>
        <v>0</v>
      </c>
      <c r="GT48" s="58">
        <f t="shared" si="148"/>
        <v>0</v>
      </c>
      <c r="GU48" s="58">
        <f t="shared" si="148"/>
        <v>0</v>
      </c>
      <c r="GV48" s="58">
        <f t="shared" si="148"/>
        <v>0</v>
      </c>
      <c r="GW48" s="58">
        <f t="shared" si="148"/>
        <v>0</v>
      </c>
      <c r="GX48" s="58">
        <f t="shared" si="148"/>
        <v>0</v>
      </c>
      <c r="GY48" s="58">
        <f t="shared" si="148"/>
        <v>0</v>
      </c>
      <c r="GZ48" s="58">
        <f t="shared" si="148"/>
        <v>0</v>
      </c>
      <c r="HA48" s="58">
        <f t="shared" si="148"/>
        <v>0</v>
      </c>
      <c r="HB48" s="58">
        <f t="shared" si="148"/>
        <v>0</v>
      </c>
      <c r="HC48" s="58">
        <f t="shared" si="148"/>
        <v>0</v>
      </c>
    </row>
    <row r="49" spans="1:211" s="15" customFormat="1" ht="13.5" customHeight="1" x14ac:dyDescent="0.25">
      <c r="A49" s="14" t="s">
        <v>54</v>
      </c>
      <c r="B49" s="15" t="s">
        <v>210</v>
      </c>
      <c r="C49" s="47" t="s">
        <v>51</v>
      </c>
      <c r="D49" s="47" t="s">
        <v>52</v>
      </c>
      <c r="E49" s="48">
        <v>160</v>
      </c>
      <c r="F49" s="49"/>
      <c r="G49" s="50" t="s">
        <v>211</v>
      </c>
      <c r="H49" s="51"/>
      <c r="J49" s="50" t="s">
        <v>60</v>
      </c>
      <c r="K49" s="52" t="s">
        <v>56</v>
      </c>
      <c r="L49" s="53"/>
      <c r="M49" s="53"/>
      <c r="N49" s="16"/>
      <c r="O49" s="54"/>
      <c r="P49" s="17">
        <v>20</v>
      </c>
      <c r="Q49" s="55">
        <f t="shared" si="137"/>
        <v>0</v>
      </c>
      <c r="R49" s="56">
        <f t="shared" si="137"/>
        <v>0</v>
      </c>
      <c r="S49" s="56">
        <f t="shared" si="137"/>
        <v>0</v>
      </c>
      <c r="T49" s="56">
        <f t="shared" si="137"/>
        <v>0</v>
      </c>
      <c r="U49" s="56">
        <f t="shared" si="137"/>
        <v>0</v>
      </c>
      <c r="V49" s="56">
        <f t="shared" si="137"/>
        <v>0</v>
      </c>
      <c r="W49" s="56">
        <f t="shared" si="137"/>
        <v>0</v>
      </c>
      <c r="X49" s="56">
        <f t="shared" si="137"/>
        <v>0</v>
      </c>
      <c r="Y49" s="56">
        <f t="shared" si="137"/>
        <v>0</v>
      </c>
      <c r="Z49" s="56">
        <f t="shared" si="137"/>
        <v>0</v>
      </c>
      <c r="AA49" s="56">
        <f t="shared" si="137"/>
        <v>0</v>
      </c>
      <c r="AB49" s="56">
        <f t="shared" si="137"/>
        <v>0</v>
      </c>
      <c r="AC49" s="56">
        <f t="shared" si="137"/>
        <v>0</v>
      </c>
      <c r="AD49" s="56">
        <f t="shared" si="137"/>
        <v>0</v>
      </c>
      <c r="AE49" s="56">
        <f t="shared" si="137"/>
        <v>0</v>
      </c>
      <c r="AF49" s="57">
        <f>SUM(AG49:AT49)</f>
        <v>0</v>
      </c>
      <c r="AG49" s="58"/>
      <c r="AH49" s="63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60">
        <f>SUM(AV49:BI49)</f>
        <v>0</v>
      </c>
      <c r="AV49" s="58"/>
      <c r="AW49" s="63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60">
        <f>SUM(BK49:BX49)</f>
        <v>0</v>
      </c>
      <c r="BK49" s="58"/>
      <c r="BL49" s="63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60">
        <f>SUM(BZ49:CM49)</f>
        <v>0</v>
      </c>
      <c r="BZ49" s="58"/>
      <c r="CA49" s="61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60">
        <f>SUM(CO49:DB49)</f>
        <v>0</v>
      </c>
      <c r="CO49" s="58"/>
      <c r="CP49" s="61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60">
        <f>SUM(DD49:DQ49)</f>
        <v>0</v>
      </c>
      <c r="DD49" s="58"/>
      <c r="DE49" s="61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60">
        <f>SUM(DS49:EF49)</f>
        <v>0</v>
      </c>
      <c r="DS49" s="58"/>
      <c r="DT49" s="61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60">
        <f>SUM(EH49:EU49)</f>
        <v>0</v>
      </c>
      <c r="EH49" s="58"/>
      <c r="EI49" s="61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60">
        <f>SUM(EW49:FJ49)</f>
        <v>0</v>
      </c>
      <c r="EW49" s="58"/>
      <c r="EX49" s="61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60">
        <f>SUM(FL49:FY49)</f>
        <v>0</v>
      </c>
      <c r="FL49" s="58"/>
      <c r="FM49" s="61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60">
        <f>SUM(GA49:GN49)</f>
        <v>0</v>
      </c>
      <c r="GA49" s="58"/>
      <c r="GB49" s="61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60">
        <f>SUM(GP49:HC49)</f>
        <v>0</v>
      </c>
      <c r="GP49" s="58"/>
      <c r="GQ49" s="61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</row>
    <row r="50" spans="1:211" s="15" customFormat="1" ht="13.5" customHeight="1" x14ac:dyDescent="0.25">
      <c r="A50" s="14" t="s">
        <v>54</v>
      </c>
      <c r="B50" s="15" t="s">
        <v>212</v>
      </c>
      <c r="C50" s="47" t="s">
        <v>51</v>
      </c>
      <c r="D50" s="47" t="s">
        <v>52</v>
      </c>
      <c r="E50" s="48">
        <v>160</v>
      </c>
      <c r="F50" s="49"/>
      <c r="G50" s="50" t="s">
        <v>213</v>
      </c>
      <c r="H50" s="51"/>
      <c r="J50" s="50" t="s">
        <v>63</v>
      </c>
      <c r="K50" s="52" t="s">
        <v>56</v>
      </c>
      <c r="L50" s="53"/>
      <c r="M50" s="53"/>
      <c r="N50" s="16"/>
      <c r="O50" s="54"/>
      <c r="P50" s="17">
        <v>20</v>
      </c>
      <c r="Q50" s="55">
        <f t="shared" ref="Q50:AF50" si="149">IF(Q49=0, 0, Q48/Q49/1)</f>
        <v>0</v>
      </c>
      <c r="R50" s="56">
        <f t="shared" si="149"/>
        <v>0</v>
      </c>
      <c r="S50" s="56">
        <f t="shared" si="149"/>
        <v>0</v>
      </c>
      <c r="T50" s="56">
        <f t="shared" si="149"/>
        <v>0</v>
      </c>
      <c r="U50" s="56">
        <f t="shared" si="149"/>
        <v>0</v>
      </c>
      <c r="V50" s="56">
        <f t="shared" si="149"/>
        <v>0</v>
      </c>
      <c r="W50" s="56">
        <f t="shared" si="149"/>
        <v>0</v>
      </c>
      <c r="X50" s="56">
        <f t="shared" si="149"/>
        <v>0</v>
      </c>
      <c r="Y50" s="56">
        <f t="shared" si="149"/>
        <v>0</v>
      </c>
      <c r="Z50" s="56">
        <f t="shared" si="149"/>
        <v>0</v>
      </c>
      <c r="AA50" s="56">
        <f t="shared" si="149"/>
        <v>0</v>
      </c>
      <c r="AB50" s="56">
        <f t="shared" si="149"/>
        <v>0</v>
      </c>
      <c r="AC50" s="56">
        <f t="shared" si="149"/>
        <v>0</v>
      </c>
      <c r="AD50" s="56">
        <f t="shared" si="149"/>
        <v>0</v>
      </c>
      <c r="AE50" s="56">
        <f t="shared" si="149"/>
        <v>0</v>
      </c>
      <c r="AF50" s="57">
        <f t="shared" si="149"/>
        <v>0</v>
      </c>
      <c r="AG50" s="58"/>
      <c r="AH50" s="63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60">
        <f>IF(AU49=0, 0, AU48/AU49/1)</f>
        <v>0</v>
      </c>
      <c r="AV50" s="58"/>
      <c r="AW50" s="63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60">
        <f>IF(BJ49=0, 0, BJ48/BJ49/1)</f>
        <v>0</v>
      </c>
      <c r="BK50" s="58"/>
      <c r="BL50" s="63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60">
        <f>IF(BY49=0, 0, BY48/BY49/1)</f>
        <v>0</v>
      </c>
      <c r="BZ50" s="58"/>
      <c r="CA50" s="61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60">
        <f>IF(CN49=0, 0, CN48/CN49/1)</f>
        <v>0</v>
      </c>
      <c r="CO50" s="58"/>
      <c r="CP50" s="61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60">
        <f>IF(DC49=0, 0, DC48/DC49/1)</f>
        <v>0</v>
      </c>
      <c r="DD50" s="58"/>
      <c r="DE50" s="61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60">
        <f>IF(DR49=0, 0, DR48/DR49/1)</f>
        <v>0</v>
      </c>
      <c r="DS50" s="58"/>
      <c r="DT50" s="61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60">
        <f>IF(EG49=0, 0, EG48/EG49/1)</f>
        <v>0</v>
      </c>
      <c r="EH50" s="58"/>
      <c r="EI50" s="61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60">
        <f>IF(EV49=0, 0, EV48/EV49/1)</f>
        <v>0</v>
      </c>
      <c r="EW50" s="58"/>
      <c r="EX50" s="61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60">
        <f>IF(FK49=0, 0, FK48/FK49/1)</f>
        <v>0</v>
      </c>
      <c r="FL50" s="58"/>
      <c r="FM50" s="61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60">
        <f>IF(FZ49=0, 0, FZ48/FZ49/1)</f>
        <v>0</v>
      </c>
      <c r="GA50" s="58"/>
      <c r="GB50" s="61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60">
        <f>IF(GO49=0, 0, GO48/GO49/1)</f>
        <v>0</v>
      </c>
      <c r="GP50" s="58"/>
      <c r="GQ50" s="61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</row>
    <row r="51" spans="1:211" s="15" customFormat="1" ht="13.5" customHeight="1" x14ac:dyDescent="0.25">
      <c r="A51" s="14" t="s">
        <v>49</v>
      </c>
      <c r="B51" s="15" t="s">
        <v>214</v>
      </c>
      <c r="C51" s="47" t="s">
        <v>51</v>
      </c>
      <c r="D51" s="47" t="s">
        <v>52</v>
      </c>
      <c r="E51" s="48">
        <v>160</v>
      </c>
      <c r="F51" s="49"/>
      <c r="G51" s="50" t="s">
        <v>215</v>
      </c>
      <c r="H51" s="51" t="s">
        <v>54</v>
      </c>
      <c r="J51" s="50" t="s">
        <v>55</v>
      </c>
      <c r="K51" s="52" t="s">
        <v>56</v>
      </c>
      <c r="L51" s="53"/>
      <c r="M51" s="53"/>
      <c r="N51" s="16"/>
      <c r="O51" s="54"/>
      <c r="P51" s="17">
        <v>20</v>
      </c>
      <c r="Q51" s="55">
        <f t="shared" ref="Q51:AE52" si="150">SUM(AF51,AU51,BJ51,BY51,CN51,DC51,DR51,EG51,EV51,FK51,FZ51,GO51)</f>
        <v>0</v>
      </c>
      <c r="R51" s="56">
        <f t="shared" si="150"/>
        <v>0</v>
      </c>
      <c r="S51" s="56">
        <f t="shared" si="150"/>
        <v>0</v>
      </c>
      <c r="T51" s="56">
        <f t="shared" si="150"/>
        <v>0</v>
      </c>
      <c r="U51" s="56">
        <f t="shared" si="150"/>
        <v>0</v>
      </c>
      <c r="V51" s="56">
        <f t="shared" si="150"/>
        <v>0</v>
      </c>
      <c r="W51" s="56">
        <f t="shared" si="150"/>
        <v>0</v>
      </c>
      <c r="X51" s="56">
        <f t="shared" si="150"/>
        <v>0</v>
      </c>
      <c r="Y51" s="56">
        <f t="shared" si="150"/>
        <v>0</v>
      </c>
      <c r="Z51" s="56">
        <f t="shared" si="150"/>
        <v>0</v>
      </c>
      <c r="AA51" s="56">
        <f t="shared" si="150"/>
        <v>0</v>
      </c>
      <c r="AB51" s="56">
        <f t="shared" si="150"/>
        <v>0</v>
      </c>
      <c r="AC51" s="56">
        <f t="shared" si="150"/>
        <v>0</v>
      </c>
      <c r="AD51" s="56">
        <f t="shared" si="150"/>
        <v>0</v>
      </c>
      <c r="AE51" s="56">
        <f t="shared" si="150"/>
        <v>0</v>
      </c>
      <c r="AF51" s="57">
        <f>SUM(AG51:AT51)</f>
        <v>0</v>
      </c>
      <c r="AG51" s="58"/>
      <c r="AH51" s="63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60">
        <f>SUM(AV51:BI51)</f>
        <v>0</v>
      </c>
      <c r="AV51" s="58">
        <f>AV52*AV53</f>
        <v>0</v>
      </c>
      <c r="AW51" s="63"/>
      <c r="AX51" s="58">
        <f t="shared" ref="AX51:BI51" si="151">AX52*AX53</f>
        <v>0</v>
      </c>
      <c r="AY51" s="58">
        <f t="shared" si="151"/>
        <v>0</v>
      </c>
      <c r="AZ51" s="58">
        <f t="shared" si="151"/>
        <v>0</v>
      </c>
      <c r="BA51" s="58">
        <f t="shared" si="151"/>
        <v>0</v>
      </c>
      <c r="BB51" s="58">
        <f t="shared" si="151"/>
        <v>0</v>
      </c>
      <c r="BC51" s="58">
        <f t="shared" si="151"/>
        <v>0</v>
      </c>
      <c r="BD51" s="58">
        <f t="shared" si="151"/>
        <v>0</v>
      </c>
      <c r="BE51" s="58">
        <f t="shared" si="151"/>
        <v>0</v>
      </c>
      <c r="BF51" s="58">
        <f t="shared" si="151"/>
        <v>0</v>
      </c>
      <c r="BG51" s="58">
        <f t="shared" si="151"/>
        <v>0</v>
      </c>
      <c r="BH51" s="58">
        <f t="shared" si="151"/>
        <v>0</v>
      </c>
      <c r="BI51" s="58">
        <f t="shared" si="151"/>
        <v>0</v>
      </c>
      <c r="BJ51" s="60">
        <f>SUM(BK51:BX51)</f>
        <v>0</v>
      </c>
      <c r="BK51" s="58">
        <f>BK52*BK53</f>
        <v>0</v>
      </c>
      <c r="BL51" s="63"/>
      <c r="BM51" s="58">
        <f t="shared" ref="BM51:BX51" si="152">BM52*BM53</f>
        <v>0</v>
      </c>
      <c r="BN51" s="58">
        <f t="shared" si="152"/>
        <v>0</v>
      </c>
      <c r="BO51" s="58">
        <f t="shared" si="152"/>
        <v>0</v>
      </c>
      <c r="BP51" s="58">
        <f t="shared" si="152"/>
        <v>0</v>
      </c>
      <c r="BQ51" s="58">
        <f t="shared" si="152"/>
        <v>0</v>
      </c>
      <c r="BR51" s="58">
        <f t="shared" si="152"/>
        <v>0</v>
      </c>
      <c r="BS51" s="58">
        <f t="shared" si="152"/>
        <v>0</v>
      </c>
      <c r="BT51" s="58">
        <f t="shared" si="152"/>
        <v>0</v>
      </c>
      <c r="BU51" s="58">
        <f t="shared" si="152"/>
        <v>0</v>
      </c>
      <c r="BV51" s="58">
        <f t="shared" si="152"/>
        <v>0</v>
      </c>
      <c r="BW51" s="58">
        <f t="shared" si="152"/>
        <v>0</v>
      </c>
      <c r="BX51" s="58">
        <f t="shared" si="152"/>
        <v>0</v>
      </c>
      <c r="BY51" s="60">
        <f>SUM(BZ51:CM51)</f>
        <v>0</v>
      </c>
      <c r="BZ51" s="58">
        <f>BZ52*BZ53</f>
        <v>0</v>
      </c>
      <c r="CA51" s="61"/>
      <c r="CB51" s="58">
        <f t="shared" ref="CB51:CM51" si="153">CB52*CB53</f>
        <v>0</v>
      </c>
      <c r="CC51" s="58">
        <f t="shared" si="153"/>
        <v>0</v>
      </c>
      <c r="CD51" s="58">
        <f t="shared" si="153"/>
        <v>0</v>
      </c>
      <c r="CE51" s="58">
        <f t="shared" si="153"/>
        <v>0</v>
      </c>
      <c r="CF51" s="58">
        <f t="shared" si="153"/>
        <v>0</v>
      </c>
      <c r="CG51" s="58">
        <f t="shared" si="153"/>
        <v>0</v>
      </c>
      <c r="CH51" s="58">
        <f t="shared" si="153"/>
        <v>0</v>
      </c>
      <c r="CI51" s="58">
        <f t="shared" si="153"/>
        <v>0</v>
      </c>
      <c r="CJ51" s="58">
        <f t="shared" si="153"/>
        <v>0</v>
      </c>
      <c r="CK51" s="58">
        <f t="shared" si="153"/>
        <v>0</v>
      </c>
      <c r="CL51" s="58">
        <f t="shared" si="153"/>
        <v>0</v>
      </c>
      <c r="CM51" s="58">
        <f t="shared" si="153"/>
        <v>0</v>
      </c>
      <c r="CN51" s="60">
        <f>SUM(CO51:DB51)</f>
        <v>0</v>
      </c>
      <c r="CO51" s="58">
        <f>CO52*CO53</f>
        <v>0</v>
      </c>
      <c r="CP51" s="61"/>
      <c r="CQ51" s="58">
        <f t="shared" ref="CQ51:DB51" si="154">CQ52*CQ53</f>
        <v>0</v>
      </c>
      <c r="CR51" s="58">
        <f t="shared" si="154"/>
        <v>0</v>
      </c>
      <c r="CS51" s="58">
        <f t="shared" si="154"/>
        <v>0</v>
      </c>
      <c r="CT51" s="58">
        <f t="shared" si="154"/>
        <v>0</v>
      </c>
      <c r="CU51" s="58">
        <f t="shared" si="154"/>
        <v>0</v>
      </c>
      <c r="CV51" s="58">
        <f t="shared" si="154"/>
        <v>0</v>
      </c>
      <c r="CW51" s="58">
        <f t="shared" si="154"/>
        <v>0</v>
      </c>
      <c r="CX51" s="58">
        <f t="shared" si="154"/>
        <v>0</v>
      </c>
      <c r="CY51" s="58">
        <f t="shared" si="154"/>
        <v>0</v>
      </c>
      <c r="CZ51" s="58">
        <f t="shared" si="154"/>
        <v>0</v>
      </c>
      <c r="DA51" s="58">
        <f t="shared" si="154"/>
        <v>0</v>
      </c>
      <c r="DB51" s="58">
        <f t="shared" si="154"/>
        <v>0</v>
      </c>
      <c r="DC51" s="60">
        <f>SUM(DD51:DQ51)</f>
        <v>0</v>
      </c>
      <c r="DD51" s="58">
        <f>DD52*DD53</f>
        <v>0</v>
      </c>
      <c r="DE51" s="61"/>
      <c r="DF51" s="58">
        <f t="shared" ref="DF51:DQ51" si="155">DF52*DF53</f>
        <v>0</v>
      </c>
      <c r="DG51" s="58">
        <f t="shared" si="155"/>
        <v>0</v>
      </c>
      <c r="DH51" s="58">
        <f t="shared" si="155"/>
        <v>0</v>
      </c>
      <c r="DI51" s="58">
        <f t="shared" si="155"/>
        <v>0</v>
      </c>
      <c r="DJ51" s="58">
        <f t="shared" si="155"/>
        <v>0</v>
      </c>
      <c r="DK51" s="58">
        <f t="shared" si="155"/>
        <v>0</v>
      </c>
      <c r="DL51" s="58">
        <f t="shared" si="155"/>
        <v>0</v>
      </c>
      <c r="DM51" s="58">
        <f t="shared" si="155"/>
        <v>0</v>
      </c>
      <c r="DN51" s="58">
        <f t="shared" si="155"/>
        <v>0</v>
      </c>
      <c r="DO51" s="58">
        <f t="shared" si="155"/>
        <v>0</v>
      </c>
      <c r="DP51" s="58">
        <f t="shared" si="155"/>
        <v>0</v>
      </c>
      <c r="DQ51" s="58">
        <f t="shared" si="155"/>
        <v>0</v>
      </c>
      <c r="DR51" s="60">
        <f>SUM(DS51:EF51)</f>
        <v>0</v>
      </c>
      <c r="DS51" s="58">
        <f>DS52*DS53</f>
        <v>0</v>
      </c>
      <c r="DT51" s="61"/>
      <c r="DU51" s="58">
        <f t="shared" ref="DU51:EF51" si="156">DU52*DU53</f>
        <v>0</v>
      </c>
      <c r="DV51" s="58">
        <f t="shared" si="156"/>
        <v>0</v>
      </c>
      <c r="DW51" s="58">
        <f t="shared" si="156"/>
        <v>0</v>
      </c>
      <c r="DX51" s="58">
        <f t="shared" si="156"/>
        <v>0</v>
      </c>
      <c r="DY51" s="58">
        <f t="shared" si="156"/>
        <v>0</v>
      </c>
      <c r="DZ51" s="58">
        <f t="shared" si="156"/>
        <v>0</v>
      </c>
      <c r="EA51" s="58">
        <f t="shared" si="156"/>
        <v>0</v>
      </c>
      <c r="EB51" s="58">
        <f t="shared" si="156"/>
        <v>0</v>
      </c>
      <c r="EC51" s="58">
        <f t="shared" si="156"/>
        <v>0</v>
      </c>
      <c r="ED51" s="58">
        <f t="shared" si="156"/>
        <v>0</v>
      </c>
      <c r="EE51" s="58">
        <f t="shared" si="156"/>
        <v>0</v>
      </c>
      <c r="EF51" s="58">
        <f t="shared" si="156"/>
        <v>0</v>
      </c>
      <c r="EG51" s="60">
        <f>SUM(EH51:EU51)</f>
        <v>0</v>
      </c>
      <c r="EH51" s="58">
        <f>EH52*EH53</f>
        <v>0</v>
      </c>
      <c r="EI51" s="61"/>
      <c r="EJ51" s="58">
        <f t="shared" ref="EJ51:EU51" si="157">EJ52*EJ53</f>
        <v>0</v>
      </c>
      <c r="EK51" s="58">
        <f t="shared" si="157"/>
        <v>0</v>
      </c>
      <c r="EL51" s="58">
        <f t="shared" si="157"/>
        <v>0</v>
      </c>
      <c r="EM51" s="58">
        <f t="shared" si="157"/>
        <v>0</v>
      </c>
      <c r="EN51" s="58">
        <f t="shared" si="157"/>
        <v>0</v>
      </c>
      <c r="EO51" s="58">
        <f t="shared" si="157"/>
        <v>0</v>
      </c>
      <c r="EP51" s="58">
        <f t="shared" si="157"/>
        <v>0</v>
      </c>
      <c r="EQ51" s="58">
        <f t="shared" si="157"/>
        <v>0</v>
      </c>
      <c r="ER51" s="58">
        <f t="shared" si="157"/>
        <v>0</v>
      </c>
      <c r="ES51" s="58">
        <f t="shared" si="157"/>
        <v>0</v>
      </c>
      <c r="ET51" s="58">
        <f t="shared" si="157"/>
        <v>0</v>
      </c>
      <c r="EU51" s="58">
        <f t="shared" si="157"/>
        <v>0</v>
      </c>
      <c r="EV51" s="60">
        <f>SUM(EW51:FJ51)</f>
        <v>0</v>
      </c>
      <c r="EW51" s="58">
        <f>EW52*EW53</f>
        <v>0</v>
      </c>
      <c r="EX51" s="61"/>
      <c r="EY51" s="58">
        <f t="shared" ref="EY51:FJ51" si="158">EY52*EY53</f>
        <v>0</v>
      </c>
      <c r="EZ51" s="58">
        <f t="shared" si="158"/>
        <v>0</v>
      </c>
      <c r="FA51" s="58">
        <f t="shared" si="158"/>
        <v>0</v>
      </c>
      <c r="FB51" s="58">
        <f t="shared" si="158"/>
        <v>0</v>
      </c>
      <c r="FC51" s="58">
        <f t="shared" si="158"/>
        <v>0</v>
      </c>
      <c r="FD51" s="58">
        <f t="shared" si="158"/>
        <v>0</v>
      </c>
      <c r="FE51" s="58">
        <f t="shared" si="158"/>
        <v>0</v>
      </c>
      <c r="FF51" s="58">
        <f t="shared" si="158"/>
        <v>0</v>
      </c>
      <c r="FG51" s="58">
        <f t="shared" si="158"/>
        <v>0</v>
      </c>
      <c r="FH51" s="58">
        <f t="shared" si="158"/>
        <v>0</v>
      </c>
      <c r="FI51" s="58">
        <f t="shared" si="158"/>
        <v>0</v>
      </c>
      <c r="FJ51" s="58">
        <f t="shared" si="158"/>
        <v>0</v>
      </c>
      <c r="FK51" s="60">
        <f>SUM(FL51:FY51)</f>
        <v>0</v>
      </c>
      <c r="FL51" s="58">
        <f>FL52*FL53</f>
        <v>0</v>
      </c>
      <c r="FM51" s="61"/>
      <c r="FN51" s="58">
        <f t="shared" ref="FN51:FY51" si="159">FN52*FN53</f>
        <v>0</v>
      </c>
      <c r="FO51" s="58">
        <f t="shared" si="159"/>
        <v>0</v>
      </c>
      <c r="FP51" s="58">
        <f t="shared" si="159"/>
        <v>0</v>
      </c>
      <c r="FQ51" s="58">
        <f t="shared" si="159"/>
        <v>0</v>
      </c>
      <c r="FR51" s="58">
        <f t="shared" si="159"/>
        <v>0</v>
      </c>
      <c r="FS51" s="58">
        <f t="shared" si="159"/>
        <v>0</v>
      </c>
      <c r="FT51" s="58">
        <f t="shared" si="159"/>
        <v>0</v>
      </c>
      <c r="FU51" s="58">
        <f t="shared" si="159"/>
        <v>0</v>
      </c>
      <c r="FV51" s="58">
        <f t="shared" si="159"/>
        <v>0</v>
      </c>
      <c r="FW51" s="58">
        <f t="shared" si="159"/>
        <v>0</v>
      </c>
      <c r="FX51" s="58">
        <f t="shared" si="159"/>
        <v>0</v>
      </c>
      <c r="FY51" s="58">
        <f t="shared" si="159"/>
        <v>0</v>
      </c>
      <c r="FZ51" s="60">
        <f>SUM(GA51:GN51)</f>
        <v>0</v>
      </c>
      <c r="GA51" s="58">
        <f>GA52*GA53</f>
        <v>0</v>
      </c>
      <c r="GB51" s="61"/>
      <c r="GC51" s="58">
        <f t="shared" ref="GC51:GN51" si="160">GC52*GC53</f>
        <v>0</v>
      </c>
      <c r="GD51" s="58">
        <f t="shared" si="160"/>
        <v>0</v>
      </c>
      <c r="GE51" s="58">
        <f t="shared" si="160"/>
        <v>0</v>
      </c>
      <c r="GF51" s="58">
        <f t="shared" si="160"/>
        <v>0</v>
      </c>
      <c r="GG51" s="58">
        <f t="shared" si="160"/>
        <v>0</v>
      </c>
      <c r="GH51" s="58">
        <f t="shared" si="160"/>
        <v>0</v>
      </c>
      <c r="GI51" s="58">
        <f t="shared" si="160"/>
        <v>0</v>
      </c>
      <c r="GJ51" s="58">
        <f t="shared" si="160"/>
        <v>0</v>
      </c>
      <c r="GK51" s="58">
        <f t="shared" si="160"/>
        <v>0</v>
      </c>
      <c r="GL51" s="58">
        <f t="shared" si="160"/>
        <v>0</v>
      </c>
      <c r="GM51" s="58">
        <f t="shared" si="160"/>
        <v>0</v>
      </c>
      <c r="GN51" s="58">
        <f t="shared" si="160"/>
        <v>0</v>
      </c>
      <c r="GO51" s="60">
        <f>SUM(GP51:HC51)</f>
        <v>0</v>
      </c>
      <c r="GP51" s="58">
        <f>GP52*GP53</f>
        <v>0</v>
      </c>
      <c r="GQ51" s="61"/>
      <c r="GR51" s="58">
        <f t="shared" ref="GR51:HC51" si="161">GR52*GR53</f>
        <v>0</v>
      </c>
      <c r="GS51" s="58">
        <f t="shared" si="161"/>
        <v>0</v>
      </c>
      <c r="GT51" s="58">
        <f t="shared" si="161"/>
        <v>0</v>
      </c>
      <c r="GU51" s="58">
        <f t="shared" si="161"/>
        <v>0</v>
      </c>
      <c r="GV51" s="58">
        <f t="shared" si="161"/>
        <v>0</v>
      </c>
      <c r="GW51" s="58">
        <f t="shared" si="161"/>
        <v>0</v>
      </c>
      <c r="GX51" s="58">
        <f t="shared" si="161"/>
        <v>0</v>
      </c>
      <c r="GY51" s="58">
        <f t="shared" si="161"/>
        <v>0</v>
      </c>
      <c r="GZ51" s="58">
        <f t="shared" si="161"/>
        <v>0</v>
      </c>
      <c r="HA51" s="58">
        <f t="shared" si="161"/>
        <v>0</v>
      </c>
      <c r="HB51" s="58">
        <f t="shared" si="161"/>
        <v>0</v>
      </c>
      <c r="HC51" s="58">
        <f t="shared" si="161"/>
        <v>0</v>
      </c>
    </row>
    <row r="52" spans="1:211" s="15" customFormat="1" ht="13.5" customHeight="1" x14ac:dyDescent="0.25">
      <c r="A52" s="14" t="s">
        <v>54</v>
      </c>
      <c r="B52" s="15" t="s">
        <v>216</v>
      </c>
      <c r="C52" s="47" t="s">
        <v>51</v>
      </c>
      <c r="D52" s="47" t="s">
        <v>52</v>
      </c>
      <c r="E52" s="48">
        <v>160</v>
      </c>
      <c r="F52" s="49"/>
      <c r="G52" s="50" t="s">
        <v>211</v>
      </c>
      <c r="H52" s="51"/>
      <c r="J52" s="50" t="s">
        <v>60</v>
      </c>
      <c r="K52" s="52" t="s">
        <v>56</v>
      </c>
      <c r="L52" s="53"/>
      <c r="M52" s="53"/>
      <c r="N52" s="16"/>
      <c r="O52" s="54"/>
      <c r="P52" s="17">
        <v>20</v>
      </c>
      <c r="Q52" s="55">
        <f t="shared" si="150"/>
        <v>0</v>
      </c>
      <c r="R52" s="56">
        <f t="shared" si="150"/>
        <v>0</v>
      </c>
      <c r="S52" s="56">
        <f t="shared" si="150"/>
        <v>0</v>
      </c>
      <c r="T52" s="56">
        <f t="shared" si="150"/>
        <v>0</v>
      </c>
      <c r="U52" s="56">
        <f t="shared" si="150"/>
        <v>0</v>
      </c>
      <c r="V52" s="56">
        <f t="shared" si="150"/>
        <v>0</v>
      </c>
      <c r="W52" s="56">
        <f t="shared" si="150"/>
        <v>0</v>
      </c>
      <c r="X52" s="56">
        <f t="shared" si="150"/>
        <v>0</v>
      </c>
      <c r="Y52" s="56">
        <f t="shared" si="150"/>
        <v>0</v>
      </c>
      <c r="Z52" s="56">
        <f t="shared" si="150"/>
        <v>0</v>
      </c>
      <c r="AA52" s="56">
        <f t="shared" si="150"/>
        <v>0</v>
      </c>
      <c r="AB52" s="56">
        <f t="shared" si="150"/>
        <v>0</v>
      </c>
      <c r="AC52" s="56">
        <f t="shared" si="150"/>
        <v>0</v>
      </c>
      <c r="AD52" s="56">
        <f t="shared" si="150"/>
        <v>0</v>
      </c>
      <c r="AE52" s="56">
        <f t="shared" si="150"/>
        <v>0</v>
      </c>
      <c r="AF52" s="57">
        <f>SUM(AG52:AT52)</f>
        <v>0</v>
      </c>
      <c r="AG52" s="58"/>
      <c r="AH52" s="63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60">
        <f>SUM(AV52:BI52)</f>
        <v>0</v>
      </c>
      <c r="AV52" s="58"/>
      <c r="AW52" s="63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60">
        <f>SUM(BK52:BX52)</f>
        <v>0</v>
      </c>
      <c r="BK52" s="58"/>
      <c r="BL52" s="63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60">
        <f>SUM(BZ52:CM52)</f>
        <v>0</v>
      </c>
      <c r="BZ52" s="58"/>
      <c r="CA52" s="61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60">
        <f>SUM(CO52:DB52)</f>
        <v>0</v>
      </c>
      <c r="CO52" s="58"/>
      <c r="CP52" s="61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60">
        <f>SUM(DD52:DQ52)</f>
        <v>0</v>
      </c>
      <c r="DD52" s="58"/>
      <c r="DE52" s="61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60">
        <f>SUM(DS52:EF52)</f>
        <v>0</v>
      </c>
      <c r="DS52" s="58"/>
      <c r="DT52" s="61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60">
        <f>SUM(EH52:EU52)</f>
        <v>0</v>
      </c>
      <c r="EH52" s="58"/>
      <c r="EI52" s="61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60">
        <f>SUM(EW52:FJ52)</f>
        <v>0</v>
      </c>
      <c r="EW52" s="58"/>
      <c r="EX52" s="61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60">
        <f>SUM(FL52:FY52)</f>
        <v>0</v>
      </c>
      <c r="FL52" s="58"/>
      <c r="FM52" s="61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60">
        <f>SUM(GA52:GN52)</f>
        <v>0</v>
      </c>
      <c r="GA52" s="58"/>
      <c r="GB52" s="61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60">
        <f>SUM(GP52:HC52)</f>
        <v>0</v>
      </c>
      <c r="GP52" s="58"/>
      <c r="GQ52" s="61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</row>
    <row r="53" spans="1:211" s="15" customFormat="1" ht="13.5" customHeight="1" x14ac:dyDescent="0.25">
      <c r="A53" s="14" t="s">
        <v>54</v>
      </c>
      <c r="B53" s="15" t="s">
        <v>217</v>
      </c>
      <c r="C53" s="47" t="s">
        <v>51</v>
      </c>
      <c r="D53" s="47" t="s">
        <v>52</v>
      </c>
      <c r="E53" s="48">
        <v>160</v>
      </c>
      <c r="F53" s="49"/>
      <c r="G53" s="50" t="s">
        <v>213</v>
      </c>
      <c r="H53" s="51"/>
      <c r="J53" s="50" t="s">
        <v>63</v>
      </c>
      <c r="K53" s="52" t="s">
        <v>56</v>
      </c>
      <c r="L53" s="53"/>
      <c r="M53" s="53"/>
      <c r="N53" s="16"/>
      <c r="O53" s="54"/>
      <c r="P53" s="17">
        <v>20</v>
      </c>
      <c r="Q53" s="55">
        <f t="shared" ref="Q53:AF53" si="162">IF(Q52=0, 0, Q51/Q52/1)</f>
        <v>0</v>
      </c>
      <c r="R53" s="56">
        <f t="shared" si="162"/>
        <v>0</v>
      </c>
      <c r="S53" s="56">
        <f t="shared" si="162"/>
        <v>0</v>
      </c>
      <c r="T53" s="56">
        <f t="shared" si="162"/>
        <v>0</v>
      </c>
      <c r="U53" s="56">
        <f t="shared" si="162"/>
        <v>0</v>
      </c>
      <c r="V53" s="56">
        <f t="shared" si="162"/>
        <v>0</v>
      </c>
      <c r="W53" s="56">
        <f t="shared" si="162"/>
        <v>0</v>
      </c>
      <c r="X53" s="56">
        <f t="shared" si="162"/>
        <v>0</v>
      </c>
      <c r="Y53" s="56">
        <f t="shared" si="162"/>
        <v>0</v>
      </c>
      <c r="Z53" s="56">
        <f t="shared" si="162"/>
        <v>0</v>
      </c>
      <c r="AA53" s="56">
        <f t="shared" si="162"/>
        <v>0</v>
      </c>
      <c r="AB53" s="56">
        <f t="shared" si="162"/>
        <v>0</v>
      </c>
      <c r="AC53" s="56">
        <f t="shared" si="162"/>
        <v>0</v>
      </c>
      <c r="AD53" s="56">
        <f t="shared" si="162"/>
        <v>0</v>
      </c>
      <c r="AE53" s="56">
        <f t="shared" si="162"/>
        <v>0</v>
      </c>
      <c r="AF53" s="57">
        <f t="shared" si="162"/>
        <v>0</v>
      </c>
      <c r="AG53" s="58"/>
      <c r="AH53" s="63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60">
        <f>IF(AU52=0, 0, AU51/AU52/1)</f>
        <v>0</v>
      </c>
      <c r="AV53" s="58"/>
      <c r="AW53" s="63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60">
        <f>IF(BJ52=0, 0, BJ51/BJ52/1)</f>
        <v>0</v>
      </c>
      <c r="BK53" s="58"/>
      <c r="BL53" s="63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60">
        <f>IF(BY52=0, 0, BY51/BY52/1)</f>
        <v>0</v>
      </c>
      <c r="BZ53" s="58"/>
      <c r="CA53" s="61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60">
        <f>IF(CN52=0, 0, CN51/CN52/1)</f>
        <v>0</v>
      </c>
      <c r="CO53" s="58"/>
      <c r="CP53" s="61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60">
        <f>IF(DC52=0, 0, DC51/DC52/1)</f>
        <v>0</v>
      </c>
      <c r="DD53" s="58"/>
      <c r="DE53" s="61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60">
        <f>IF(DR52=0, 0, DR51/DR52/1)</f>
        <v>0</v>
      </c>
      <c r="DS53" s="58"/>
      <c r="DT53" s="61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60">
        <f>IF(EG52=0, 0, EG51/EG52/1)</f>
        <v>0</v>
      </c>
      <c r="EH53" s="58"/>
      <c r="EI53" s="61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60">
        <f>IF(EV52=0, 0, EV51/EV52/1)</f>
        <v>0</v>
      </c>
      <c r="EW53" s="58"/>
      <c r="EX53" s="61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60">
        <f>IF(FK52=0, 0, FK51/FK52/1)</f>
        <v>0</v>
      </c>
      <c r="FL53" s="58"/>
      <c r="FM53" s="61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60">
        <f>IF(FZ52=0, 0, FZ51/FZ52/1)</f>
        <v>0</v>
      </c>
      <c r="GA53" s="58"/>
      <c r="GB53" s="61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60">
        <f>IF(GO52=0, 0, GO51/GO52/1)</f>
        <v>0</v>
      </c>
      <c r="GP53" s="58"/>
      <c r="GQ53" s="61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</row>
    <row r="54" spans="1:211" s="15" customFormat="1" ht="13.5" customHeight="1" x14ac:dyDescent="0.25">
      <c r="A54" s="14" t="s">
        <v>49</v>
      </c>
      <c r="B54" s="15" t="s">
        <v>218</v>
      </c>
      <c r="C54" s="47" t="s">
        <v>51</v>
      </c>
      <c r="D54" s="47" t="s">
        <v>52</v>
      </c>
      <c r="E54" s="48">
        <v>160</v>
      </c>
      <c r="F54" s="49"/>
      <c r="G54" s="50" t="s">
        <v>219</v>
      </c>
      <c r="H54" s="51" t="s">
        <v>54</v>
      </c>
      <c r="J54" s="50" t="s">
        <v>55</v>
      </c>
      <c r="K54" s="52" t="s">
        <v>56</v>
      </c>
      <c r="L54" s="53"/>
      <c r="M54" s="53"/>
      <c r="N54" s="16"/>
      <c r="O54" s="54"/>
      <c r="P54" s="17">
        <v>20</v>
      </c>
      <c r="Q54" s="55">
        <f t="shared" ref="Q54:AE55" si="163">SUM(AF54,AU54,BJ54,BY54,CN54,DC54,DR54,EG54,EV54,FK54,FZ54,GO54)</f>
        <v>0</v>
      </c>
      <c r="R54" s="56">
        <f t="shared" si="163"/>
        <v>0</v>
      </c>
      <c r="S54" s="56">
        <f t="shared" si="163"/>
        <v>0</v>
      </c>
      <c r="T54" s="56">
        <f t="shared" si="163"/>
        <v>0</v>
      </c>
      <c r="U54" s="56">
        <f t="shared" si="163"/>
        <v>0</v>
      </c>
      <c r="V54" s="56">
        <f t="shared" si="163"/>
        <v>0</v>
      </c>
      <c r="W54" s="56">
        <f t="shared" si="163"/>
        <v>0</v>
      </c>
      <c r="X54" s="56">
        <f t="shared" si="163"/>
        <v>0</v>
      </c>
      <c r="Y54" s="56">
        <f t="shared" si="163"/>
        <v>0</v>
      </c>
      <c r="Z54" s="56">
        <f t="shared" si="163"/>
        <v>0</v>
      </c>
      <c r="AA54" s="56">
        <f t="shared" si="163"/>
        <v>0</v>
      </c>
      <c r="AB54" s="56">
        <f t="shared" si="163"/>
        <v>0</v>
      </c>
      <c r="AC54" s="56">
        <f t="shared" si="163"/>
        <v>0</v>
      </c>
      <c r="AD54" s="56">
        <f t="shared" si="163"/>
        <v>0</v>
      </c>
      <c r="AE54" s="56">
        <f t="shared" si="163"/>
        <v>0</v>
      </c>
      <c r="AF54" s="57">
        <f>SUM(AG54:AT54)</f>
        <v>0</v>
      </c>
      <c r="AG54" s="58"/>
      <c r="AH54" s="63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60">
        <f>SUM(AV54:BI54)</f>
        <v>0</v>
      </c>
      <c r="AV54" s="58">
        <f>AV55*AV56</f>
        <v>0</v>
      </c>
      <c r="AW54" s="63"/>
      <c r="AX54" s="58">
        <f t="shared" ref="AX54:BI54" si="164">AX55*AX56</f>
        <v>0</v>
      </c>
      <c r="AY54" s="58">
        <f t="shared" si="164"/>
        <v>0</v>
      </c>
      <c r="AZ54" s="58">
        <f t="shared" si="164"/>
        <v>0</v>
      </c>
      <c r="BA54" s="58">
        <f t="shared" si="164"/>
        <v>0</v>
      </c>
      <c r="BB54" s="58">
        <f t="shared" si="164"/>
        <v>0</v>
      </c>
      <c r="BC54" s="58">
        <f t="shared" si="164"/>
        <v>0</v>
      </c>
      <c r="BD54" s="58">
        <f t="shared" si="164"/>
        <v>0</v>
      </c>
      <c r="BE54" s="58">
        <f t="shared" si="164"/>
        <v>0</v>
      </c>
      <c r="BF54" s="58">
        <f t="shared" si="164"/>
        <v>0</v>
      </c>
      <c r="BG54" s="58">
        <f t="shared" si="164"/>
        <v>0</v>
      </c>
      <c r="BH54" s="58">
        <f t="shared" si="164"/>
        <v>0</v>
      </c>
      <c r="BI54" s="58">
        <f t="shared" si="164"/>
        <v>0</v>
      </c>
      <c r="BJ54" s="60">
        <f>SUM(BK54:BX54)</f>
        <v>0</v>
      </c>
      <c r="BK54" s="58">
        <f>BK55*BK56</f>
        <v>0</v>
      </c>
      <c r="BL54" s="63"/>
      <c r="BM54" s="58">
        <f t="shared" ref="BM54:BX54" si="165">BM55*BM56</f>
        <v>0</v>
      </c>
      <c r="BN54" s="58">
        <f t="shared" si="165"/>
        <v>0</v>
      </c>
      <c r="BO54" s="58">
        <f t="shared" si="165"/>
        <v>0</v>
      </c>
      <c r="BP54" s="58">
        <f t="shared" si="165"/>
        <v>0</v>
      </c>
      <c r="BQ54" s="58">
        <f t="shared" si="165"/>
        <v>0</v>
      </c>
      <c r="BR54" s="58">
        <f t="shared" si="165"/>
        <v>0</v>
      </c>
      <c r="BS54" s="58">
        <f t="shared" si="165"/>
        <v>0</v>
      </c>
      <c r="BT54" s="58">
        <f t="shared" si="165"/>
        <v>0</v>
      </c>
      <c r="BU54" s="58">
        <f t="shared" si="165"/>
        <v>0</v>
      </c>
      <c r="BV54" s="58">
        <f t="shared" si="165"/>
        <v>0</v>
      </c>
      <c r="BW54" s="58">
        <f t="shared" si="165"/>
        <v>0</v>
      </c>
      <c r="BX54" s="58">
        <f t="shared" si="165"/>
        <v>0</v>
      </c>
      <c r="BY54" s="60">
        <f>SUM(BZ54:CM54)</f>
        <v>0</v>
      </c>
      <c r="BZ54" s="58">
        <f>BZ55*BZ56</f>
        <v>0</v>
      </c>
      <c r="CA54" s="61"/>
      <c r="CB54" s="58">
        <f t="shared" ref="CB54:CM54" si="166">CB55*CB56</f>
        <v>0</v>
      </c>
      <c r="CC54" s="58">
        <f t="shared" si="166"/>
        <v>0</v>
      </c>
      <c r="CD54" s="58">
        <f t="shared" si="166"/>
        <v>0</v>
      </c>
      <c r="CE54" s="58">
        <f t="shared" si="166"/>
        <v>0</v>
      </c>
      <c r="CF54" s="58">
        <f t="shared" si="166"/>
        <v>0</v>
      </c>
      <c r="CG54" s="58">
        <f t="shared" si="166"/>
        <v>0</v>
      </c>
      <c r="CH54" s="58">
        <f t="shared" si="166"/>
        <v>0</v>
      </c>
      <c r="CI54" s="58">
        <f t="shared" si="166"/>
        <v>0</v>
      </c>
      <c r="CJ54" s="58">
        <f t="shared" si="166"/>
        <v>0</v>
      </c>
      <c r="CK54" s="58">
        <f t="shared" si="166"/>
        <v>0</v>
      </c>
      <c r="CL54" s="58">
        <f t="shared" si="166"/>
        <v>0</v>
      </c>
      <c r="CM54" s="58">
        <f t="shared" si="166"/>
        <v>0</v>
      </c>
      <c r="CN54" s="60">
        <f>SUM(CO54:DB54)</f>
        <v>0</v>
      </c>
      <c r="CO54" s="58">
        <f>CO55*CO56</f>
        <v>0</v>
      </c>
      <c r="CP54" s="61"/>
      <c r="CQ54" s="58">
        <f t="shared" ref="CQ54:DB54" si="167">CQ55*CQ56</f>
        <v>0</v>
      </c>
      <c r="CR54" s="58">
        <f t="shared" si="167"/>
        <v>0</v>
      </c>
      <c r="CS54" s="58">
        <f t="shared" si="167"/>
        <v>0</v>
      </c>
      <c r="CT54" s="58">
        <f t="shared" si="167"/>
        <v>0</v>
      </c>
      <c r="CU54" s="58">
        <f t="shared" si="167"/>
        <v>0</v>
      </c>
      <c r="CV54" s="58">
        <f t="shared" si="167"/>
        <v>0</v>
      </c>
      <c r="CW54" s="58">
        <f t="shared" si="167"/>
        <v>0</v>
      </c>
      <c r="CX54" s="58">
        <f t="shared" si="167"/>
        <v>0</v>
      </c>
      <c r="CY54" s="58">
        <f t="shared" si="167"/>
        <v>0</v>
      </c>
      <c r="CZ54" s="58">
        <f t="shared" si="167"/>
        <v>0</v>
      </c>
      <c r="DA54" s="58">
        <f t="shared" si="167"/>
        <v>0</v>
      </c>
      <c r="DB54" s="58">
        <f t="shared" si="167"/>
        <v>0</v>
      </c>
      <c r="DC54" s="60">
        <f>SUM(DD54:DQ54)</f>
        <v>0</v>
      </c>
      <c r="DD54" s="58">
        <f>DD55*DD56</f>
        <v>0</v>
      </c>
      <c r="DE54" s="61"/>
      <c r="DF54" s="58">
        <f t="shared" ref="DF54:DQ54" si="168">DF55*DF56</f>
        <v>0</v>
      </c>
      <c r="DG54" s="58">
        <f t="shared" si="168"/>
        <v>0</v>
      </c>
      <c r="DH54" s="58">
        <f t="shared" si="168"/>
        <v>0</v>
      </c>
      <c r="DI54" s="58">
        <f t="shared" si="168"/>
        <v>0</v>
      </c>
      <c r="DJ54" s="58">
        <f t="shared" si="168"/>
        <v>0</v>
      </c>
      <c r="DK54" s="58">
        <f t="shared" si="168"/>
        <v>0</v>
      </c>
      <c r="DL54" s="58">
        <f t="shared" si="168"/>
        <v>0</v>
      </c>
      <c r="DM54" s="58">
        <f t="shared" si="168"/>
        <v>0</v>
      </c>
      <c r="DN54" s="58">
        <f t="shared" si="168"/>
        <v>0</v>
      </c>
      <c r="DO54" s="58">
        <f t="shared" si="168"/>
        <v>0</v>
      </c>
      <c r="DP54" s="58">
        <f t="shared" si="168"/>
        <v>0</v>
      </c>
      <c r="DQ54" s="58">
        <f t="shared" si="168"/>
        <v>0</v>
      </c>
      <c r="DR54" s="60">
        <f>SUM(DS54:EF54)</f>
        <v>0</v>
      </c>
      <c r="DS54" s="58">
        <f>DS55*DS56</f>
        <v>0</v>
      </c>
      <c r="DT54" s="61"/>
      <c r="DU54" s="58">
        <f t="shared" ref="DU54:EF54" si="169">DU55*DU56</f>
        <v>0</v>
      </c>
      <c r="DV54" s="58">
        <f t="shared" si="169"/>
        <v>0</v>
      </c>
      <c r="DW54" s="58">
        <f t="shared" si="169"/>
        <v>0</v>
      </c>
      <c r="DX54" s="58">
        <f t="shared" si="169"/>
        <v>0</v>
      </c>
      <c r="DY54" s="58">
        <f t="shared" si="169"/>
        <v>0</v>
      </c>
      <c r="DZ54" s="58">
        <f t="shared" si="169"/>
        <v>0</v>
      </c>
      <c r="EA54" s="58">
        <f t="shared" si="169"/>
        <v>0</v>
      </c>
      <c r="EB54" s="58">
        <f t="shared" si="169"/>
        <v>0</v>
      </c>
      <c r="EC54" s="58">
        <f t="shared" si="169"/>
        <v>0</v>
      </c>
      <c r="ED54" s="58">
        <f t="shared" si="169"/>
        <v>0</v>
      </c>
      <c r="EE54" s="58">
        <f t="shared" si="169"/>
        <v>0</v>
      </c>
      <c r="EF54" s="58">
        <f t="shared" si="169"/>
        <v>0</v>
      </c>
      <c r="EG54" s="60">
        <f>SUM(EH54:EU54)</f>
        <v>0</v>
      </c>
      <c r="EH54" s="58">
        <f>EH55*EH56</f>
        <v>0</v>
      </c>
      <c r="EI54" s="61"/>
      <c r="EJ54" s="58">
        <f t="shared" ref="EJ54:EU54" si="170">EJ55*EJ56</f>
        <v>0</v>
      </c>
      <c r="EK54" s="58">
        <f t="shared" si="170"/>
        <v>0</v>
      </c>
      <c r="EL54" s="58">
        <f t="shared" si="170"/>
        <v>0</v>
      </c>
      <c r="EM54" s="58">
        <f t="shared" si="170"/>
        <v>0</v>
      </c>
      <c r="EN54" s="58">
        <f t="shared" si="170"/>
        <v>0</v>
      </c>
      <c r="EO54" s="58">
        <f t="shared" si="170"/>
        <v>0</v>
      </c>
      <c r="EP54" s="58">
        <f t="shared" si="170"/>
        <v>0</v>
      </c>
      <c r="EQ54" s="58">
        <f t="shared" si="170"/>
        <v>0</v>
      </c>
      <c r="ER54" s="58">
        <f t="shared" si="170"/>
        <v>0</v>
      </c>
      <c r="ES54" s="58">
        <f t="shared" si="170"/>
        <v>0</v>
      </c>
      <c r="ET54" s="58">
        <f t="shared" si="170"/>
        <v>0</v>
      </c>
      <c r="EU54" s="58">
        <f t="shared" si="170"/>
        <v>0</v>
      </c>
      <c r="EV54" s="60">
        <f>SUM(EW54:FJ54)</f>
        <v>0</v>
      </c>
      <c r="EW54" s="58">
        <f>EW55*EW56</f>
        <v>0</v>
      </c>
      <c r="EX54" s="61"/>
      <c r="EY54" s="58">
        <f t="shared" ref="EY54:FJ54" si="171">EY55*EY56</f>
        <v>0</v>
      </c>
      <c r="EZ54" s="58">
        <f t="shared" si="171"/>
        <v>0</v>
      </c>
      <c r="FA54" s="58">
        <f t="shared" si="171"/>
        <v>0</v>
      </c>
      <c r="FB54" s="58">
        <f t="shared" si="171"/>
        <v>0</v>
      </c>
      <c r="FC54" s="58">
        <f t="shared" si="171"/>
        <v>0</v>
      </c>
      <c r="FD54" s="58">
        <f t="shared" si="171"/>
        <v>0</v>
      </c>
      <c r="FE54" s="58">
        <f t="shared" si="171"/>
        <v>0</v>
      </c>
      <c r="FF54" s="58">
        <f t="shared" si="171"/>
        <v>0</v>
      </c>
      <c r="FG54" s="58">
        <f t="shared" si="171"/>
        <v>0</v>
      </c>
      <c r="FH54" s="58">
        <f t="shared" si="171"/>
        <v>0</v>
      </c>
      <c r="FI54" s="58">
        <f t="shared" si="171"/>
        <v>0</v>
      </c>
      <c r="FJ54" s="58">
        <f t="shared" si="171"/>
        <v>0</v>
      </c>
      <c r="FK54" s="60">
        <f>SUM(FL54:FY54)</f>
        <v>0</v>
      </c>
      <c r="FL54" s="58">
        <f>FL55*FL56</f>
        <v>0</v>
      </c>
      <c r="FM54" s="61"/>
      <c r="FN54" s="58">
        <f t="shared" ref="FN54:FY54" si="172">FN55*FN56</f>
        <v>0</v>
      </c>
      <c r="FO54" s="58">
        <f t="shared" si="172"/>
        <v>0</v>
      </c>
      <c r="FP54" s="58">
        <f t="shared" si="172"/>
        <v>0</v>
      </c>
      <c r="FQ54" s="58">
        <f t="shared" si="172"/>
        <v>0</v>
      </c>
      <c r="FR54" s="58">
        <f t="shared" si="172"/>
        <v>0</v>
      </c>
      <c r="FS54" s="58">
        <f t="shared" si="172"/>
        <v>0</v>
      </c>
      <c r="FT54" s="58">
        <f t="shared" si="172"/>
        <v>0</v>
      </c>
      <c r="FU54" s="58">
        <f t="shared" si="172"/>
        <v>0</v>
      </c>
      <c r="FV54" s="58">
        <f t="shared" si="172"/>
        <v>0</v>
      </c>
      <c r="FW54" s="58">
        <f t="shared" si="172"/>
        <v>0</v>
      </c>
      <c r="FX54" s="58">
        <f t="shared" si="172"/>
        <v>0</v>
      </c>
      <c r="FY54" s="58">
        <f t="shared" si="172"/>
        <v>0</v>
      </c>
      <c r="FZ54" s="60">
        <f>SUM(GA54:GN54)</f>
        <v>0</v>
      </c>
      <c r="GA54" s="58">
        <f>GA55*GA56</f>
        <v>0</v>
      </c>
      <c r="GB54" s="61"/>
      <c r="GC54" s="58">
        <f t="shared" ref="GC54:GN54" si="173">GC55*GC56</f>
        <v>0</v>
      </c>
      <c r="GD54" s="58">
        <f t="shared" si="173"/>
        <v>0</v>
      </c>
      <c r="GE54" s="58">
        <f t="shared" si="173"/>
        <v>0</v>
      </c>
      <c r="GF54" s="58">
        <f t="shared" si="173"/>
        <v>0</v>
      </c>
      <c r="GG54" s="58">
        <f t="shared" si="173"/>
        <v>0</v>
      </c>
      <c r="GH54" s="58">
        <f t="shared" si="173"/>
        <v>0</v>
      </c>
      <c r="GI54" s="58">
        <f t="shared" si="173"/>
        <v>0</v>
      </c>
      <c r="GJ54" s="58">
        <f t="shared" si="173"/>
        <v>0</v>
      </c>
      <c r="GK54" s="58">
        <f t="shared" si="173"/>
        <v>0</v>
      </c>
      <c r="GL54" s="58">
        <f t="shared" si="173"/>
        <v>0</v>
      </c>
      <c r="GM54" s="58">
        <f t="shared" si="173"/>
        <v>0</v>
      </c>
      <c r="GN54" s="58">
        <f t="shared" si="173"/>
        <v>0</v>
      </c>
      <c r="GO54" s="60">
        <f>SUM(GP54:HC54)</f>
        <v>0</v>
      </c>
      <c r="GP54" s="58">
        <f>GP55*GP56</f>
        <v>0</v>
      </c>
      <c r="GQ54" s="61"/>
      <c r="GR54" s="58">
        <f t="shared" ref="GR54:HC54" si="174">GR55*GR56</f>
        <v>0</v>
      </c>
      <c r="GS54" s="58">
        <f t="shared" si="174"/>
        <v>0</v>
      </c>
      <c r="GT54" s="58">
        <f t="shared" si="174"/>
        <v>0</v>
      </c>
      <c r="GU54" s="58">
        <f t="shared" si="174"/>
        <v>0</v>
      </c>
      <c r="GV54" s="58">
        <f t="shared" si="174"/>
        <v>0</v>
      </c>
      <c r="GW54" s="58">
        <f t="shared" si="174"/>
        <v>0</v>
      </c>
      <c r="GX54" s="58">
        <f t="shared" si="174"/>
        <v>0</v>
      </c>
      <c r="GY54" s="58">
        <f t="shared" si="174"/>
        <v>0</v>
      </c>
      <c r="GZ54" s="58">
        <f t="shared" si="174"/>
        <v>0</v>
      </c>
      <c r="HA54" s="58">
        <f t="shared" si="174"/>
        <v>0</v>
      </c>
      <c r="HB54" s="58">
        <f t="shared" si="174"/>
        <v>0</v>
      </c>
      <c r="HC54" s="58">
        <f t="shared" si="174"/>
        <v>0</v>
      </c>
    </row>
    <row r="55" spans="1:211" s="15" customFormat="1" ht="13.5" customHeight="1" x14ac:dyDescent="0.25">
      <c r="A55" s="14" t="s">
        <v>54</v>
      </c>
      <c r="B55" s="15" t="s">
        <v>220</v>
      </c>
      <c r="C55" s="47" t="s">
        <v>51</v>
      </c>
      <c r="D55" s="47" t="s">
        <v>52</v>
      </c>
      <c r="E55" s="48">
        <v>160</v>
      </c>
      <c r="F55" s="49"/>
      <c r="G55" s="50" t="s">
        <v>211</v>
      </c>
      <c r="H55" s="51"/>
      <c r="J55" s="50" t="s">
        <v>60</v>
      </c>
      <c r="K55" s="52" t="s">
        <v>56</v>
      </c>
      <c r="L55" s="53"/>
      <c r="M55" s="53"/>
      <c r="N55" s="16"/>
      <c r="O55" s="54"/>
      <c r="P55" s="17">
        <v>20</v>
      </c>
      <c r="Q55" s="55">
        <f t="shared" si="163"/>
        <v>0</v>
      </c>
      <c r="R55" s="56">
        <f t="shared" si="163"/>
        <v>0</v>
      </c>
      <c r="S55" s="56">
        <f t="shared" si="163"/>
        <v>0</v>
      </c>
      <c r="T55" s="56">
        <f t="shared" si="163"/>
        <v>0</v>
      </c>
      <c r="U55" s="56">
        <f t="shared" si="163"/>
        <v>0</v>
      </c>
      <c r="V55" s="56">
        <f t="shared" si="163"/>
        <v>0</v>
      </c>
      <c r="W55" s="56">
        <f t="shared" si="163"/>
        <v>0</v>
      </c>
      <c r="X55" s="56">
        <f t="shared" si="163"/>
        <v>0</v>
      </c>
      <c r="Y55" s="56">
        <f t="shared" si="163"/>
        <v>0</v>
      </c>
      <c r="Z55" s="56">
        <f t="shared" si="163"/>
        <v>0</v>
      </c>
      <c r="AA55" s="56">
        <f t="shared" si="163"/>
        <v>0</v>
      </c>
      <c r="AB55" s="56">
        <f t="shared" si="163"/>
        <v>0</v>
      </c>
      <c r="AC55" s="56">
        <f t="shared" si="163"/>
        <v>0</v>
      </c>
      <c r="AD55" s="56">
        <f t="shared" si="163"/>
        <v>0</v>
      </c>
      <c r="AE55" s="56">
        <f t="shared" si="163"/>
        <v>0</v>
      </c>
      <c r="AF55" s="57">
        <f>SUM(AG55:AT55)</f>
        <v>0</v>
      </c>
      <c r="AG55" s="58"/>
      <c r="AH55" s="63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60">
        <f>SUM(AV55:BI55)</f>
        <v>0</v>
      </c>
      <c r="AV55" s="58"/>
      <c r="AW55" s="63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60">
        <f>SUM(BK55:BX55)</f>
        <v>0</v>
      </c>
      <c r="BK55" s="58"/>
      <c r="BL55" s="63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60">
        <f>SUM(BZ55:CM55)</f>
        <v>0</v>
      </c>
      <c r="BZ55" s="58"/>
      <c r="CA55" s="61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60">
        <f>SUM(CO55:DB55)</f>
        <v>0</v>
      </c>
      <c r="CO55" s="58"/>
      <c r="CP55" s="61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60">
        <f>SUM(DD55:DQ55)</f>
        <v>0</v>
      </c>
      <c r="DD55" s="58"/>
      <c r="DE55" s="61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60">
        <f>SUM(DS55:EF55)</f>
        <v>0</v>
      </c>
      <c r="DS55" s="58"/>
      <c r="DT55" s="61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60">
        <f>SUM(EH55:EU55)</f>
        <v>0</v>
      </c>
      <c r="EH55" s="58"/>
      <c r="EI55" s="61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60">
        <f>SUM(EW55:FJ55)</f>
        <v>0</v>
      </c>
      <c r="EW55" s="58"/>
      <c r="EX55" s="61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60">
        <f>SUM(FL55:FY55)</f>
        <v>0</v>
      </c>
      <c r="FL55" s="58"/>
      <c r="FM55" s="61"/>
      <c r="FN55" s="58"/>
      <c r="FO55" s="58"/>
      <c r="FP55" s="58"/>
      <c r="FQ55" s="58"/>
      <c r="FR55" s="58"/>
      <c r="FS55" s="58"/>
      <c r="FT55" s="58"/>
      <c r="FU55" s="58"/>
      <c r="FV55" s="58"/>
      <c r="FW55" s="58"/>
      <c r="FX55" s="58"/>
      <c r="FY55" s="58"/>
      <c r="FZ55" s="60">
        <f>SUM(GA55:GN55)</f>
        <v>0</v>
      </c>
      <c r="GA55" s="58"/>
      <c r="GB55" s="61"/>
      <c r="GC55" s="58"/>
      <c r="GD55" s="58"/>
      <c r="GE55" s="58"/>
      <c r="GF55" s="58"/>
      <c r="GG55" s="58"/>
      <c r="GH55" s="58"/>
      <c r="GI55" s="58"/>
      <c r="GJ55" s="58"/>
      <c r="GK55" s="58"/>
      <c r="GL55" s="58"/>
      <c r="GM55" s="58"/>
      <c r="GN55" s="58"/>
      <c r="GO55" s="60">
        <f>SUM(GP55:HC55)</f>
        <v>0</v>
      </c>
      <c r="GP55" s="58"/>
      <c r="GQ55" s="61"/>
      <c r="GR55" s="58"/>
      <c r="GS55" s="58"/>
      <c r="GT55" s="58"/>
      <c r="GU55" s="58"/>
      <c r="GV55" s="58"/>
      <c r="GW55" s="58"/>
      <c r="GX55" s="58"/>
      <c r="GY55" s="58"/>
      <c r="GZ55" s="58"/>
      <c r="HA55" s="58"/>
      <c r="HB55" s="58"/>
      <c r="HC55" s="58"/>
    </row>
    <row r="56" spans="1:211" s="15" customFormat="1" ht="13.5" customHeight="1" x14ac:dyDescent="0.25">
      <c r="A56" s="14" t="s">
        <v>54</v>
      </c>
      <c r="B56" s="15" t="s">
        <v>221</v>
      </c>
      <c r="C56" s="47" t="s">
        <v>51</v>
      </c>
      <c r="D56" s="47" t="s">
        <v>52</v>
      </c>
      <c r="E56" s="48">
        <v>160</v>
      </c>
      <c r="F56" s="49"/>
      <c r="G56" s="50" t="s">
        <v>213</v>
      </c>
      <c r="H56" s="51"/>
      <c r="J56" s="50" t="s">
        <v>63</v>
      </c>
      <c r="K56" s="52" t="s">
        <v>56</v>
      </c>
      <c r="L56" s="53"/>
      <c r="M56" s="53"/>
      <c r="N56" s="16"/>
      <c r="O56" s="54"/>
      <c r="P56" s="17">
        <v>20</v>
      </c>
      <c r="Q56" s="55">
        <f t="shared" ref="Q56:AF56" si="175">IF(Q55=0, 0, Q54/Q55/1)</f>
        <v>0</v>
      </c>
      <c r="R56" s="56">
        <f t="shared" si="175"/>
        <v>0</v>
      </c>
      <c r="S56" s="56">
        <f t="shared" si="175"/>
        <v>0</v>
      </c>
      <c r="T56" s="56">
        <f t="shared" si="175"/>
        <v>0</v>
      </c>
      <c r="U56" s="56">
        <f t="shared" si="175"/>
        <v>0</v>
      </c>
      <c r="V56" s="56">
        <f t="shared" si="175"/>
        <v>0</v>
      </c>
      <c r="W56" s="56">
        <f t="shared" si="175"/>
        <v>0</v>
      </c>
      <c r="X56" s="56">
        <f t="shared" si="175"/>
        <v>0</v>
      </c>
      <c r="Y56" s="56">
        <f t="shared" si="175"/>
        <v>0</v>
      </c>
      <c r="Z56" s="56">
        <f t="shared" si="175"/>
        <v>0</v>
      </c>
      <c r="AA56" s="56">
        <f t="shared" si="175"/>
        <v>0</v>
      </c>
      <c r="AB56" s="56">
        <f t="shared" si="175"/>
        <v>0</v>
      </c>
      <c r="AC56" s="56">
        <f t="shared" si="175"/>
        <v>0</v>
      </c>
      <c r="AD56" s="56">
        <f t="shared" si="175"/>
        <v>0</v>
      </c>
      <c r="AE56" s="56">
        <f t="shared" si="175"/>
        <v>0</v>
      </c>
      <c r="AF56" s="57">
        <f t="shared" si="175"/>
        <v>0</v>
      </c>
      <c r="AG56" s="58"/>
      <c r="AH56" s="63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60">
        <f>IF(AU55=0, 0, AU54/AU55/1)</f>
        <v>0</v>
      </c>
      <c r="AV56" s="58"/>
      <c r="AW56" s="63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60">
        <f>IF(BJ55=0, 0, BJ54/BJ55/1)</f>
        <v>0</v>
      </c>
      <c r="BK56" s="58"/>
      <c r="BL56" s="63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60">
        <f>IF(BY55=0, 0, BY54/BY55/1)</f>
        <v>0</v>
      </c>
      <c r="BZ56" s="58"/>
      <c r="CA56" s="61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60">
        <f>IF(CN55=0, 0, CN54/CN55/1)</f>
        <v>0</v>
      </c>
      <c r="CO56" s="58"/>
      <c r="CP56" s="61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60">
        <f>IF(DC55=0, 0, DC54/DC55/1)</f>
        <v>0</v>
      </c>
      <c r="DD56" s="58"/>
      <c r="DE56" s="61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60">
        <f>IF(DR55=0, 0, DR54/DR55/1)</f>
        <v>0</v>
      </c>
      <c r="DS56" s="58"/>
      <c r="DT56" s="61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60">
        <f>IF(EG55=0, 0, EG54/EG55/1)</f>
        <v>0</v>
      </c>
      <c r="EH56" s="58"/>
      <c r="EI56" s="61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60">
        <f>IF(EV55=0, 0, EV54/EV55/1)</f>
        <v>0</v>
      </c>
      <c r="EW56" s="58"/>
      <c r="EX56" s="61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60">
        <f>IF(FK55=0, 0, FK54/FK55/1)</f>
        <v>0</v>
      </c>
      <c r="FL56" s="58"/>
      <c r="FM56" s="61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60">
        <f>IF(FZ55=0, 0, FZ54/FZ55/1)</f>
        <v>0</v>
      </c>
      <c r="GA56" s="58"/>
      <c r="GB56" s="61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60">
        <f>IF(GO55=0, 0, GO54/GO55/1)</f>
        <v>0</v>
      </c>
      <c r="GP56" s="58"/>
      <c r="GQ56" s="61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</row>
    <row r="57" spans="1:211" s="15" customFormat="1" ht="13.5" customHeight="1" x14ac:dyDescent="0.25">
      <c r="A57" s="14" t="s">
        <v>49</v>
      </c>
      <c r="B57" s="15" t="s">
        <v>222</v>
      </c>
      <c r="C57" s="47" t="s">
        <v>51</v>
      </c>
      <c r="D57" s="47" t="s">
        <v>52</v>
      </c>
      <c r="E57" s="48">
        <v>160</v>
      </c>
      <c r="F57" s="49"/>
      <c r="G57" s="50" t="s">
        <v>223</v>
      </c>
      <c r="H57" s="51" t="s">
        <v>54</v>
      </c>
      <c r="J57" s="50" t="s">
        <v>55</v>
      </c>
      <c r="K57" s="52" t="s">
        <v>56</v>
      </c>
      <c r="L57" s="53"/>
      <c r="M57" s="53"/>
      <c r="N57" s="16"/>
      <c r="O57" s="54"/>
      <c r="P57" s="17">
        <v>20</v>
      </c>
      <c r="Q57" s="55">
        <f t="shared" ref="Q57:AE58" si="176">SUM(AF57,AU57,BJ57,BY57,CN57,DC57,DR57,EG57,EV57,FK57,FZ57,GO57)</f>
        <v>0</v>
      </c>
      <c r="R57" s="56">
        <f t="shared" si="176"/>
        <v>0</v>
      </c>
      <c r="S57" s="56">
        <f t="shared" si="176"/>
        <v>0</v>
      </c>
      <c r="T57" s="56">
        <f t="shared" si="176"/>
        <v>0</v>
      </c>
      <c r="U57" s="56">
        <f t="shared" si="176"/>
        <v>0</v>
      </c>
      <c r="V57" s="56">
        <f t="shared" si="176"/>
        <v>0</v>
      </c>
      <c r="W57" s="56">
        <f t="shared" si="176"/>
        <v>0</v>
      </c>
      <c r="X57" s="56">
        <f t="shared" si="176"/>
        <v>0</v>
      </c>
      <c r="Y57" s="56">
        <f t="shared" si="176"/>
        <v>0</v>
      </c>
      <c r="Z57" s="56">
        <f t="shared" si="176"/>
        <v>0</v>
      </c>
      <c r="AA57" s="56">
        <f t="shared" si="176"/>
        <v>0</v>
      </c>
      <c r="AB57" s="56">
        <f t="shared" si="176"/>
        <v>0</v>
      </c>
      <c r="AC57" s="56">
        <f t="shared" si="176"/>
        <v>0</v>
      </c>
      <c r="AD57" s="56">
        <f t="shared" si="176"/>
        <v>0</v>
      </c>
      <c r="AE57" s="56">
        <f t="shared" si="176"/>
        <v>0</v>
      </c>
      <c r="AF57" s="57">
        <f>SUM(AG57:AT57)</f>
        <v>0</v>
      </c>
      <c r="AG57" s="58"/>
      <c r="AH57" s="63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60">
        <f>SUM(AV57:BI57)</f>
        <v>0</v>
      </c>
      <c r="AV57" s="58">
        <f>AV58*AV59</f>
        <v>0</v>
      </c>
      <c r="AW57" s="63"/>
      <c r="AX57" s="58">
        <f t="shared" ref="AX57:BI57" si="177">AX58*AX59</f>
        <v>0</v>
      </c>
      <c r="AY57" s="58">
        <f t="shared" si="177"/>
        <v>0</v>
      </c>
      <c r="AZ57" s="58">
        <f t="shared" si="177"/>
        <v>0</v>
      </c>
      <c r="BA57" s="58">
        <f t="shared" si="177"/>
        <v>0</v>
      </c>
      <c r="BB57" s="58">
        <f t="shared" si="177"/>
        <v>0</v>
      </c>
      <c r="BC57" s="58">
        <f t="shared" si="177"/>
        <v>0</v>
      </c>
      <c r="BD57" s="58">
        <f t="shared" si="177"/>
        <v>0</v>
      </c>
      <c r="BE57" s="58">
        <f t="shared" si="177"/>
        <v>0</v>
      </c>
      <c r="BF57" s="58">
        <f t="shared" si="177"/>
        <v>0</v>
      </c>
      <c r="BG57" s="58">
        <f t="shared" si="177"/>
        <v>0</v>
      </c>
      <c r="BH57" s="58">
        <f t="shared" si="177"/>
        <v>0</v>
      </c>
      <c r="BI57" s="58">
        <f t="shared" si="177"/>
        <v>0</v>
      </c>
      <c r="BJ57" s="60">
        <f>SUM(BK57:BX57)</f>
        <v>0</v>
      </c>
      <c r="BK57" s="58">
        <f>BK58*BK59</f>
        <v>0</v>
      </c>
      <c r="BL57" s="63"/>
      <c r="BM57" s="58">
        <f t="shared" ref="BM57:BX57" si="178">BM58*BM59</f>
        <v>0</v>
      </c>
      <c r="BN57" s="58">
        <f t="shared" si="178"/>
        <v>0</v>
      </c>
      <c r="BO57" s="58">
        <f t="shared" si="178"/>
        <v>0</v>
      </c>
      <c r="BP57" s="58">
        <f t="shared" si="178"/>
        <v>0</v>
      </c>
      <c r="BQ57" s="58">
        <f t="shared" si="178"/>
        <v>0</v>
      </c>
      <c r="BR57" s="58">
        <f t="shared" si="178"/>
        <v>0</v>
      </c>
      <c r="BS57" s="58">
        <f t="shared" si="178"/>
        <v>0</v>
      </c>
      <c r="BT57" s="58">
        <f t="shared" si="178"/>
        <v>0</v>
      </c>
      <c r="BU57" s="58">
        <f t="shared" si="178"/>
        <v>0</v>
      </c>
      <c r="BV57" s="58">
        <f t="shared" si="178"/>
        <v>0</v>
      </c>
      <c r="BW57" s="58">
        <f t="shared" si="178"/>
        <v>0</v>
      </c>
      <c r="BX57" s="58">
        <f t="shared" si="178"/>
        <v>0</v>
      </c>
      <c r="BY57" s="60">
        <f>SUM(BZ57:CM57)</f>
        <v>0</v>
      </c>
      <c r="BZ57" s="58">
        <f>BZ58*BZ59</f>
        <v>0</v>
      </c>
      <c r="CA57" s="61"/>
      <c r="CB57" s="58">
        <f t="shared" ref="CB57:CM57" si="179">CB58*CB59</f>
        <v>0</v>
      </c>
      <c r="CC57" s="58">
        <f t="shared" si="179"/>
        <v>0</v>
      </c>
      <c r="CD57" s="58">
        <f t="shared" si="179"/>
        <v>0</v>
      </c>
      <c r="CE57" s="58">
        <f t="shared" si="179"/>
        <v>0</v>
      </c>
      <c r="CF57" s="58">
        <f t="shared" si="179"/>
        <v>0</v>
      </c>
      <c r="CG57" s="58">
        <f t="shared" si="179"/>
        <v>0</v>
      </c>
      <c r="CH57" s="58">
        <f t="shared" si="179"/>
        <v>0</v>
      </c>
      <c r="CI57" s="58">
        <f t="shared" si="179"/>
        <v>0</v>
      </c>
      <c r="CJ57" s="58">
        <f t="shared" si="179"/>
        <v>0</v>
      </c>
      <c r="CK57" s="58">
        <f t="shared" si="179"/>
        <v>0</v>
      </c>
      <c r="CL57" s="58">
        <f t="shared" si="179"/>
        <v>0</v>
      </c>
      <c r="CM57" s="58">
        <f t="shared" si="179"/>
        <v>0</v>
      </c>
      <c r="CN57" s="60">
        <f>SUM(CO57:DB57)</f>
        <v>0</v>
      </c>
      <c r="CO57" s="58">
        <f>CO58*CO59</f>
        <v>0</v>
      </c>
      <c r="CP57" s="61"/>
      <c r="CQ57" s="58">
        <f t="shared" ref="CQ57:DB57" si="180">CQ58*CQ59</f>
        <v>0</v>
      </c>
      <c r="CR57" s="58">
        <f t="shared" si="180"/>
        <v>0</v>
      </c>
      <c r="CS57" s="58">
        <f t="shared" si="180"/>
        <v>0</v>
      </c>
      <c r="CT57" s="58">
        <f t="shared" si="180"/>
        <v>0</v>
      </c>
      <c r="CU57" s="58">
        <f t="shared" si="180"/>
        <v>0</v>
      </c>
      <c r="CV57" s="58">
        <f t="shared" si="180"/>
        <v>0</v>
      </c>
      <c r="CW57" s="58">
        <f t="shared" si="180"/>
        <v>0</v>
      </c>
      <c r="CX57" s="58">
        <f t="shared" si="180"/>
        <v>0</v>
      </c>
      <c r="CY57" s="58">
        <f t="shared" si="180"/>
        <v>0</v>
      </c>
      <c r="CZ57" s="58">
        <f t="shared" si="180"/>
        <v>0</v>
      </c>
      <c r="DA57" s="58">
        <f t="shared" si="180"/>
        <v>0</v>
      </c>
      <c r="DB57" s="58">
        <f t="shared" si="180"/>
        <v>0</v>
      </c>
      <c r="DC57" s="60">
        <f>SUM(DD57:DQ57)</f>
        <v>0</v>
      </c>
      <c r="DD57" s="58">
        <f>DD58*DD59</f>
        <v>0</v>
      </c>
      <c r="DE57" s="61"/>
      <c r="DF57" s="58">
        <f t="shared" ref="DF57:DQ57" si="181">DF58*DF59</f>
        <v>0</v>
      </c>
      <c r="DG57" s="58">
        <f t="shared" si="181"/>
        <v>0</v>
      </c>
      <c r="DH57" s="58">
        <f t="shared" si="181"/>
        <v>0</v>
      </c>
      <c r="DI57" s="58">
        <f t="shared" si="181"/>
        <v>0</v>
      </c>
      <c r="DJ57" s="58">
        <f t="shared" si="181"/>
        <v>0</v>
      </c>
      <c r="DK57" s="58">
        <f t="shared" si="181"/>
        <v>0</v>
      </c>
      <c r="DL57" s="58">
        <f t="shared" si="181"/>
        <v>0</v>
      </c>
      <c r="DM57" s="58">
        <f t="shared" si="181"/>
        <v>0</v>
      </c>
      <c r="DN57" s="58">
        <f t="shared" si="181"/>
        <v>0</v>
      </c>
      <c r="DO57" s="58">
        <f t="shared" si="181"/>
        <v>0</v>
      </c>
      <c r="DP57" s="58">
        <f t="shared" si="181"/>
        <v>0</v>
      </c>
      <c r="DQ57" s="58">
        <f t="shared" si="181"/>
        <v>0</v>
      </c>
      <c r="DR57" s="60">
        <f>SUM(DS57:EF57)</f>
        <v>0</v>
      </c>
      <c r="DS57" s="58">
        <f>DS58*DS59</f>
        <v>0</v>
      </c>
      <c r="DT57" s="61"/>
      <c r="DU57" s="58">
        <f t="shared" ref="DU57:EF57" si="182">DU58*DU59</f>
        <v>0</v>
      </c>
      <c r="DV57" s="58">
        <f t="shared" si="182"/>
        <v>0</v>
      </c>
      <c r="DW57" s="58">
        <f t="shared" si="182"/>
        <v>0</v>
      </c>
      <c r="DX57" s="58">
        <f t="shared" si="182"/>
        <v>0</v>
      </c>
      <c r="DY57" s="58">
        <f t="shared" si="182"/>
        <v>0</v>
      </c>
      <c r="DZ57" s="58">
        <f t="shared" si="182"/>
        <v>0</v>
      </c>
      <c r="EA57" s="58">
        <f t="shared" si="182"/>
        <v>0</v>
      </c>
      <c r="EB57" s="58">
        <f t="shared" si="182"/>
        <v>0</v>
      </c>
      <c r="EC57" s="58">
        <f t="shared" si="182"/>
        <v>0</v>
      </c>
      <c r="ED57" s="58">
        <f t="shared" si="182"/>
        <v>0</v>
      </c>
      <c r="EE57" s="58">
        <f t="shared" si="182"/>
        <v>0</v>
      </c>
      <c r="EF57" s="58">
        <f t="shared" si="182"/>
        <v>0</v>
      </c>
      <c r="EG57" s="60">
        <f>SUM(EH57:EU57)</f>
        <v>0</v>
      </c>
      <c r="EH57" s="58">
        <f>EH58*EH59</f>
        <v>0</v>
      </c>
      <c r="EI57" s="61"/>
      <c r="EJ57" s="58">
        <f t="shared" ref="EJ57:EU57" si="183">EJ58*EJ59</f>
        <v>0</v>
      </c>
      <c r="EK57" s="58">
        <f t="shared" si="183"/>
        <v>0</v>
      </c>
      <c r="EL57" s="58">
        <f t="shared" si="183"/>
        <v>0</v>
      </c>
      <c r="EM57" s="58">
        <f t="shared" si="183"/>
        <v>0</v>
      </c>
      <c r="EN57" s="58">
        <f t="shared" si="183"/>
        <v>0</v>
      </c>
      <c r="EO57" s="58">
        <f t="shared" si="183"/>
        <v>0</v>
      </c>
      <c r="EP57" s="58">
        <f t="shared" si="183"/>
        <v>0</v>
      </c>
      <c r="EQ57" s="58">
        <f t="shared" si="183"/>
        <v>0</v>
      </c>
      <c r="ER57" s="58">
        <f t="shared" si="183"/>
        <v>0</v>
      </c>
      <c r="ES57" s="58">
        <f t="shared" si="183"/>
        <v>0</v>
      </c>
      <c r="ET57" s="58">
        <f t="shared" si="183"/>
        <v>0</v>
      </c>
      <c r="EU57" s="58">
        <f t="shared" si="183"/>
        <v>0</v>
      </c>
      <c r="EV57" s="60">
        <f>SUM(EW57:FJ57)</f>
        <v>0</v>
      </c>
      <c r="EW57" s="58">
        <f>EW58*EW59</f>
        <v>0</v>
      </c>
      <c r="EX57" s="61"/>
      <c r="EY57" s="58">
        <f t="shared" ref="EY57:FJ57" si="184">EY58*EY59</f>
        <v>0</v>
      </c>
      <c r="EZ57" s="58">
        <f t="shared" si="184"/>
        <v>0</v>
      </c>
      <c r="FA57" s="58">
        <f t="shared" si="184"/>
        <v>0</v>
      </c>
      <c r="FB57" s="58">
        <f t="shared" si="184"/>
        <v>0</v>
      </c>
      <c r="FC57" s="58">
        <f t="shared" si="184"/>
        <v>0</v>
      </c>
      <c r="FD57" s="58">
        <f t="shared" si="184"/>
        <v>0</v>
      </c>
      <c r="FE57" s="58">
        <f t="shared" si="184"/>
        <v>0</v>
      </c>
      <c r="FF57" s="58">
        <f t="shared" si="184"/>
        <v>0</v>
      </c>
      <c r="FG57" s="58">
        <f t="shared" si="184"/>
        <v>0</v>
      </c>
      <c r="FH57" s="58">
        <f t="shared" si="184"/>
        <v>0</v>
      </c>
      <c r="FI57" s="58">
        <f t="shared" si="184"/>
        <v>0</v>
      </c>
      <c r="FJ57" s="58">
        <f t="shared" si="184"/>
        <v>0</v>
      </c>
      <c r="FK57" s="60">
        <f>SUM(FL57:FY57)</f>
        <v>0</v>
      </c>
      <c r="FL57" s="58">
        <f>FL58*FL59</f>
        <v>0</v>
      </c>
      <c r="FM57" s="61"/>
      <c r="FN57" s="58">
        <f t="shared" ref="FN57:FY57" si="185">FN58*FN59</f>
        <v>0</v>
      </c>
      <c r="FO57" s="58">
        <f t="shared" si="185"/>
        <v>0</v>
      </c>
      <c r="FP57" s="58">
        <f t="shared" si="185"/>
        <v>0</v>
      </c>
      <c r="FQ57" s="58">
        <f t="shared" si="185"/>
        <v>0</v>
      </c>
      <c r="FR57" s="58">
        <f t="shared" si="185"/>
        <v>0</v>
      </c>
      <c r="FS57" s="58">
        <f t="shared" si="185"/>
        <v>0</v>
      </c>
      <c r="FT57" s="58">
        <f t="shared" si="185"/>
        <v>0</v>
      </c>
      <c r="FU57" s="58">
        <f t="shared" si="185"/>
        <v>0</v>
      </c>
      <c r="FV57" s="58">
        <f t="shared" si="185"/>
        <v>0</v>
      </c>
      <c r="FW57" s="58">
        <f t="shared" si="185"/>
        <v>0</v>
      </c>
      <c r="FX57" s="58">
        <f t="shared" si="185"/>
        <v>0</v>
      </c>
      <c r="FY57" s="58">
        <f t="shared" si="185"/>
        <v>0</v>
      </c>
      <c r="FZ57" s="60">
        <f>SUM(GA57:GN57)</f>
        <v>0</v>
      </c>
      <c r="GA57" s="58">
        <f>GA58*GA59</f>
        <v>0</v>
      </c>
      <c r="GB57" s="61"/>
      <c r="GC57" s="58">
        <f t="shared" ref="GC57:GN57" si="186">GC58*GC59</f>
        <v>0</v>
      </c>
      <c r="GD57" s="58">
        <f t="shared" si="186"/>
        <v>0</v>
      </c>
      <c r="GE57" s="58">
        <f t="shared" si="186"/>
        <v>0</v>
      </c>
      <c r="GF57" s="58">
        <f t="shared" si="186"/>
        <v>0</v>
      </c>
      <c r="GG57" s="58">
        <f t="shared" si="186"/>
        <v>0</v>
      </c>
      <c r="GH57" s="58">
        <f t="shared" si="186"/>
        <v>0</v>
      </c>
      <c r="GI57" s="58">
        <f t="shared" si="186"/>
        <v>0</v>
      </c>
      <c r="GJ57" s="58">
        <f t="shared" si="186"/>
        <v>0</v>
      </c>
      <c r="GK57" s="58">
        <f t="shared" si="186"/>
        <v>0</v>
      </c>
      <c r="GL57" s="58">
        <f t="shared" si="186"/>
        <v>0</v>
      </c>
      <c r="GM57" s="58">
        <f t="shared" si="186"/>
        <v>0</v>
      </c>
      <c r="GN57" s="58">
        <f t="shared" si="186"/>
        <v>0</v>
      </c>
      <c r="GO57" s="60">
        <f>SUM(GP57:HC57)</f>
        <v>0</v>
      </c>
      <c r="GP57" s="58">
        <f>GP58*GP59</f>
        <v>0</v>
      </c>
      <c r="GQ57" s="61"/>
      <c r="GR57" s="58">
        <f t="shared" ref="GR57:HC57" si="187">GR58*GR59</f>
        <v>0</v>
      </c>
      <c r="GS57" s="58">
        <f t="shared" si="187"/>
        <v>0</v>
      </c>
      <c r="GT57" s="58">
        <f t="shared" si="187"/>
        <v>0</v>
      </c>
      <c r="GU57" s="58">
        <f t="shared" si="187"/>
        <v>0</v>
      </c>
      <c r="GV57" s="58">
        <f t="shared" si="187"/>
        <v>0</v>
      </c>
      <c r="GW57" s="58">
        <f t="shared" si="187"/>
        <v>0</v>
      </c>
      <c r="GX57" s="58">
        <f t="shared" si="187"/>
        <v>0</v>
      </c>
      <c r="GY57" s="58">
        <f t="shared" si="187"/>
        <v>0</v>
      </c>
      <c r="GZ57" s="58">
        <f t="shared" si="187"/>
        <v>0</v>
      </c>
      <c r="HA57" s="58">
        <f t="shared" si="187"/>
        <v>0</v>
      </c>
      <c r="HB57" s="58">
        <f t="shared" si="187"/>
        <v>0</v>
      </c>
      <c r="HC57" s="58">
        <f t="shared" si="187"/>
        <v>0</v>
      </c>
    </row>
    <row r="58" spans="1:211" s="15" customFormat="1" ht="13.5" customHeight="1" x14ac:dyDescent="0.25">
      <c r="A58" s="14" t="s">
        <v>54</v>
      </c>
      <c r="B58" s="15" t="s">
        <v>224</v>
      </c>
      <c r="C58" s="47" t="s">
        <v>51</v>
      </c>
      <c r="D58" s="47" t="s">
        <v>52</v>
      </c>
      <c r="E58" s="48">
        <v>160</v>
      </c>
      <c r="F58" s="49"/>
      <c r="G58" s="50" t="s">
        <v>211</v>
      </c>
      <c r="H58" s="51"/>
      <c r="J58" s="50" t="s">
        <v>60</v>
      </c>
      <c r="K58" s="52" t="s">
        <v>56</v>
      </c>
      <c r="L58" s="53"/>
      <c r="M58" s="53"/>
      <c r="N58" s="16"/>
      <c r="O58" s="54"/>
      <c r="P58" s="17">
        <v>20</v>
      </c>
      <c r="Q58" s="55">
        <f t="shared" si="176"/>
        <v>0</v>
      </c>
      <c r="R58" s="56">
        <f t="shared" si="176"/>
        <v>0</v>
      </c>
      <c r="S58" s="56">
        <f t="shared" si="176"/>
        <v>0</v>
      </c>
      <c r="T58" s="56">
        <f t="shared" si="176"/>
        <v>0</v>
      </c>
      <c r="U58" s="56">
        <f t="shared" si="176"/>
        <v>0</v>
      </c>
      <c r="V58" s="56">
        <f t="shared" si="176"/>
        <v>0</v>
      </c>
      <c r="W58" s="56">
        <f t="shared" si="176"/>
        <v>0</v>
      </c>
      <c r="X58" s="56">
        <f t="shared" si="176"/>
        <v>0</v>
      </c>
      <c r="Y58" s="56">
        <f t="shared" si="176"/>
        <v>0</v>
      </c>
      <c r="Z58" s="56">
        <f t="shared" si="176"/>
        <v>0</v>
      </c>
      <c r="AA58" s="56">
        <f t="shared" si="176"/>
        <v>0</v>
      </c>
      <c r="AB58" s="56">
        <f t="shared" si="176"/>
        <v>0</v>
      </c>
      <c r="AC58" s="56">
        <f t="shared" si="176"/>
        <v>0</v>
      </c>
      <c r="AD58" s="56">
        <f t="shared" si="176"/>
        <v>0</v>
      </c>
      <c r="AE58" s="56">
        <f t="shared" si="176"/>
        <v>0</v>
      </c>
      <c r="AF58" s="57">
        <f>SUM(AG58:AT58)</f>
        <v>0</v>
      </c>
      <c r="AG58" s="58"/>
      <c r="AH58" s="63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60">
        <f>SUM(AV58:BI58)</f>
        <v>0</v>
      </c>
      <c r="AV58" s="58"/>
      <c r="AW58" s="63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60">
        <f>SUM(BK58:BX58)</f>
        <v>0</v>
      </c>
      <c r="BK58" s="58"/>
      <c r="BL58" s="63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60">
        <f>SUM(BZ58:CM58)</f>
        <v>0</v>
      </c>
      <c r="BZ58" s="58"/>
      <c r="CA58" s="61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60">
        <f>SUM(CO58:DB58)</f>
        <v>0</v>
      </c>
      <c r="CO58" s="58"/>
      <c r="CP58" s="61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60">
        <f>SUM(DD58:DQ58)</f>
        <v>0</v>
      </c>
      <c r="DD58" s="58"/>
      <c r="DE58" s="61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60">
        <f>SUM(DS58:EF58)</f>
        <v>0</v>
      </c>
      <c r="DS58" s="58"/>
      <c r="DT58" s="61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60">
        <f>SUM(EH58:EU58)</f>
        <v>0</v>
      </c>
      <c r="EH58" s="58"/>
      <c r="EI58" s="61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60">
        <f>SUM(EW58:FJ58)</f>
        <v>0</v>
      </c>
      <c r="EW58" s="58"/>
      <c r="EX58" s="61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60">
        <f>SUM(FL58:FY58)</f>
        <v>0</v>
      </c>
      <c r="FL58" s="58"/>
      <c r="FM58" s="61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60">
        <f>SUM(GA58:GN58)</f>
        <v>0</v>
      </c>
      <c r="GA58" s="58"/>
      <c r="GB58" s="61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60">
        <f>SUM(GP58:HC58)</f>
        <v>0</v>
      </c>
      <c r="GP58" s="58"/>
      <c r="GQ58" s="61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</row>
    <row r="59" spans="1:211" s="15" customFormat="1" ht="13.5" customHeight="1" x14ac:dyDescent="0.25">
      <c r="A59" s="14" t="s">
        <v>54</v>
      </c>
      <c r="B59" s="15" t="s">
        <v>225</v>
      </c>
      <c r="C59" s="47" t="s">
        <v>51</v>
      </c>
      <c r="D59" s="47" t="s">
        <v>52</v>
      </c>
      <c r="E59" s="48">
        <v>160</v>
      </c>
      <c r="F59" s="49"/>
      <c r="G59" s="50" t="s">
        <v>213</v>
      </c>
      <c r="H59" s="51"/>
      <c r="J59" s="50" t="s">
        <v>63</v>
      </c>
      <c r="K59" s="52" t="s">
        <v>56</v>
      </c>
      <c r="L59" s="53"/>
      <c r="M59" s="53"/>
      <c r="N59" s="16"/>
      <c r="O59" s="54"/>
      <c r="P59" s="17">
        <v>20</v>
      </c>
      <c r="Q59" s="55">
        <f t="shared" ref="Q59:AF59" si="188">IF(Q58=0, 0, Q57/Q58/1)</f>
        <v>0</v>
      </c>
      <c r="R59" s="56">
        <f t="shared" si="188"/>
        <v>0</v>
      </c>
      <c r="S59" s="56">
        <f t="shared" si="188"/>
        <v>0</v>
      </c>
      <c r="T59" s="56">
        <f t="shared" si="188"/>
        <v>0</v>
      </c>
      <c r="U59" s="56">
        <f t="shared" si="188"/>
        <v>0</v>
      </c>
      <c r="V59" s="56">
        <f t="shared" si="188"/>
        <v>0</v>
      </c>
      <c r="W59" s="56">
        <f t="shared" si="188"/>
        <v>0</v>
      </c>
      <c r="X59" s="56">
        <f t="shared" si="188"/>
        <v>0</v>
      </c>
      <c r="Y59" s="56">
        <f t="shared" si="188"/>
        <v>0</v>
      </c>
      <c r="Z59" s="56">
        <f t="shared" si="188"/>
        <v>0</v>
      </c>
      <c r="AA59" s="56">
        <f t="shared" si="188"/>
        <v>0</v>
      </c>
      <c r="AB59" s="56">
        <f t="shared" si="188"/>
        <v>0</v>
      </c>
      <c r="AC59" s="56">
        <f t="shared" si="188"/>
        <v>0</v>
      </c>
      <c r="AD59" s="56">
        <f t="shared" si="188"/>
        <v>0</v>
      </c>
      <c r="AE59" s="56">
        <f t="shared" si="188"/>
        <v>0</v>
      </c>
      <c r="AF59" s="57">
        <f t="shared" si="188"/>
        <v>0</v>
      </c>
      <c r="AG59" s="58"/>
      <c r="AH59" s="63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60">
        <f>IF(AU58=0, 0, AU57/AU58/1)</f>
        <v>0</v>
      </c>
      <c r="AV59" s="58"/>
      <c r="AW59" s="63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60">
        <f>IF(BJ58=0, 0, BJ57/BJ58/1)</f>
        <v>0</v>
      </c>
      <c r="BK59" s="58"/>
      <c r="BL59" s="63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60">
        <f>IF(BY58=0, 0, BY57/BY58/1)</f>
        <v>0</v>
      </c>
      <c r="BZ59" s="58"/>
      <c r="CA59" s="61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60">
        <f>IF(CN58=0, 0, CN57/CN58/1)</f>
        <v>0</v>
      </c>
      <c r="CO59" s="58"/>
      <c r="CP59" s="61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60">
        <f>IF(DC58=0, 0, DC57/DC58/1)</f>
        <v>0</v>
      </c>
      <c r="DD59" s="58"/>
      <c r="DE59" s="61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60">
        <f>IF(DR58=0, 0, DR57/DR58/1)</f>
        <v>0</v>
      </c>
      <c r="DS59" s="58"/>
      <c r="DT59" s="61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60">
        <f>IF(EG58=0, 0, EG57/EG58/1)</f>
        <v>0</v>
      </c>
      <c r="EH59" s="58"/>
      <c r="EI59" s="61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60">
        <f>IF(EV58=0, 0, EV57/EV58/1)</f>
        <v>0</v>
      </c>
      <c r="EW59" s="58"/>
      <c r="EX59" s="61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60">
        <f>IF(FK58=0, 0, FK57/FK58/1)</f>
        <v>0</v>
      </c>
      <c r="FL59" s="58"/>
      <c r="FM59" s="61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60">
        <f>IF(FZ58=0, 0, FZ57/FZ58/1)</f>
        <v>0</v>
      </c>
      <c r="GA59" s="58"/>
      <c r="GB59" s="61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60">
        <f>IF(GO58=0, 0, GO57/GO58/1)</f>
        <v>0</v>
      </c>
      <c r="GP59" s="58"/>
      <c r="GQ59" s="61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</row>
    <row r="60" spans="1:211" s="15" customFormat="1" ht="13.5" customHeight="1" x14ac:dyDescent="0.25">
      <c r="A60" s="14" t="s">
        <v>49</v>
      </c>
      <c r="B60" s="15" t="s">
        <v>226</v>
      </c>
      <c r="C60" s="47" t="s">
        <v>51</v>
      </c>
      <c r="D60" s="47" t="s">
        <v>52</v>
      </c>
      <c r="E60" s="48">
        <v>160</v>
      </c>
      <c r="F60" s="49"/>
      <c r="G60" s="50" t="s">
        <v>227</v>
      </c>
      <c r="H60" s="51" t="s">
        <v>54</v>
      </c>
      <c r="J60" s="50" t="s">
        <v>55</v>
      </c>
      <c r="K60" s="52" t="s">
        <v>56</v>
      </c>
      <c r="L60" s="53"/>
      <c r="M60" s="53"/>
      <c r="N60" s="16"/>
      <c r="O60" s="54"/>
      <c r="P60" s="17">
        <v>20</v>
      </c>
      <c r="Q60" s="55">
        <f t="shared" ref="Q60:AE61" si="189">SUM(AF60,AU60,BJ60,BY60,CN60,DC60,DR60,EG60,EV60,FK60,FZ60,GO60)</f>
        <v>0</v>
      </c>
      <c r="R60" s="56">
        <f t="shared" si="189"/>
        <v>0</v>
      </c>
      <c r="S60" s="56">
        <f t="shared" si="189"/>
        <v>0</v>
      </c>
      <c r="T60" s="56">
        <f t="shared" si="189"/>
        <v>0</v>
      </c>
      <c r="U60" s="56">
        <f t="shared" si="189"/>
        <v>0</v>
      </c>
      <c r="V60" s="56">
        <f t="shared" si="189"/>
        <v>0</v>
      </c>
      <c r="W60" s="56">
        <f t="shared" si="189"/>
        <v>0</v>
      </c>
      <c r="X60" s="56">
        <f t="shared" si="189"/>
        <v>0</v>
      </c>
      <c r="Y60" s="56">
        <f t="shared" si="189"/>
        <v>0</v>
      </c>
      <c r="Z60" s="56">
        <f t="shared" si="189"/>
        <v>0</v>
      </c>
      <c r="AA60" s="56">
        <f t="shared" si="189"/>
        <v>0</v>
      </c>
      <c r="AB60" s="56">
        <f t="shared" si="189"/>
        <v>0</v>
      </c>
      <c r="AC60" s="56">
        <f t="shared" si="189"/>
        <v>0</v>
      </c>
      <c r="AD60" s="56">
        <f t="shared" si="189"/>
        <v>0</v>
      </c>
      <c r="AE60" s="56">
        <f t="shared" si="189"/>
        <v>0</v>
      </c>
      <c r="AF60" s="57">
        <f>SUM(AG60:AT60)</f>
        <v>0</v>
      </c>
      <c r="AG60" s="58"/>
      <c r="AH60" s="63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60">
        <f>SUM(AV60:BI60)</f>
        <v>0</v>
      </c>
      <c r="AV60" s="58">
        <f>AV61*AV62</f>
        <v>0</v>
      </c>
      <c r="AW60" s="63"/>
      <c r="AX60" s="58">
        <f t="shared" ref="AX60:BI60" si="190">AX61*AX62</f>
        <v>0</v>
      </c>
      <c r="AY60" s="58">
        <f t="shared" si="190"/>
        <v>0</v>
      </c>
      <c r="AZ60" s="58">
        <f t="shared" si="190"/>
        <v>0</v>
      </c>
      <c r="BA60" s="58">
        <f t="shared" si="190"/>
        <v>0</v>
      </c>
      <c r="BB60" s="58">
        <f t="shared" si="190"/>
        <v>0</v>
      </c>
      <c r="BC60" s="58">
        <f t="shared" si="190"/>
        <v>0</v>
      </c>
      <c r="BD60" s="58">
        <f t="shared" si="190"/>
        <v>0</v>
      </c>
      <c r="BE60" s="58">
        <f t="shared" si="190"/>
        <v>0</v>
      </c>
      <c r="BF60" s="58">
        <f t="shared" si="190"/>
        <v>0</v>
      </c>
      <c r="BG60" s="58">
        <f t="shared" si="190"/>
        <v>0</v>
      </c>
      <c r="BH60" s="58">
        <f t="shared" si="190"/>
        <v>0</v>
      </c>
      <c r="BI60" s="58">
        <f t="shared" si="190"/>
        <v>0</v>
      </c>
      <c r="BJ60" s="60">
        <f>SUM(BK60:BX60)</f>
        <v>0</v>
      </c>
      <c r="BK60" s="58">
        <f>BK61*BK62</f>
        <v>0</v>
      </c>
      <c r="BL60" s="63"/>
      <c r="BM60" s="58">
        <f t="shared" ref="BM60:BX60" si="191">BM61*BM62</f>
        <v>0</v>
      </c>
      <c r="BN60" s="58">
        <f t="shared" si="191"/>
        <v>0</v>
      </c>
      <c r="BO60" s="58">
        <f t="shared" si="191"/>
        <v>0</v>
      </c>
      <c r="BP60" s="58">
        <f t="shared" si="191"/>
        <v>0</v>
      </c>
      <c r="BQ60" s="58">
        <f t="shared" si="191"/>
        <v>0</v>
      </c>
      <c r="BR60" s="58">
        <f t="shared" si="191"/>
        <v>0</v>
      </c>
      <c r="BS60" s="58">
        <f t="shared" si="191"/>
        <v>0</v>
      </c>
      <c r="BT60" s="58">
        <f t="shared" si="191"/>
        <v>0</v>
      </c>
      <c r="BU60" s="58">
        <f t="shared" si="191"/>
        <v>0</v>
      </c>
      <c r="BV60" s="58">
        <f t="shared" si="191"/>
        <v>0</v>
      </c>
      <c r="BW60" s="58">
        <f t="shared" si="191"/>
        <v>0</v>
      </c>
      <c r="BX60" s="58">
        <f t="shared" si="191"/>
        <v>0</v>
      </c>
      <c r="BY60" s="60">
        <f>SUM(BZ60:CM60)</f>
        <v>0</v>
      </c>
      <c r="BZ60" s="58">
        <f>BZ61*BZ62</f>
        <v>0</v>
      </c>
      <c r="CA60" s="61"/>
      <c r="CB60" s="58">
        <f t="shared" ref="CB60:CM60" si="192">CB61*CB62</f>
        <v>0</v>
      </c>
      <c r="CC60" s="58">
        <f t="shared" si="192"/>
        <v>0</v>
      </c>
      <c r="CD60" s="58">
        <f t="shared" si="192"/>
        <v>0</v>
      </c>
      <c r="CE60" s="58">
        <f t="shared" si="192"/>
        <v>0</v>
      </c>
      <c r="CF60" s="58">
        <f t="shared" si="192"/>
        <v>0</v>
      </c>
      <c r="CG60" s="58">
        <f t="shared" si="192"/>
        <v>0</v>
      </c>
      <c r="CH60" s="58">
        <f t="shared" si="192"/>
        <v>0</v>
      </c>
      <c r="CI60" s="58">
        <f t="shared" si="192"/>
        <v>0</v>
      </c>
      <c r="CJ60" s="58">
        <f t="shared" si="192"/>
        <v>0</v>
      </c>
      <c r="CK60" s="58">
        <f t="shared" si="192"/>
        <v>0</v>
      </c>
      <c r="CL60" s="58">
        <f t="shared" si="192"/>
        <v>0</v>
      </c>
      <c r="CM60" s="58">
        <f t="shared" si="192"/>
        <v>0</v>
      </c>
      <c r="CN60" s="60">
        <f>SUM(CO60:DB60)</f>
        <v>0</v>
      </c>
      <c r="CO60" s="58">
        <f>CO61*CO62</f>
        <v>0</v>
      </c>
      <c r="CP60" s="61"/>
      <c r="CQ60" s="58">
        <f t="shared" ref="CQ60:DB60" si="193">CQ61*CQ62</f>
        <v>0</v>
      </c>
      <c r="CR60" s="58">
        <f t="shared" si="193"/>
        <v>0</v>
      </c>
      <c r="CS60" s="58">
        <f t="shared" si="193"/>
        <v>0</v>
      </c>
      <c r="CT60" s="58">
        <f t="shared" si="193"/>
        <v>0</v>
      </c>
      <c r="CU60" s="58">
        <f t="shared" si="193"/>
        <v>0</v>
      </c>
      <c r="CV60" s="58">
        <f t="shared" si="193"/>
        <v>0</v>
      </c>
      <c r="CW60" s="58">
        <f t="shared" si="193"/>
        <v>0</v>
      </c>
      <c r="CX60" s="58">
        <f t="shared" si="193"/>
        <v>0</v>
      </c>
      <c r="CY60" s="58">
        <f t="shared" si="193"/>
        <v>0</v>
      </c>
      <c r="CZ60" s="58">
        <f t="shared" si="193"/>
        <v>0</v>
      </c>
      <c r="DA60" s="58">
        <f t="shared" si="193"/>
        <v>0</v>
      </c>
      <c r="DB60" s="58">
        <f t="shared" si="193"/>
        <v>0</v>
      </c>
      <c r="DC60" s="60">
        <f>SUM(DD60:DQ60)</f>
        <v>0</v>
      </c>
      <c r="DD60" s="58">
        <f>DD61*DD62</f>
        <v>0</v>
      </c>
      <c r="DE60" s="61"/>
      <c r="DF60" s="58">
        <f t="shared" ref="DF60:DQ60" si="194">DF61*DF62</f>
        <v>0</v>
      </c>
      <c r="DG60" s="58">
        <f t="shared" si="194"/>
        <v>0</v>
      </c>
      <c r="DH60" s="58">
        <f t="shared" si="194"/>
        <v>0</v>
      </c>
      <c r="DI60" s="58">
        <f t="shared" si="194"/>
        <v>0</v>
      </c>
      <c r="DJ60" s="58">
        <f t="shared" si="194"/>
        <v>0</v>
      </c>
      <c r="DK60" s="58">
        <f t="shared" si="194"/>
        <v>0</v>
      </c>
      <c r="DL60" s="58">
        <f t="shared" si="194"/>
        <v>0</v>
      </c>
      <c r="DM60" s="58">
        <f t="shared" si="194"/>
        <v>0</v>
      </c>
      <c r="DN60" s="58">
        <f t="shared" si="194"/>
        <v>0</v>
      </c>
      <c r="DO60" s="58">
        <f t="shared" si="194"/>
        <v>0</v>
      </c>
      <c r="DP60" s="58">
        <f t="shared" si="194"/>
        <v>0</v>
      </c>
      <c r="DQ60" s="58">
        <f t="shared" si="194"/>
        <v>0</v>
      </c>
      <c r="DR60" s="60">
        <f>SUM(DS60:EF60)</f>
        <v>0</v>
      </c>
      <c r="DS60" s="58">
        <f>DS61*DS62</f>
        <v>0</v>
      </c>
      <c r="DT60" s="61"/>
      <c r="DU60" s="58">
        <f t="shared" ref="DU60:EF60" si="195">DU61*DU62</f>
        <v>0</v>
      </c>
      <c r="DV60" s="58">
        <f t="shared" si="195"/>
        <v>0</v>
      </c>
      <c r="DW60" s="58">
        <f t="shared" si="195"/>
        <v>0</v>
      </c>
      <c r="DX60" s="58">
        <f t="shared" si="195"/>
        <v>0</v>
      </c>
      <c r="DY60" s="58">
        <f t="shared" si="195"/>
        <v>0</v>
      </c>
      <c r="DZ60" s="58">
        <f t="shared" si="195"/>
        <v>0</v>
      </c>
      <c r="EA60" s="58">
        <f t="shared" si="195"/>
        <v>0</v>
      </c>
      <c r="EB60" s="58">
        <f t="shared" si="195"/>
        <v>0</v>
      </c>
      <c r="EC60" s="58">
        <f t="shared" si="195"/>
        <v>0</v>
      </c>
      <c r="ED60" s="58">
        <f t="shared" si="195"/>
        <v>0</v>
      </c>
      <c r="EE60" s="58">
        <f t="shared" si="195"/>
        <v>0</v>
      </c>
      <c r="EF60" s="58">
        <f t="shared" si="195"/>
        <v>0</v>
      </c>
      <c r="EG60" s="60">
        <f>SUM(EH60:EU60)</f>
        <v>0</v>
      </c>
      <c r="EH60" s="58">
        <f>EH61*EH62</f>
        <v>0</v>
      </c>
      <c r="EI60" s="61"/>
      <c r="EJ60" s="58">
        <f t="shared" ref="EJ60:EU60" si="196">EJ61*EJ62</f>
        <v>0</v>
      </c>
      <c r="EK60" s="58">
        <f t="shared" si="196"/>
        <v>0</v>
      </c>
      <c r="EL60" s="58">
        <f t="shared" si="196"/>
        <v>0</v>
      </c>
      <c r="EM60" s="58">
        <f t="shared" si="196"/>
        <v>0</v>
      </c>
      <c r="EN60" s="58">
        <f t="shared" si="196"/>
        <v>0</v>
      </c>
      <c r="EO60" s="58">
        <f t="shared" si="196"/>
        <v>0</v>
      </c>
      <c r="EP60" s="58">
        <f t="shared" si="196"/>
        <v>0</v>
      </c>
      <c r="EQ60" s="58">
        <f t="shared" si="196"/>
        <v>0</v>
      </c>
      <c r="ER60" s="58">
        <f t="shared" si="196"/>
        <v>0</v>
      </c>
      <c r="ES60" s="58">
        <f t="shared" si="196"/>
        <v>0</v>
      </c>
      <c r="ET60" s="58">
        <f t="shared" si="196"/>
        <v>0</v>
      </c>
      <c r="EU60" s="58">
        <f t="shared" si="196"/>
        <v>0</v>
      </c>
      <c r="EV60" s="60">
        <f>SUM(EW60:FJ60)</f>
        <v>0</v>
      </c>
      <c r="EW60" s="58">
        <f>EW61*EW62</f>
        <v>0</v>
      </c>
      <c r="EX60" s="61"/>
      <c r="EY60" s="58">
        <f t="shared" ref="EY60:FJ60" si="197">EY61*EY62</f>
        <v>0</v>
      </c>
      <c r="EZ60" s="58">
        <f t="shared" si="197"/>
        <v>0</v>
      </c>
      <c r="FA60" s="58">
        <f t="shared" si="197"/>
        <v>0</v>
      </c>
      <c r="FB60" s="58">
        <f t="shared" si="197"/>
        <v>0</v>
      </c>
      <c r="FC60" s="58">
        <f t="shared" si="197"/>
        <v>0</v>
      </c>
      <c r="FD60" s="58">
        <f t="shared" si="197"/>
        <v>0</v>
      </c>
      <c r="FE60" s="58">
        <f t="shared" si="197"/>
        <v>0</v>
      </c>
      <c r="FF60" s="58">
        <f t="shared" si="197"/>
        <v>0</v>
      </c>
      <c r="FG60" s="58">
        <f t="shared" si="197"/>
        <v>0</v>
      </c>
      <c r="FH60" s="58">
        <f t="shared" si="197"/>
        <v>0</v>
      </c>
      <c r="FI60" s="58">
        <f t="shared" si="197"/>
        <v>0</v>
      </c>
      <c r="FJ60" s="58">
        <f t="shared" si="197"/>
        <v>0</v>
      </c>
      <c r="FK60" s="60">
        <f>SUM(FL60:FY60)</f>
        <v>0</v>
      </c>
      <c r="FL60" s="58">
        <f>FL61*FL62</f>
        <v>0</v>
      </c>
      <c r="FM60" s="61"/>
      <c r="FN60" s="58">
        <f t="shared" ref="FN60:FY60" si="198">FN61*FN62</f>
        <v>0</v>
      </c>
      <c r="FO60" s="58">
        <f t="shared" si="198"/>
        <v>0</v>
      </c>
      <c r="FP60" s="58">
        <f t="shared" si="198"/>
        <v>0</v>
      </c>
      <c r="FQ60" s="58">
        <f t="shared" si="198"/>
        <v>0</v>
      </c>
      <c r="FR60" s="58">
        <f t="shared" si="198"/>
        <v>0</v>
      </c>
      <c r="FS60" s="58">
        <f t="shared" si="198"/>
        <v>0</v>
      </c>
      <c r="FT60" s="58">
        <f t="shared" si="198"/>
        <v>0</v>
      </c>
      <c r="FU60" s="58">
        <f t="shared" si="198"/>
        <v>0</v>
      </c>
      <c r="FV60" s="58">
        <f t="shared" si="198"/>
        <v>0</v>
      </c>
      <c r="FW60" s="58">
        <f t="shared" si="198"/>
        <v>0</v>
      </c>
      <c r="FX60" s="58">
        <f t="shared" si="198"/>
        <v>0</v>
      </c>
      <c r="FY60" s="58">
        <f t="shared" si="198"/>
        <v>0</v>
      </c>
      <c r="FZ60" s="60">
        <f>SUM(GA60:GN60)</f>
        <v>0</v>
      </c>
      <c r="GA60" s="58">
        <f>GA61*GA62</f>
        <v>0</v>
      </c>
      <c r="GB60" s="61"/>
      <c r="GC60" s="58">
        <f t="shared" ref="GC60:GN60" si="199">GC61*GC62</f>
        <v>0</v>
      </c>
      <c r="GD60" s="58">
        <f t="shared" si="199"/>
        <v>0</v>
      </c>
      <c r="GE60" s="58">
        <f t="shared" si="199"/>
        <v>0</v>
      </c>
      <c r="GF60" s="58">
        <f t="shared" si="199"/>
        <v>0</v>
      </c>
      <c r="GG60" s="58">
        <f t="shared" si="199"/>
        <v>0</v>
      </c>
      <c r="GH60" s="58">
        <f t="shared" si="199"/>
        <v>0</v>
      </c>
      <c r="GI60" s="58">
        <f t="shared" si="199"/>
        <v>0</v>
      </c>
      <c r="GJ60" s="58">
        <f t="shared" si="199"/>
        <v>0</v>
      </c>
      <c r="GK60" s="58">
        <f t="shared" si="199"/>
        <v>0</v>
      </c>
      <c r="GL60" s="58">
        <f t="shared" si="199"/>
        <v>0</v>
      </c>
      <c r="GM60" s="58">
        <f t="shared" si="199"/>
        <v>0</v>
      </c>
      <c r="GN60" s="58">
        <f t="shared" si="199"/>
        <v>0</v>
      </c>
      <c r="GO60" s="60">
        <f>SUM(GP60:HC60)</f>
        <v>0</v>
      </c>
      <c r="GP60" s="58">
        <f>GP61*GP62</f>
        <v>0</v>
      </c>
      <c r="GQ60" s="61"/>
      <c r="GR60" s="58">
        <f t="shared" ref="GR60:HC60" si="200">GR61*GR62</f>
        <v>0</v>
      </c>
      <c r="GS60" s="58">
        <f t="shared" si="200"/>
        <v>0</v>
      </c>
      <c r="GT60" s="58">
        <f t="shared" si="200"/>
        <v>0</v>
      </c>
      <c r="GU60" s="58">
        <f t="shared" si="200"/>
        <v>0</v>
      </c>
      <c r="GV60" s="58">
        <f t="shared" si="200"/>
        <v>0</v>
      </c>
      <c r="GW60" s="58">
        <f t="shared" si="200"/>
        <v>0</v>
      </c>
      <c r="GX60" s="58">
        <f t="shared" si="200"/>
        <v>0</v>
      </c>
      <c r="GY60" s="58">
        <f t="shared" si="200"/>
        <v>0</v>
      </c>
      <c r="GZ60" s="58">
        <f t="shared" si="200"/>
        <v>0</v>
      </c>
      <c r="HA60" s="58">
        <f t="shared" si="200"/>
        <v>0</v>
      </c>
      <c r="HB60" s="58">
        <f t="shared" si="200"/>
        <v>0</v>
      </c>
      <c r="HC60" s="58">
        <f t="shared" si="200"/>
        <v>0</v>
      </c>
    </row>
    <row r="61" spans="1:211" s="15" customFormat="1" ht="13.5" customHeight="1" x14ac:dyDescent="0.25">
      <c r="A61" s="14" t="s">
        <v>54</v>
      </c>
      <c r="B61" s="15" t="s">
        <v>228</v>
      </c>
      <c r="C61" s="47" t="s">
        <v>51</v>
      </c>
      <c r="D61" s="47" t="s">
        <v>52</v>
      </c>
      <c r="E61" s="48">
        <v>160</v>
      </c>
      <c r="F61" s="49"/>
      <c r="G61" s="50" t="s">
        <v>211</v>
      </c>
      <c r="H61" s="51"/>
      <c r="J61" s="50" t="s">
        <v>60</v>
      </c>
      <c r="K61" s="52" t="s">
        <v>56</v>
      </c>
      <c r="L61" s="53"/>
      <c r="M61" s="53"/>
      <c r="N61" s="16"/>
      <c r="O61" s="54"/>
      <c r="P61" s="17">
        <v>20</v>
      </c>
      <c r="Q61" s="55">
        <f t="shared" si="189"/>
        <v>0</v>
      </c>
      <c r="R61" s="56">
        <f t="shared" si="189"/>
        <v>0</v>
      </c>
      <c r="S61" s="56">
        <f t="shared" si="189"/>
        <v>0</v>
      </c>
      <c r="T61" s="56">
        <f t="shared" si="189"/>
        <v>0</v>
      </c>
      <c r="U61" s="56">
        <f t="shared" si="189"/>
        <v>0</v>
      </c>
      <c r="V61" s="56">
        <f t="shared" si="189"/>
        <v>0</v>
      </c>
      <c r="W61" s="56">
        <f t="shared" si="189"/>
        <v>0</v>
      </c>
      <c r="X61" s="56">
        <f t="shared" si="189"/>
        <v>0</v>
      </c>
      <c r="Y61" s="56">
        <f t="shared" si="189"/>
        <v>0</v>
      </c>
      <c r="Z61" s="56">
        <f t="shared" si="189"/>
        <v>0</v>
      </c>
      <c r="AA61" s="56">
        <f t="shared" si="189"/>
        <v>0</v>
      </c>
      <c r="AB61" s="56">
        <f t="shared" si="189"/>
        <v>0</v>
      </c>
      <c r="AC61" s="56">
        <f t="shared" si="189"/>
        <v>0</v>
      </c>
      <c r="AD61" s="56">
        <f t="shared" si="189"/>
        <v>0</v>
      </c>
      <c r="AE61" s="56">
        <f t="shared" si="189"/>
        <v>0</v>
      </c>
      <c r="AF61" s="57">
        <f>SUM(AG61:AT61)</f>
        <v>0</v>
      </c>
      <c r="AG61" s="58"/>
      <c r="AH61" s="63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60">
        <f>SUM(AV61:BI61)</f>
        <v>0</v>
      </c>
      <c r="AV61" s="58"/>
      <c r="AW61" s="63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60">
        <f>SUM(BK61:BX61)</f>
        <v>0</v>
      </c>
      <c r="BK61" s="58"/>
      <c r="BL61" s="63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60">
        <f>SUM(BZ61:CM61)</f>
        <v>0</v>
      </c>
      <c r="BZ61" s="58"/>
      <c r="CA61" s="61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60">
        <f>SUM(CO61:DB61)</f>
        <v>0</v>
      </c>
      <c r="CO61" s="58"/>
      <c r="CP61" s="61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60">
        <f>SUM(DD61:DQ61)</f>
        <v>0</v>
      </c>
      <c r="DD61" s="58"/>
      <c r="DE61" s="61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60">
        <f>SUM(DS61:EF61)</f>
        <v>0</v>
      </c>
      <c r="DS61" s="58"/>
      <c r="DT61" s="61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60">
        <f>SUM(EH61:EU61)</f>
        <v>0</v>
      </c>
      <c r="EH61" s="58"/>
      <c r="EI61" s="61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60">
        <f>SUM(EW61:FJ61)</f>
        <v>0</v>
      </c>
      <c r="EW61" s="58"/>
      <c r="EX61" s="61"/>
      <c r="EY61" s="58"/>
      <c r="EZ61" s="58"/>
      <c r="FA61" s="58"/>
      <c r="FB61" s="58"/>
      <c r="FC61" s="58"/>
      <c r="FD61" s="58"/>
      <c r="FE61" s="58"/>
      <c r="FF61" s="58"/>
      <c r="FG61" s="58"/>
      <c r="FH61" s="58"/>
      <c r="FI61" s="58"/>
      <c r="FJ61" s="58"/>
      <c r="FK61" s="60">
        <f>SUM(FL61:FY61)</f>
        <v>0</v>
      </c>
      <c r="FL61" s="58"/>
      <c r="FM61" s="61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  <c r="FY61" s="58"/>
      <c r="FZ61" s="60">
        <f>SUM(GA61:GN61)</f>
        <v>0</v>
      </c>
      <c r="GA61" s="58"/>
      <c r="GB61" s="61"/>
      <c r="GC61" s="58"/>
      <c r="GD61" s="58"/>
      <c r="GE61" s="58"/>
      <c r="GF61" s="58"/>
      <c r="GG61" s="58"/>
      <c r="GH61" s="58"/>
      <c r="GI61" s="58"/>
      <c r="GJ61" s="58"/>
      <c r="GK61" s="58"/>
      <c r="GL61" s="58"/>
      <c r="GM61" s="58"/>
      <c r="GN61" s="58"/>
      <c r="GO61" s="60">
        <f>SUM(GP61:HC61)</f>
        <v>0</v>
      </c>
      <c r="GP61" s="58"/>
      <c r="GQ61" s="61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</row>
    <row r="62" spans="1:211" s="15" customFormat="1" ht="13.5" customHeight="1" x14ac:dyDescent="0.25">
      <c r="A62" s="14" t="s">
        <v>54</v>
      </c>
      <c r="B62" s="15" t="s">
        <v>229</v>
      </c>
      <c r="C62" s="47" t="s">
        <v>51</v>
      </c>
      <c r="D62" s="47" t="s">
        <v>52</v>
      </c>
      <c r="E62" s="48">
        <v>160</v>
      </c>
      <c r="F62" s="49"/>
      <c r="G62" s="50" t="s">
        <v>213</v>
      </c>
      <c r="H62" s="51"/>
      <c r="J62" s="50" t="s">
        <v>63</v>
      </c>
      <c r="K62" s="52" t="s">
        <v>56</v>
      </c>
      <c r="L62" s="53"/>
      <c r="M62" s="53"/>
      <c r="N62" s="16"/>
      <c r="O62" s="54"/>
      <c r="P62" s="17">
        <v>20</v>
      </c>
      <c r="Q62" s="55">
        <f t="shared" ref="Q62:AF62" si="201">IF(Q61=0, 0, Q60/Q61/1)</f>
        <v>0</v>
      </c>
      <c r="R62" s="56">
        <f t="shared" si="201"/>
        <v>0</v>
      </c>
      <c r="S62" s="56">
        <f t="shared" si="201"/>
        <v>0</v>
      </c>
      <c r="T62" s="56">
        <f t="shared" si="201"/>
        <v>0</v>
      </c>
      <c r="U62" s="56">
        <f t="shared" si="201"/>
        <v>0</v>
      </c>
      <c r="V62" s="56">
        <f t="shared" si="201"/>
        <v>0</v>
      </c>
      <c r="W62" s="56">
        <f t="shared" si="201"/>
        <v>0</v>
      </c>
      <c r="X62" s="56">
        <f t="shared" si="201"/>
        <v>0</v>
      </c>
      <c r="Y62" s="56">
        <f t="shared" si="201"/>
        <v>0</v>
      </c>
      <c r="Z62" s="56">
        <f t="shared" si="201"/>
        <v>0</v>
      </c>
      <c r="AA62" s="56">
        <f t="shared" si="201"/>
        <v>0</v>
      </c>
      <c r="AB62" s="56">
        <f t="shared" si="201"/>
        <v>0</v>
      </c>
      <c r="AC62" s="56">
        <f t="shared" si="201"/>
        <v>0</v>
      </c>
      <c r="AD62" s="56">
        <f t="shared" si="201"/>
        <v>0</v>
      </c>
      <c r="AE62" s="56">
        <f t="shared" si="201"/>
        <v>0</v>
      </c>
      <c r="AF62" s="57">
        <f t="shared" si="201"/>
        <v>0</v>
      </c>
      <c r="AG62" s="58"/>
      <c r="AH62" s="63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60">
        <f>IF(AU61=0, 0, AU60/AU61/1)</f>
        <v>0</v>
      </c>
      <c r="AV62" s="58"/>
      <c r="AW62" s="63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60">
        <f>IF(BJ61=0, 0, BJ60/BJ61/1)</f>
        <v>0</v>
      </c>
      <c r="BK62" s="58"/>
      <c r="BL62" s="63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60">
        <f>IF(BY61=0, 0, BY60/BY61/1)</f>
        <v>0</v>
      </c>
      <c r="BZ62" s="58"/>
      <c r="CA62" s="61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60">
        <f>IF(CN61=0, 0, CN60/CN61/1)</f>
        <v>0</v>
      </c>
      <c r="CO62" s="58"/>
      <c r="CP62" s="61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60">
        <f>IF(DC61=0, 0, DC60/DC61/1)</f>
        <v>0</v>
      </c>
      <c r="DD62" s="58"/>
      <c r="DE62" s="61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60">
        <f>IF(DR61=0, 0, DR60/DR61/1)</f>
        <v>0</v>
      </c>
      <c r="DS62" s="58"/>
      <c r="DT62" s="61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60">
        <f>IF(EG61=0, 0, EG60/EG61/1)</f>
        <v>0</v>
      </c>
      <c r="EH62" s="58"/>
      <c r="EI62" s="61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60">
        <f>IF(EV61=0, 0, EV60/EV61/1)</f>
        <v>0</v>
      </c>
      <c r="EW62" s="58"/>
      <c r="EX62" s="61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60">
        <f>IF(FK61=0, 0, FK60/FK61/1)</f>
        <v>0</v>
      </c>
      <c r="FL62" s="58"/>
      <c r="FM62" s="61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60">
        <f>IF(FZ61=0, 0, FZ60/FZ61/1)</f>
        <v>0</v>
      </c>
      <c r="GA62" s="58"/>
      <c r="GB62" s="61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60">
        <f>IF(GO61=0, 0, GO60/GO61/1)</f>
        <v>0</v>
      </c>
      <c r="GP62" s="58"/>
      <c r="GQ62" s="61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</row>
    <row r="63" spans="1:211" s="15" customFormat="1" ht="13.5" customHeight="1" x14ac:dyDescent="0.25">
      <c r="A63" s="14" t="s">
        <v>49</v>
      </c>
      <c r="B63" s="64" t="s">
        <v>230</v>
      </c>
      <c r="C63" s="47" t="s">
        <v>51</v>
      </c>
      <c r="D63" s="47" t="s">
        <v>52</v>
      </c>
      <c r="E63" s="48">
        <v>160</v>
      </c>
      <c r="F63" s="49"/>
      <c r="G63" s="50" t="s">
        <v>231</v>
      </c>
      <c r="H63" s="51" t="s">
        <v>54</v>
      </c>
      <c r="J63" s="50" t="s">
        <v>55</v>
      </c>
      <c r="K63" s="52" t="s">
        <v>56</v>
      </c>
      <c r="L63" s="53"/>
      <c r="M63" s="53"/>
      <c r="N63" s="16"/>
      <c r="O63" s="54"/>
      <c r="P63" s="17">
        <v>20</v>
      </c>
      <c r="Q63" s="55">
        <f t="shared" ref="Q63:AE64" si="202">SUM(AF63,AU63,BJ63,BY63,CN63,DC63,DR63,EG63,EV63,FK63,FZ63,GO63)</f>
        <v>0</v>
      </c>
      <c r="R63" s="56">
        <f t="shared" si="202"/>
        <v>0</v>
      </c>
      <c r="S63" s="56">
        <f t="shared" si="202"/>
        <v>0</v>
      </c>
      <c r="T63" s="56">
        <f t="shared" si="202"/>
        <v>0</v>
      </c>
      <c r="U63" s="56">
        <f t="shared" si="202"/>
        <v>0</v>
      </c>
      <c r="V63" s="56">
        <f t="shared" si="202"/>
        <v>0</v>
      </c>
      <c r="W63" s="56">
        <f t="shared" si="202"/>
        <v>0</v>
      </c>
      <c r="X63" s="56">
        <f t="shared" si="202"/>
        <v>0</v>
      </c>
      <c r="Y63" s="56">
        <f t="shared" si="202"/>
        <v>0</v>
      </c>
      <c r="Z63" s="56">
        <f t="shared" si="202"/>
        <v>0</v>
      </c>
      <c r="AA63" s="56">
        <f t="shared" si="202"/>
        <v>0</v>
      </c>
      <c r="AB63" s="56">
        <f t="shared" si="202"/>
        <v>0</v>
      </c>
      <c r="AC63" s="56">
        <f t="shared" si="202"/>
        <v>0</v>
      </c>
      <c r="AD63" s="56">
        <f t="shared" si="202"/>
        <v>0</v>
      </c>
      <c r="AE63" s="56">
        <f t="shared" si="202"/>
        <v>0</v>
      </c>
      <c r="AF63" s="57">
        <f>SUM(AG63:AT63)</f>
        <v>0</v>
      </c>
      <c r="AG63" s="9"/>
      <c r="AH63" s="65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60">
        <f>SUM(AV63:BI63)</f>
        <v>0</v>
      </c>
      <c r="AV63" s="9">
        <f>(AV64*AV65)/1000</f>
        <v>0</v>
      </c>
      <c r="AW63" s="65"/>
      <c r="AX63" s="9">
        <f t="shared" ref="AX63:BI63" si="203">(AX64*AX65)/1000</f>
        <v>0</v>
      </c>
      <c r="AY63" s="9">
        <f t="shared" si="203"/>
        <v>0</v>
      </c>
      <c r="AZ63" s="9">
        <f t="shared" si="203"/>
        <v>0</v>
      </c>
      <c r="BA63" s="9">
        <f t="shared" si="203"/>
        <v>0</v>
      </c>
      <c r="BB63" s="9">
        <f t="shared" si="203"/>
        <v>0</v>
      </c>
      <c r="BC63" s="9">
        <f t="shared" si="203"/>
        <v>0</v>
      </c>
      <c r="BD63" s="9">
        <f t="shared" si="203"/>
        <v>0</v>
      </c>
      <c r="BE63" s="9">
        <f t="shared" si="203"/>
        <v>0</v>
      </c>
      <c r="BF63" s="9">
        <f t="shared" si="203"/>
        <v>0</v>
      </c>
      <c r="BG63" s="9">
        <f t="shared" si="203"/>
        <v>0</v>
      </c>
      <c r="BH63" s="9">
        <f t="shared" si="203"/>
        <v>0</v>
      </c>
      <c r="BI63" s="9">
        <f t="shared" si="203"/>
        <v>0</v>
      </c>
      <c r="BJ63" s="60">
        <f>SUM(BK63:BX63)</f>
        <v>0</v>
      </c>
      <c r="BK63" s="9">
        <f>(BK64*BK65)/1000</f>
        <v>0</v>
      </c>
      <c r="BL63" s="65"/>
      <c r="BM63" s="9">
        <f t="shared" ref="BM63:BX63" si="204">(BM64*BM65)/1000</f>
        <v>0</v>
      </c>
      <c r="BN63" s="9">
        <f t="shared" si="204"/>
        <v>0</v>
      </c>
      <c r="BO63" s="9">
        <f t="shared" si="204"/>
        <v>0</v>
      </c>
      <c r="BP63" s="9">
        <f t="shared" si="204"/>
        <v>0</v>
      </c>
      <c r="BQ63" s="9">
        <f t="shared" si="204"/>
        <v>0</v>
      </c>
      <c r="BR63" s="9">
        <f t="shared" si="204"/>
        <v>0</v>
      </c>
      <c r="BS63" s="9">
        <f t="shared" si="204"/>
        <v>0</v>
      </c>
      <c r="BT63" s="9">
        <f t="shared" si="204"/>
        <v>0</v>
      </c>
      <c r="BU63" s="9">
        <f t="shared" si="204"/>
        <v>0</v>
      </c>
      <c r="BV63" s="9">
        <f t="shared" si="204"/>
        <v>0</v>
      </c>
      <c r="BW63" s="9">
        <f t="shared" si="204"/>
        <v>0</v>
      </c>
      <c r="BX63" s="9">
        <f t="shared" si="204"/>
        <v>0</v>
      </c>
      <c r="BY63" s="60">
        <f>SUM(BZ63:CM63)</f>
        <v>0</v>
      </c>
      <c r="BZ63" s="9">
        <f>(BZ64*BZ65)/1000</f>
        <v>0</v>
      </c>
      <c r="CA63" s="61"/>
      <c r="CB63" s="9">
        <f t="shared" ref="CB63:CM63" si="205">(CB64*CB65)/1000</f>
        <v>0</v>
      </c>
      <c r="CC63" s="9">
        <f t="shared" si="205"/>
        <v>0</v>
      </c>
      <c r="CD63" s="9">
        <f t="shared" si="205"/>
        <v>0</v>
      </c>
      <c r="CE63" s="9">
        <f t="shared" si="205"/>
        <v>0</v>
      </c>
      <c r="CF63" s="9">
        <f t="shared" si="205"/>
        <v>0</v>
      </c>
      <c r="CG63" s="9">
        <f t="shared" si="205"/>
        <v>0</v>
      </c>
      <c r="CH63" s="9">
        <f t="shared" si="205"/>
        <v>0</v>
      </c>
      <c r="CI63" s="9">
        <f t="shared" si="205"/>
        <v>0</v>
      </c>
      <c r="CJ63" s="9">
        <f t="shared" si="205"/>
        <v>0</v>
      </c>
      <c r="CK63" s="9">
        <f t="shared" si="205"/>
        <v>0</v>
      </c>
      <c r="CL63" s="9">
        <f t="shared" si="205"/>
        <v>0</v>
      </c>
      <c r="CM63" s="9">
        <f t="shared" si="205"/>
        <v>0</v>
      </c>
      <c r="CN63" s="60">
        <f>SUM(CO63:DB63)</f>
        <v>0</v>
      </c>
      <c r="CO63" s="9">
        <f>(CO64*CO65)/1000</f>
        <v>0</v>
      </c>
      <c r="CP63" s="61"/>
      <c r="CQ63" s="9">
        <f t="shared" ref="CQ63:DB63" si="206">(CQ64*CQ65)/1000</f>
        <v>0</v>
      </c>
      <c r="CR63" s="9">
        <f t="shared" si="206"/>
        <v>0</v>
      </c>
      <c r="CS63" s="9">
        <f t="shared" si="206"/>
        <v>0</v>
      </c>
      <c r="CT63" s="9">
        <f t="shared" si="206"/>
        <v>0</v>
      </c>
      <c r="CU63" s="9">
        <f t="shared" si="206"/>
        <v>0</v>
      </c>
      <c r="CV63" s="9">
        <f t="shared" si="206"/>
        <v>0</v>
      </c>
      <c r="CW63" s="9">
        <f t="shared" si="206"/>
        <v>0</v>
      </c>
      <c r="CX63" s="9">
        <f t="shared" si="206"/>
        <v>0</v>
      </c>
      <c r="CY63" s="9">
        <f t="shared" si="206"/>
        <v>0</v>
      </c>
      <c r="CZ63" s="9">
        <f t="shared" si="206"/>
        <v>0</v>
      </c>
      <c r="DA63" s="9">
        <f t="shared" si="206"/>
        <v>0</v>
      </c>
      <c r="DB63" s="9">
        <f t="shared" si="206"/>
        <v>0</v>
      </c>
      <c r="DC63" s="60">
        <f>SUM(DD63:DQ63)</f>
        <v>0</v>
      </c>
      <c r="DD63" s="9">
        <f>(DD64*DD65)/1000</f>
        <v>0</v>
      </c>
      <c r="DE63" s="61"/>
      <c r="DF63" s="9">
        <f t="shared" ref="DF63:DQ63" si="207">(DF64*DF65)/1000</f>
        <v>0</v>
      </c>
      <c r="DG63" s="9">
        <f t="shared" si="207"/>
        <v>0</v>
      </c>
      <c r="DH63" s="9">
        <f t="shared" si="207"/>
        <v>0</v>
      </c>
      <c r="DI63" s="9">
        <f t="shared" si="207"/>
        <v>0</v>
      </c>
      <c r="DJ63" s="9">
        <f t="shared" si="207"/>
        <v>0</v>
      </c>
      <c r="DK63" s="9">
        <f t="shared" si="207"/>
        <v>0</v>
      </c>
      <c r="DL63" s="9">
        <f t="shared" si="207"/>
        <v>0</v>
      </c>
      <c r="DM63" s="9">
        <f t="shared" si="207"/>
        <v>0</v>
      </c>
      <c r="DN63" s="9">
        <f t="shared" si="207"/>
        <v>0</v>
      </c>
      <c r="DO63" s="9">
        <f t="shared" si="207"/>
        <v>0</v>
      </c>
      <c r="DP63" s="9">
        <f t="shared" si="207"/>
        <v>0</v>
      </c>
      <c r="DQ63" s="9">
        <f t="shared" si="207"/>
        <v>0</v>
      </c>
      <c r="DR63" s="60">
        <f>SUM(DS63:EF63)</f>
        <v>0</v>
      </c>
      <c r="DS63" s="9">
        <f>(DS64*DS65)/1000</f>
        <v>0</v>
      </c>
      <c r="DT63" s="61"/>
      <c r="DU63" s="9">
        <f t="shared" ref="DU63:EF63" si="208">(DU64*DU65)/1000</f>
        <v>0</v>
      </c>
      <c r="DV63" s="9">
        <f t="shared" si="208"/>
        <v>0</v>
      </c>
      <c r="DW63" s="9">
        <f t="shared" si="208"/>
        <v>0</v>
      </c>
      <c r="DX63" s="9">
        <f t="shared" si="208"/>
        <v>0</v>
      </c>
      <c r="DY63" s="9">
        <f t="shared" si="208"/>
        <v>0</v>
      </c>
      <c r="DZ63" s="9">
        <f t="shared" si="208"/>
        <v>0</v>
      </c>
      <c r="EA63" s="9">
        <f t="shared" si="208"/>
        <v>0</v>
      </c>
      <c r="EB63" s="9">
        <f t="shared" si="208"/>
        <v>0</v>
      </c>
      <c r="EC63" s="9">
        <f t="shared" si="208"/>
        <v>0</v>
      </c>
      <c r="ED63" s="9">
        <f t="shared" si="208"/>
        <v>0</v>
      </c>
      <c r="EE63" s="9">
        <f t="shared" si="208"/>
        <v>0</v>
      </c>
      <c r="EF63" s="9">
        <f t="shared" si="208"/>
        <v>0</v>
      </c>
      <c r="EG63" s="60">
        <f>SUM(EH63:EU63)</f>
        <v>0</v>
      </c>
      <c r="EH63" s="9">
        <f>(EH64*EH65)/1000</f>
        <v>0</v>
      </c>
      <c r="EI63" s="61"/>
      <c r="EJ63" s="9">
        <f t="shared" ref="EJ63:EU63" si="209">(EJ64*EJ65)/1000</f>
        <v>0</v>
      </c>
      <c r="EK63" s="9">
        <f t="shared" si="209"/>
        <v>0</v>
      </c>
      <c r="EL63" s="9">
        <f t="shared" si="209"/>
        <v>0</v>
      </c>
      <c r="EM63" s="9">
        <f t="shared" si="209"/>
        <v>0</v>
      </c>
      <c r="EN63" s="9">
        <f t="shared" si="209"/>
        <v>0</v>
      </c>
      <c r="EO63" s="9">
        <f t="shared" si="209"/>
        <v>0</v>
      </c>
      <c r="EP63" s="9">
        <f t="shared" si="209"/>
        <v>0</v>
      </c>
      <c r="EQ63" s="9">
        <f t="shared" si="209"/>
        <v>0</v>
      </c>
      <c r="ER63" s="9">
        <f t="shared" si="209"/>
        <v>0</v>
      </c>
      <c r="ES63" s="9">
        <f t="shared" si="209"/>
        <v>0</v>
      </c>
      <c r="ET63" s="9">
        <f t="shared" si="209"/>
        <v>0</v>
      </c>
      <c r="EU63" s="9">
        <f t="shared" si="209"/>
        <v>0</v>
      </c>
      <c r="EV63" s="60">
        <f>SUM(EW63:FJ63)</f>
        <v>0</v>
      </c>
      <c r="EW63" s="9">
        <f>(EW64*EW65)/1000</f>
        <v>0</v>
      </c>
      <c r="EX63" s="61"/>
      <c r="EY63" s="9">
        <f t="shared" ref="EY63:FJ63" si="210">(EY64*EY65)/1000</f>
        <v>0</v>
      </c>
      <c r="EZ63" s="9">
        <f t="shared" si="210"/>
        <v>0</v>
      </c>
      <c r="FA63" s="9">
        <f t="shared" si="210"/>
        <v>0</v>
      </c>
      <c r="FB63" s="9">
        <f t="shared" si="210"/>
        <v>0</v>
      </c>
      <c r="FC63" s="9">
        <f t="shared" si="210"/>
        <v>0</v>
      </c>
      <c r="FD63" s="9">
        <f t="shared" si="210"/>
        <v>0</v>
      </c>
      <c r="FE63" s="9">
        <f t="shared" si="210"/>
        <v>0</v>
      </c>
      <c r="FF63" s="9">
        <f t="shared" si="210"/>
        <v>0</v>
      </c>
      <c r="FG63" s="9">
        <f t="shared" si="210"/>
        <v>0</v>
      </c>
      <c r="FH63" s="9">
        <f t="shared" si="210"/>
        <v>0</v>
      </c>
      <c r="FI63" s="9">
        <f t="shared" si="210"/>
        <v>0</v>
      </c>
      <c r="FJ63" s="9">
        <f t="shared" si="210"/>
        <v>0</v>
      </c>
      <c r="FK63" s="60">
        <f>SUM(FL63:FY63)</f>
        <v>0</v>
      </c>
      <c r="FL63" s="9">
        <f>(FL64*FL65)/1000</f>
        <v>0</v>
      </c>
      <c r="FM63" s="61"/>
      <c r="FN63" s="9">
        <f t="shared" ref="FN63:FY63" si="211">(FN64*FN65)/1000</f>
        <v>0</v>
      </c>
      <c r="FO63" s="9">
        <f t="shared" si="211"/>
        <v>0</v>
      </c>
      <c r="FP63" s="9">
        <f t="shared" si="211"/>
        <v>0</v>
      </c>
      <c r="FQ63" s="9">
        <f t="shared" si="211"/>
        <v>0</v>
      </c>
      <c r="FR63" s="9">
        <f t="shared" si="211"/>
        <v>0</v>
      </c>
      <c r="FS63" s="9">
        <f t="shared" si="211"/>
        <v>0</v>
      </c>
      <c r="FT63" s="9">
        <f t="shared" si="211"/>
        <v>0</v>
      </c>
      <c r="FU63" s="9">
        <f t="shared" si="211"/>
        <v>0</v>
      </c>
      <c r="FV63" s="9">
        <f t="shared" si="211"/>
        <v>0</v>
      </c>
      <c r="FW63" s="9">
        <f t="shared" si="211"/>
        <v>0</v>
      </c>
      <c r="FX63" s="9">
        <f t="shared" si="211"/>
        <v>0</v>
      </c>
      <c r="FY63" s="9">
        <f t="shared" si="211"/>
        <v>0</v>
      </c>
      <c r="FZ63" s="60">
        <f>SUM(GA63:GN63)</f>
        <v>0</v>
      </c>
      <c r="GA63" s="9">
        <f>(GA64*GA65)/1000</f>
        <v>0</v>
      </c>
      <c r="GB63" s="61"/>
      <c r="GC63" s="9">
        <f t="shared" ref="GC63:GN63" si="212">(GC64*GC65)/1000</f>
        <v>0</v>
      </c>
      <c r="GD63" s="9">
        <f t="shared" si="212"/>
        <v>0</v>
      </c>
      <c r="GE63" s="9">
        <f t="shared" si="212"/>
        <v>0</v>
      </c>
      <c r="GF63" s="9">
        <f t="shared" si="212"/>
        <v>0</v>
      </c>
      <c r="GG63" s="9">
        <f t="shared" si="212"/>
        <v>0</v>
      </c>
      <c r="GH63" s="9">
        <f t="shared" si="212"/>
        <v>0</v>
      </c>
      <c r="GI63" s="9">
        <f t="shared" si="212"/>
        <v>0</v>
      </c>
      <c r="GJ63" s="9">
        <f t="shared" si="212"/>
        <v>0</v>
      </c>
      <c r="GK63" s="9">
        <f t="shared" si="212"/>
        <v>0</v>
      </c>
      <c r="GL63" s="9">
        <f t="shared" si="212"/>
        <v>0</v>
      </c>
      <c r="GM63" s="9">
        <f t="shared" si="212"/>
        <v>0</v>
      </c>
      <c r="GN63" s="9">
        <f t="shared" si="212"/>
        <v>0</v>
      </c>
      <c r="GO63" s="60">
        <f>SUM(GP63:HC63)</f>
        <v>0</v>
      </c>
      <c r="GP63" s="9">
        <f>(GP64*GP65)/1000</f>
        <v>0</v>
      </c>
      <c r="GQ63" s="61"/>
      <c r="GR63" s="9">
        <f t="shared" ref="GR63:HC63" si="213">(GR64*GR65)/1000</f>
        <v>0</v>
      </c>
      <c r="GS63" s="9">
        <f t="shared" si="213"/>
        <v>0</v>
      </c>
      <c r="GT63" s="9">
        <f t="shared" si="213"/>
        <v>0</v>
      </c>
      <c r="GU63" s="9">
        <f t="shared" si="213"/>
        <v>0</v>
      </c>
      <c r="GV63" s="9">
        <f t="shared" si="213"/>
        <v>0</v>
      </c>
      <c r="GW63" s="9">
        <f t="shared" si="213"/>
        <v>0</v>
      </c>
      <c r="GX63" s="9">
        <f t="shared" si="213"/>
        <v>0</v>
      </c>
      <c r="GY63" s="9">
        <f t="shared" si="213"/>
        <v>0</v>
      </c>
      <c r="GZ63" s="9">
        <f t="shared" si="213"/>
        <v>0</v>
      </c>
      <c r="HA63" s="9">
        <f t="shared" si="213"/>
        <v>0</v>
      </c>
      <c r="HB63" s="9">
        <f t="shared" si="213"/>
        <v>0</v>
      </c>
      <c r="HC63" s="9">
        <f t="shared" si="213"/>
        <v>0</v>
      </c>
    </row>
    <row r="64" spans="1:211" s="15" customFormat="1" ht="13.5" customHeight="1" x14ac:dyDescent="0.25">
      <c r="A64" s="14" t="s">
        <v>54</v>
      </c>
      <c r="B64" s="64" t="s">
        <v>232</v>
      </c>
      <c r="C64" s="47" t="s">
        <v>51</v>
      </c>
      <c r="D64" s="47" t="s">
        <v>52</v>
      </c>
      <c r="E64" s="48">
        <v>160</v>
      </c>
      <c r="F64" s="49"/>
      <c r="G64" s="50" t="s">
        <v>233</v>
      </c>
      <c r="H64" s="51"/>
      <c r="J64" s="50" t="s">
        <v>234</v>
      </c>
      <c r="K64" s="52" t="s">
        <v>56</v>
      </c>
      <c r="L64" s="53"/>
      <c r="M64" s="53"/>
      <c r="N64" s="16"/>
      <c r="O64" s="54"/>
      <c r="P64" s="17">
        <v>20</v>
      </c>
      <c r="Q64" s="55">
        <f t="shared" si="202"/>
        <v>0</v>
      </c>
      <c r="R64" s="56">
        <f t="shared" si="202"/>
        <v>0</v>
      </c>
      <c r="S64" s="56">
        <f t="shared" si="202"/>
        <v>0</v>
      </c>
      <c r="T64" s="56">
        <f t="shared" si="202"/>
        <v>0</v>
      </c>
      <c r="U64" s="56">
        <f t="shared" si="202"/>
        <v>0</v>
      </c>
      <c r="V64" s="56">
        <f t="shared" si="202"/>
        <v>0</v>
      </c>
      <c r="W64" s="56">
        <f t="shared" si="202"/>
        <v>0</v>
      </c>
      <c r="X64" s="56">
        <f t="shared" si="202"/>
        <v>0</v>
      </c>
      <c r="Y64" s="56">
        <f t="shared" si="202"/>
        <v>0</v>
      </c>
      <c r="Z64" s="56">
        <f t="shared" si="202"/>
        <v>0</v>
      </c>
      <c r="AA64" s="56">
        <f t="shared" si="202"/>
        <v>0</v>
      </c>
      <c r="AB64" s="56">
        <f t="shared" si="202"/>
        <v>0</v>
      </c>
      <c r="AC64" s="56">
        <f t="shared" si="202"/>
        <v>0</v>
      </c>
      <c r="AD64" s="56">
        <f t="shared" si="202"/>
        <v>0</v>
      </c>
      <c r="AE64" s="56">
        <f t="shared" si="202"/>
        <v>0</v>
      </c>
      <c r="AF64" s="57">
        <f>SUM(AG64:AT64)</f>
        <v>0</v>
      </c>
      <c r="AG64" s="58"/>
      <c r="AH64" s="63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60">
        <f>SUM(AV64:BI64)</f>
        <v>0</v>
      </c>
      <c r="AV64" s="58"/>
      <c r="AW64" s="63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60">
        <f>SUM(BK64:BX64)</f>
        <v>0</v>
      </c>
      <c r="BK64" s="58"/>
      <c r="BL64" s="63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60">
        <f>SUM(BZ64:CM64)</f>
        <v>0</v>
      </c>
      <c r="BZ64" s="58"/>
      <c r="CA64" s="61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60">
        <f>SUM(CO64:DB64)</f>
        <v>0</v>
      </c>
      <c r="CO64" s="58"/>
      <c r="CP64" s="61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60">
        <f>SUM(DD64:DQ64)</f>
        <v>0</v>
      </c>
      <c r="DD64" s="58"/>
      <c r="DE64" s="61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60">
        <f>SUM(DS64:EF64)</f>
        <v>0</v>
      </c>
      <c r="DS64" s="58"/>
      <c r="DT64" s="61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60">
        <f>SUM(EH64:EU64)</f>
        <v>0</v>
      </c>
      <c r="EH64" s="58"/>
      <c r="EI64" s="61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60">
        <f>SUM(EW64:FJ64)</f>
        <v>0</v>
      </c>
      <c r="EW64" s="58"/>
      <c r="EX64" s="61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  <c r="FK64" s="60">
        <f>SUM(FL64:FY64)</f>
        <v>0</v>
      </c>
      <c r="FL64" s="58"/>
      <c r="FM64" s="61"/>
      <c r="FN64" s="58"/>
      <c r="FO64" s="58"/>
      <c r="FP64" s="58"/>
      <c r="FQ64" s="58"/>
      <c r="FR64" s="58"/>
      <c r="FS64" s="58"/>
      <c r="FT64" s="58"/>
      <c r="FU64" s="58"/>
      <c r="FV64" s="58"/>
      <c r="FW64" s="58"/>
      <c r="FX64" s="58"/>
      <c r="FY64" s="58"/>
      <c r="FZ64" s="60">
        <f>SUM(GA64:GN64)</f>
        <v>0</v>
      </c>
      <c r="GA64" s="58"/>
      <c r="GB64" s="61"/>
      <c r="GC64" s="58"/>
      <c r="GD64" s="58"/>
      <c r="GE64" s="58"/>
      <c r="GF64" s="58"/>
      <c r="GG64" s="58"/>
      <c r="GH64" s="58"/>
      <c r="GI64" s="58"/>
      <c r="GJ64" s="58"/>
      <c r="GK64" s="58"/>
      <c r="GL64" s="58"/>
      <c r="GM64" s="58"/>
      <c r="GN64" s="58"/>
      <c r="GO64" s="60">
        <f>SUM(GP64:HC64)</f>
        <v>0</v>
      </c>
      <c r="GP64" s="58"/>
      <c r="GQ64" s="61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</row>
    <row r="65" spans="1:211" s="15" customFormat="1" ht="13.5" customHeight="1" x14ac:dyDescent="0.25">
      <c r="A65" s="14" t="s">
        <v>54</v>
      </c>
      <c r="B65" s="15" t="s">
        <v>235</v>
      </c>
      <c r="C65" s="47" t="s">
        <v>51</v>
      </c>
      <c r="D65" s="47" t="s">
        <v>52</v>
      </c>
      <c r="E65" s="48">
        <v>160</v>
      </c>
      <c r="F65" s="49"/>
      <c r="G65" s="50" t="s">
        <v>236</v>
      </c>
      <c r="H65" s="51"/>
      <c r="J65" s="50" t="s">
        <v>237</v>
      </c>
      <c r="K65" s="52" t="s">
        <v>56</v>
      </c>
      <c r="L65" s="53"/>
      <c r="M65" s="53"/>
      <c r="N65" s="16"/>
      <c r="O65" s="54"/>
      <c r="P65" s="17">
        <v>20</v>
      </c>
      <c r="Q65" s="55">
        <f t="shared" ref="Q65:AF65" si="214">IF(Q64=0, 0, Q63/Q64/1)</f>
        <v>0</v>
      </c>
      <c r="R65" s="56">
        <f t="shared" si="214"/>
        <v>0</v>
      </c>
      <c r="S65" s="56">
        <f t="shared" si="214"/>
        <v>0</v>
      </c>
      <c r="T65" s="56">
        <f t="shared" si="214"/>
        <v>0</v>
      </c>
      <c r="U65" s="56">
        <f t="shared" si="214"/>
        <v>0</v>
      </c>
      <c r="V65" s="56">
        <f t="shared" si="214"/>
        <v>0</v>
      </c>
      <c r="W65" s="56">
        <f t="shared" si="214"/>
        <v>0</v>
      </c>
      <c r="X65" s="56">
        <f t="shared" si="214"/>
        <v>0</v>
      </c>
      <c r="Y65" s="56">
        <f t="shared" si="214"/>
        <v>0</v>
      </c>
      <c r="Z65" s="56">
        <f t="shared" si="214"/>
        <v>0</v>
      </c>
      <c r="AA65" s="56">
        <f t="shared" si="214"/>
        <v>0</v>
      </c>
      <c r="AB65" s="56">
        <f t="shared" si="214"/>
        <v>0</v>
      </c>
      <c r="AC65" s="56">
        <f t="shared" si="214"/>
        <v>0</v>
      </c>
      <c r="AD65" s="56">
        <f t="shared" si="214"/>
        <v>0</v>
      </c>
      <c r="AE65" s="56">
        <f t="shared" si="214"/>
        <v>0</v>
      </c>
      <c r="AF65" s="57">
        <f t="shared" si="214"/>
        <v>0</v>
      </c>
      <c r="AG65" s="58"/>
      <c r="AH65" s="63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60">
        <f>IF(AU64=0, 0, AU63/AU64/1)</f>
        <v>0</v>
      </c>
      <c r="AV65" s="58"/>
      <c r="AW65" s="63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60">
        <f>IF(BJ64=0, 0, BJ63/BJ64/1)</f>
        <v>0</v>
      </c>
      <c r="BK65" s="58"/>
      <c r="BL65" s="63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60">
        <f>IF(BY64=0, 0, BY63/BY64/1)</f>
        <v>0</v>
      </c>
      <c r="BZ65" s="58"/>
      <c r="CA65" s="61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60">
        <f>IF(CN64=0, 0, CN63/CN64/1)</f>
        <v>0</v>
      </c>
      <c r="CO65" s="58"/>
      <c r="CP65" s="61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60">
        <f>IF(DC64=0, 0, DC63/DC64/1)</f>
        <v>0</v>
      </c>
      <c r="DD65" s="58"/>
      <c r="DE65" s="61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60">
        <f>IF(DR64=0, 0, DR63/DR64/1)</f>
        <v>0</v>
      </c>
      <c r="DS65" s="58"/>
      <c r="DT65" s="61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60">
        <f>IF(EG64=0, 0, EG63/EG64/1)</f>
        <v>0</v>
      </c>
      <c r="EH65" s="58"/>
      <c r="EI65" s="61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60">
        <f>IF(EV64=0, 0, EV63/EV64/1)</f>
        <v>0</v>
      </c>
      <c r="EW65" s="58"/>
      <c r="EX65" s="61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  <c r="FK65" s="60">
        <f>IF(FK64=0, 0, FK63/FK64/1)</f>
        <v>0</v>
      </c>
      <c r="FL65" s="58"/>
      <c r="FM65" s="61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  <c r="FY65" s="58"/>
      <c r="FZ65" s="60">
        <f>IF(FZ64=0, 0, FZ63/FZ64/1)</f>
        <v>0</v>
      </c>
      <c r="GA65" s="58"/>
      <c r="GB65" s="61"/>
      <c r="GC65" s="58"/>
      <c r="GD65" s="58"/>
      <c r="GE65" s="58"/>
      <c r="GF65" s="58"/>
      <c r="GG65" s="58"/>
      <c r="GH65" s="58"/>
      <c r="GI65" s="58"/>
      <c r="GJ65" s="58"/>
      <c r="GK65" s="58"/>
      <c r="GL65" s="58"/>
      <c r="GM65" s="58"/>
      <c r="GN65" s="58"/>
      <c r="GO65" s="60">
        <f>IF(GO64=0, 0, GO63/GO64/1)</f>
        <v>0</v>
      </c>
      <c r="GP65" s="58"/>
      <c r="GQ65" s="61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</row>
    <row r="66" spans="1:211" s="15" customFormat="1" ht="13.5" customHeight="1" x14ac:dyDescent="0.25">
      <c r="A66" s="14" t="s">
        <v>49</v>
      </c>
      <c r="B66" s="15" t="s">
        <v>238</v>
      </c>
      <c r="C66" s="47" t="s">
        <v>51</v>
      </c>
      <c r="D66" s="47" t="s">
        <v>52</v>
      </c>
      <c r="E66" s="48">
        <v>160</v>
      </c>
      <c r="F66" s="49"/>
      <c r="G66" s="50" t="s">
        <v>239</v>
      </c>
      <c r="H66" s="51" t="s">
        <v>54</v>
      </c>
      <c r="J66" s="50" t="s">
        <v>55</v>
      </c>
      <c r="K66" s="52" t="s">
        <v>56</v>
      </c>
      <c r="L66" s="53"/>
      <c r="M66" s="53"/>
      <c r="N66" s="16"/>
      <c r="O66" s="54"/>
      <c r="P66" s="17">
        <v>20</v>
      </c>
      <c r="Q66" s="55">
        <f t="shared" ref="Q66:AE67" si="215">SUM(AF66,AU66,BJ66,BY66,CN66,DC66,DR66,EG66,EV66,FK66,FZ66,GO66)</f>
        <v>0</v>
      </c>
      <c r="R66" s="56">
        <f t="shared" si="215"/>
        <v>0</v>
      </c>
      <c r="S66" s="56">
        <f t="shared" si="215"/>
        <v>0</v>
      </c>
      <c r="T66" s="56">
        <f t="shared" si="215"/>
        <v>0</v>
      </c>
      <c r="U66" s="56">
        <f t="shared" si="215"/>
        <v>0</v>
      </c>
      <c r="V66" s="56">
        <f t="shared" si="215"/>
        <v>0</v>
      </c>
      <c r="W66" s="56">
        <f t="shared" si="215"/>
        <v>0</v>
      </c>
      <c r="X66" s="56">
        <f t="shared" si="215"/>
        <v>0</v>
      </c>
      <c r="Y66" s="56">
        <f t="shared" si="215"/>
        <v>0</v>
      </c>
      <c r="Z66" s="56">
        <f t="shared" si="215"/>
        <v>0</v>
      </c>
      <c r="AA66" s="56">
        <f t="shared" si="215"/>
        <v>0</v>
      </c>
      <c r="AB66" s="56">
        <f t="shared" si="215"/>
        <v>0</v>
      </c>
      <c r="AC66" s="56">
        <f t="shared" si="215"/>
        <v>0</v>
      </c>
      <c r="AD66" s="56">
        <f t="shared" si="215"/>
        <v>0</v>
      </c>
      <c r="AE66" s="56">
        <f t="shared" si="215"/>
        <v>0</v>
      </c>
      <c r="AF66" s="57">
        <f>SUM(AG66:AT66)</f>
        <v>0</v>
      </c>
      <c r="AG66" s="9"/>
      <c r="AH66" s="65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60">
        <f>SUM(AV66:BI66)</f>
        <v>0</v>
      </c>
      <c r="AV66" s="9">
        <f>(AV67*AV68)/1000</f>
        <v>0</v>
      </c>
      <c r="AW66" s="65"/>
      <c r="AX66" s="9">
        <f t="shared" ref="AX66:BI66" si="216">(AX67*AX68)/1000</f>
        <v>0</v>
      </c>
      <c r="AY66" s="9">
        <f t="shared" si="216"/>
        <v>0</v>
      </c>
      <c r="AZ66" s="9">
        <f t="shared" si="216"/>
        <v>0</v>
      </c>
      <c r="BA66" s="9">
        <f t="shared" si="216"/>
        <v>0</v>
      </c>
      <c r="BB66" s="9">
        <f t="shared" si="216"/>
        <v>0</v>
      </c>
      <c r="BC66" s="9">
        <f t="shared" si="216"/>
        <v>0</v>
      </c>
      <c r="BD66" s="9">
        <f t="shared" si="216"/>
        <v>0</v>
      </c>
      <c r="BE66" s="9">
        <f t="shared" si="216"/>
        <v>0</v>
      </c>
      <c r="BF66" s="9">
        <f t="shared" si="216"/>
        <v>0</v>
      </c>
      <c r="BG66" s="9">
        <f t="shared" si="216"/>
        <v>0</v>
      </c>
      <c r="BH66" s="9">
        <f t="shared" si="216"/>
        <v>0</v>
      </c>
      <c r="BI66" s="9">
        <f t="shared" si="216"/>
        <v>0</v>
      </c>
      <c r="BJ66" s="60">
        <f>SUM(BK66:BX66)</f>
        <v>0</v>
      </c>
      <c r="BK66" s="9">
        <f>(BK67*BK68)/1000</f>
        <v>0</v>
      </c>
      <c r="BL66" s="65"/>
      <c r="BM66" s="9">
        <f t="shared" ref="BM66:BX66" si="217">(BM67*BM68)/1000</f>
        <v>0</v>
      </c>
      <c r="BN66" s="9">
        <f t="shared" si="217"/>
        <v>0</v>
      </c>
      <c r="BO66" s="9">
        <f t="shared" si="217"/>
        <v>0</v>
      </c>
      <c r="BP66" s="9">
        <f t="shared" si="217"/>
        <v>0</v>
      </c>
      <c r="BQ66" s="9">
        <f t="shared" si="217"/>
        <v>0</v>
      </c>
      <c r="BR66" s="9">
        <f t="shared" si="217"/>
        <v>0</v>
      </c>
      <c r="BS66" s="9">
        <f t="shared" si="217"/>
        <v>0</v>
      </c>
      <c r="BT66" s="9">
        <f t="shared" si="217"/>
        <v>0</v>
      </c>
      <c r="BU66" s="9">
        <f t="shared" si="217"/>
        <v>0</v>
      </c>
      <c r="BV66" s="9">
        <f t="shared" si="217"/>
        <v>0</v>
      </c>
      <c r="BW66" s="9">
        <f t="shared" si="217"/>
        <v>0</v>
      </c>
      <c r="BX66" s="9">
        <f t="shared" si="217"/>
        <v>0</v>
      </c>
      <c r="BY66" s="60">
        <f>SUM(BZ66:CM66)</f>
        <v>0</v>
      </c>
      <c r="BZ66" s="9">
        <f>(BZ67*BZ68)/1000</f>
        <v>0</v>
      </c>
      <c r="CA66" s="61"/>
      <c r="CB66" s="9">
        <f t="shared" ref="CB66:CM66" si="218">(CB67*CB68)/1000</f>
        <v>0</v>
      </c>
      <c r="CC66" s="9">
        <f t="shared" si="218"/>
        <v>0</v>
      </c>
      <c r="CD66" s="9">
        <f t="shared" si="218"/>
        <v>0</v>
      </c>
      <c r="CE66" s="9">
        <f t="shared" si="218"/>
        <v>0</v>
      </c>
      <c r="CF66" s="9">
        <f t="shared" si="218"/>
        <v>0</v>
      </c>
      <c r="CG66" s="9">
        <f t="shared" si="218"/>
        <v>0</v>
      </c>
      <c r="CH66" s="9">
        <f t="shared" si="218"/>
        <v>0</v>
      </c>
      <c r="CI66" s="9">
        <f t="shared" si="218"/>
        <v>0</v>
      </c>
      <c r="CJ66" s="9">
        <f t="shared" si="218"/>
        <v>0</v>
      </c>
      <c r="CK66" s="9">
        <f t="shared" si="218"/>
        <v>0</v>
      </c>
      <c r="CL66" s="9">
        <f t="shared" si="218"/>
        <v>0</v>
      </c>
      <c r="CM66" s="9">
        <f t="shared" si="218"/>
        <v>0</v>
      </c>
      <c r="CN66" s="60">
        <f>SUM(CO66:DB66)</f>
        <v>0</v>
      </c>
      <c r="CO66" s="9">
        <f>(CO67*CO68)/1000</f>
        <v>0</v>
      </c>
      <c r="CP66" s="61"/>
      <c r="CQ66" s="9">
        <f t="shared" ref="CQ66:DB66" si="219">(CQ67*CQ68)/1000</f>
        <v>0</v>
      </c>
      <c r="CR66" s="9">
        <f t="shared" si="219"/>
        <v>0</v>
      </c>
      <c r="CS66" s="9">
        <f t="shared" si="219"/>
        <v>0</v>
      </c>
      <c r="CT66" s="9">
        <f t="shared" si="219"/>
        <v>0</v>
      </c>
      <c r="CU66" s="9">
        <f t="shared" si="219"/>
        <v>0</v>
      </c>
      <c r="CV66" s="9">
        <f t="shared" si="219"/>
        <v>0</v>
      </c>
      <c r="CW66" s="9">
        <f t="shared" si="219"/>
        <v>0</v>
      </c>
      <c r="CX66" s="9">
        <f t="shared" si="219"/>
        <v>0</v>
      </c>
      <c r="CY66" s="9">
        <f t="shared" si="219"/>
        <v>0</v>
      </c>
      <c r="CZ66" s="9">
        <f t="shared" si="219"/>
        <v>0</v>
      </c>
      <c r="DA66" s="9">
        <f t="shared" si="219"/>
        <v>0</v>
      </c>
      <c r="DB66" s="9">
        <f t="shared" si="219"/>
        <v>0</v>
      </c>
      <c r="DC66" s="60">
        <f>SUM(DD66:DQ66)</f>
        <v>0</v>
      </c>
      <c r="DD66" s="9">
        <f>(DD67*DD68)/1000</f>
        <v>0</v>
      </c>
      <c r="DE66" s="61"/>
      <c r="DF66" s="9">
        <f t="shared" ref="DF66:DQ66" si="220">(DF67*DF68)/1000</f>
        <v>0</v>
      </c>
      <c r="DG66" s="9">
        <f t="shared" si="220"/>
        <v>0</v>
      </c>
      <c r="DH66" s="9">
        <f t="shared" si="220"/>
        <v>0</v>
      </c>
      <c r="DI66" s="9">
        <f t="shared" si="220"/>
        <v>0</v>
      </c>
      <c r="DJ66" s="9">
        <f t="shared" si="220"/>
        <v>0</v>
      </c>
      <c r="DK66" s="9">
        <f t="shared" si="220"/>
        <v>0</v>
      </c>
      <c r="DL66" s="9">
        <f t="shared" si="220"/>
        <v>0</v>
      </c>
      <c r="DM66" s="9">
        <f t="shared" si="220"/>
        <v>0</v>
      </c>
      <c r="DN66" s="9">
        <f t="shared" si="220"/>
        <v>0</v>
      </c>
      <c r="DO66" s="9">
        <f t="shared" si="220"/>
        <v>0</v>
      </c>
      <c r="DP66" s="9">
        <f t="shared" si="220"/>
        <v>0</v>
      </c>
      <c r="DQ66" s="9">
        <f t="shared" si="220"/>
        <v>0</v>
      </c>
      <c r="DR66" s="60">
        <f>SUM(DS66:EF66)</f>
        <v>0</v>
      </c>
      <c r="DS66" s="9">
        <f>(DS67*DS68)/1000</f>
        <v>0</v>
      </c>
      <c r="DT66" s="61"/>
      <c r="DU66" s="9">
        <f t="shared" ref="DU66:EF66" si="221">(DU67*DU68)/1000</f>
        <v>0</v>
      </c>
      <c r="DV66" s="9">
        <f t="shared" si="221"/>
        <v>0</v>
      </c>
      <c r="DW66" s="9">
        <f t="shared" si="221"/>
        <v>0</v>
      </c>
      <c r="DX66" s="9">
        <f t="shared" si="221"/>
        <v>0</v>
      </c>
      <c r="DY66" s="9">
        <f t="shared" si="221"/>
        <v>0</v>
      </c>
      <c r="DZ66" s="9">
        <f t="shared" si="221"/>
        <v>0</v>
      </c>
      <c r="EA66" s="9">
        <f t="shared" si="221"/>
        <v>0</v>
      </c>
      <c r="EB66" s="9">
        <f t="shared" si="221"/>
        <v>0</v>
      </c>
      <c r="EC66" s="9">
        <f t="shared" si="221"/>
        <v>0</v>
      </c>
      <c r="ED66" s="9">
        <f t="shared" si="221"/>
        <v>0</v>
      </c>
      <c r="EE66" s="9">
        <f t="shared" si="221"/>
        <v>0</v>
      </c>
      <c r="EF66" s="9">
        <f t="shared" si="221"/>
        <v>0</v>
      </c>
      <c r="EG66" s="60">
        <f>SUM(EH66:EU66)</f>
        <v>0</v>
      </c>
      <c r="EH66" s="9">
        <f>(EH67*EH68)/1000</f>
        <v>0</v>
      </c>
      <c r="EI66" s="61"/>
      <c r="EJ66" s="9">
        <f t="shared" ref="EJ66:EU66" si="222">(EJ67*EJ68)/1000</f>
        <v>0</v>
      </c>
      <c r="EK66" s="9">
        <f t="shared" si="222"/>
        <v>0</v>
      </c>
      <c r="EL66" s="9">
        <f t="shared" si="222"/>
        <v>0</v>
      </c>
      <c r="EM66" s="9">
        <f t="shared" si="222"/>
        <v>0</v>
      </c>
      <c r="EN66" s="9">
        <f t="shared" si="222"/>
        <v>0</v>
      </c>
      <c r="EO66" s="9">
        <f t="shared" si="222"/>
        <v>0</v>
      </c>
      <c r="EP66" s="9">
        <f t="shared" si="222"/>
        <v>0</v>
      </c>
      <c r="EQ66" s="9">
        <f t="shared" si="222"/>
        <v>0</v>
      </c>
      <c r="ER66" s="9">
        <f t="shared" si="222"/>
        <v>0</v>
      </c>
      <c r="ES66" s="9">
        <f t="shared" si="222"/>
        <v>0</v>
      </c>
      <c r="ET66" s="9">
        <f t="shared" si="222"/>
        <v>0</v>
      </c>
      <c r="EU66" s="9">
        <f t="shared" si="222"/>
        <v>0</v>
      </c>
      <c r="EV66" s="60">
        <f>SUM(EW66:FJ66)</f>
        <v>0</v>
      </c>
      <c r="EW66" s="9">
        <f>(EW67*EW68)/1000</f>
        <v>0</v>
      </c>
      <c r="EX66" s="61"/>
      <c r="EY66" s="9">
        <f t="shared" ref="EY66:FJ66" si="223">(EY67*EY68)/1000</f>
        <v>0</v>
      </c>
      <c r="EZ66" s="9">
        <f t="shared" si="223"/>
        <v>0</v>
      </c>
      <c r="FA66" s="9">
        <f t="shared" si="223"/>
        <v>0</v>
      </c>
      <c r="FB66" s="9">
        <f t="shared" si="223"/>
        <v>0</v>
      </c>
      <c r="FC66" s="9">
        <f t="shared" si="223"/>
        <v>0</v>
      </c>
      <c r="FD66" s="9">
        <f t="shared" si="223"/>
        <v>0</v>
      </c>
      <c r="FE66" s="9">
        <f t="shared" si="223"/>
        <v>0</v>
      </c>
      <c r="FF66" s="9">
        <f t="shared" si="223"/>
        <v>0</v>
      </c>
      <c r="FG66" s="9">
        <f t="shared" si="223"/>
        <v>0</v>
      </c>
      <c r="FH66" s="9">
        <f t="shared" si="223"/>
        <v>0</v>
      </c>
      <c r="FI66" s="9">
        <f t="shared" si="223"/>
        <v>0</v>
      </c>
      <c r="FJ66" s="9">
        <f t="shared" si="223"/>
        <v>0</v>
      </c>
      <c r="FK66" s="60">
        <f>SUM(FL66:FY66)</f>
        <v>0</v>
      </c>
      <c r="FL66" s="9">
        <f>(FL67*FL68)/1000</f>
        <v>0</v>
      </c>
      <c r="FM66" s="61"/>
      <c r="FN66" s="9">
        <f t="shared" ref="FN66:FY66" si="224">(FN67*FN68)/1000</f>
        <v>0</v>
      </c>
      <c r="FO66" s="9">
        <f t="shared" si="224"/>
        <v>0</v>
      </c>
      <c r="FP66" s="9">
        <f t="shared" si="224"/>
        <v>0</v>
      </c>
      <c r="FQ66" s="9">
        <f t="shared" si="224"/>
        <v>0</v>
      </c>
      <c r="FR66" s="9">
        <f t="shared" si="224"/>
        <v>0</v>
      </c>
      <c r="FS66" s="9">
        <f t="shared" si="224"/>
        <v>0</v>
      </c>
      <c r="FT66" s="9">
        <f t="shared" si="224"/>
        <v>0</v>
      </c>
      <c r="FU66" s="9">
        <f t="shared" si="224"/>
        <v>0</v>
      </c>
      <c r="FV66" s="9">
        <f t="shared" si="224"/>
        <v>0</v>
      </c>
      <c r="FW66" s="9">
        <f t="shared" si="224"/>
        <v>0</v>
      </c>
      <c r="FX66" s="9">
        <f t="shared" si="224"/>
        <v>0</v>
      </c>
      <c r="FY66" s="9">
        <f t="shared" si="224"/>
        <v>0</v>
      </c>
      <c r="FZ66" s="60">
        <f>SUM(GA66:GN66)</f>
        <v>0</v>
      </c>
      <c r="GA66" s="9">
        <f>(GA67*GA68)/1000</f>
        <v>0</v>
      </c>
      <c r="GB66" s="61"/>
      <c r="GC66" s="9">
        <f t="shared" ref="GC66:GN66" si="225">(GC67*GC68)/1000</f>
        <v>0</v>
      </c>
      <c r="GD66" s="9">
        <f t="shared" si="225"/>
        <v>0</v>
      </c>
      <c r="GE66" s="9">
        <f t="shared" si="225"/>
        <v>0</v>
      </c>
      <c r="GF66" s="9">
        <f t="shared" si="225"/>
        <v>0</v>
      </c>
      <c r="GG66" s="9">
        <f t="shared" si="225"/>
        <v>0</v>
      </c>
      <c r="GH66" s="9">
        <f t="shared" si="225"/>
        <v>0</v>
      </c>
      <c r="GI66" s="9">
        <f t="shared" si="225"/>
        <v>0</v>
      </c>
      <c r="GJ66" s="9">
        <f t="shared" si="225"/>
        <v>0</v>
      </c>
      <c r="GK66" s="9">
        <f t="shared" si="225"/>
        <v>0</v>
      </c>
      <c r="GL66" s="9">
        <f t="shared" si="225"/>
        <v>0</v>
      </c>
      <c r="GM66" s="9">
        <f t="shared" si="225"/>
        <v>0</v>
      </c>
      <c r="GN66" s="9">
        <f t="shared" si="225"/>
        <v>0</v>
      </c>
      <c r="GO66" s="60">
        <f>SUM(GP66:HC66)</f>
        <v>0</v>
      </c>
      <c r="GP66" s="9">
        <f>(GP67*GP68)/1000</f>
        <v>0</v>
      </c>
      <c r="GQ66" s="61"/>
      <c r="GR66" s="9">
        <f t="shared" ref="GR66:HC66" si="226">(GR67*GR68)/1000</f>
        <v>0</v>
      </c>
      <c r="GS66" s="9">
        <f t="shared" si="226"/>
        <v>0</v>
      </c>
      <c r="GT66" s="9">
        <f t="shared" si="226"/>
        <v>0</v>
      </c>
      <c r="GU66" s="9">
        <f t="shared" si="226"/>
        <v>0</v>
      </c>
      <c r="GV66" s="9">
        <f t="shared" si="226"/>
        <v>0</v>
      </c>
      <c r="GW66" s="9">
        <f t="shared" si="226"/>
        <v>0</v>
      </c>
      <c r="GX66" s="9">
        <f t="shared" si="226"/>
        <v>0</v>
      </c>
      <c r="GY66" s="9">
        <f t="shared" si="226"/>
        <v>0</v>
      </c>
      <c r="GZ66" s="9">
        <f t="shared" si="226"/>
        <v>0</v>
      </c>
      <c r="HA66" s="9">
        <f t="shared" si="226"/>
        <v>0</v>
      </c>
      <c r="HB66" s="9">
        <f t="shared" si="226"/>
        <v>0</v>
      </c>
      <c r="HC66" s="9">
        <f t="shared" si="226"/>
        <v>0</v>
      </c>
    </row>
    <row r="67" spans="1:211" s="15" customFormat="1" ht="13.5" customHeight="1" x14ac:dyDescent="0.25">
      <c r="A67" s="14" t="s">
        <v>54</v>
      </c>
      <c r="B67" s="15" t="s">
        <v>240</v>
      </c>
      <c r="C67" s="47" t="s">
        <v>51</v>
      </c>
      <c r="D67" s="47" t="s">
        <v>52</v>
      </c>
      <c r="E67" s="48">
        <v>160</v>
      </c>
      <c r="F67" s="49"/>
      <c r="G67" s="50" t="s">
        <v>233</v>
      </c>
      <c r="H67" s="51"/>
      <c r="J67" s="50" t="s">
        <v>234</v>
      </c>
      <c r="K67" s="52" t="s">
        <v>56</v>
      </c>
      <c r="L67" s="53"/>
      <c r="M67" s="53"/>
      <c r="N67" s="16"/>
      <c r="O67" s="54"/>
      <c r="P67" s="17">
        <v>20</v>
      </c>
      <c r="Q67" s="55">
        <f t="shared" si="215"/>
        <v>0</v>
      </c>
      <c r="R67" s="56">
        <f t="shared" si="215"/>
        <v>0</v>
      </c>
      <c r="S67" s="56">
        <f t="shared" si="215"/>
        <v>0</v>
      </c>
      <c r="T67" s="56">
        <f t="shared" si="215"/>
        <v>0</v>
      </c>
      <c r="U67" s="56">
        <f t="shared" si="215"/>
        <v>0</v>
      </c>
      <c r="V67" s="56">
        <f t="shared" si="215"/>
        <v>0</v>
      </c>
      <c r="W67" s="56">
        <f t="shared" si="215"/>
        <v>0</v>
      </c>
      <c r="X67" s="56">
        <f t="shared" si="215"/>
        <v>0</v>
      </c>
      <c r="Y67" s="56">
        <f t="shared" si="215"/>
        <v>0</v>
      </c>
      <c r="Z67" s="56">
        <f t="shared" si="215"/>
        <v>0</v>
      </c>
      <c r="AA67" s="56">
        <f t="shared" si="215"/>
        <v>0</v>
      </c>
      <c r="AB67" s="56">
        <f t="shared" si="215"/>
        <v>0</v>
      </c>
      <c r="AC67" s="56">
        <f t="shared" si="215"/>
        <v>0</v>
      </c>
      <c r="AD67" s="56">
        <f t="shared" si="215"/>
        <v>0</v>
      </c>
      <c r="AE67" s="56">
        <f t="shared" si="215"/>
        <v>0</v>
      </c>
      <c r="AF67" s="57">
        <f>SUM(AG67:AT67)</f>
        <v>0</v>
      </c>
      <c r="AG67" s="58"/>
      <c r="AH67" s="63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60">
        <f>SUM(AV67:BI67)</f>
        <v>0</v>
      </c>
      <c r="AV67" s="58"/>
      <c r="AW67" s="63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60">
        <f>SUM(BK67:BX67)</f>
        <v>0</v>
      </c>
      <c r="BK67" s="58"/>
      <c r="BL67" s="63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60">
        <f>SUM(BZ67:CM67)</f>
        <v>0</v>
      </c>
      <c r="BZ67" s="58"/>
      <c r="CA67" s="61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60">
        <f>SUM(CO67:DB67)</f>
        <v>0</v>
      </c>
      <c r="CO67" s="58"/>
      <c r="CP67" s="61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60">
        <f>SUM(DD67:DQ67)</f>
        <v>0</v>
      </c>
      <c r="DD67" s="58"/>
      <c r="DE67" s="61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60">
        <f>SUM(DS67:EF67)</f>
        <v>0</v>
      </c>
      <c r="DS67" s="58"/>
      <c r="DT67" s="61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60">
        <f>SUM(EH67:EU67)</f>
        <v>0</v>
      </c>
      <c r="EH67" s="58"/>
      <c r="EI67" s="61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60">
        <f>SUM(EW67:FJ67)</f>
        <v>0</v>
      </c>
      <c r="EW67" s="58"/>
      <c r="EX67" s="61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  <c r="FK67" s="60">
        <f>SUM(FL67:FY67)</f>
        <v>0</v>
      </c>
      <c r="FL67" s="58"/>
      <c r="FM67" s="61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  <c r="FY67" s="58"/>
      <c r="FZ67" s="60">
        <f>SUM(GA67:GN67)</f>
        <v>0</v>
      </c>
      <c r="GA67" s="58"/>
      <c r="GB67" s="61"/>
      <c r="GC67" s="58"/>
      <c r="GD67" s="58"/>
      <c r="GE67" s="58"/>
      <c r="GF67" s="58"/>
      <c r="GG67" s="58"/>
      <c r="GH67" s="58"/>
      <c r="GI67" s="58"/>
      <c r="GJ67" s="58"/>
      <c r="GK67" s="58"/>
      <c r="GL67" s="58"/>
      <c r="GM67" s="58"/>
      <c r="GN67" s="58"/>
      <c r="GO67" s="60">
        <f>SUM(GP67:HC67)</f>
        <v>0</v>
      </c>
      <c r="GP67" s="58"/>
      <c r="GQ67" s="61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</row>
    <row r="68" spans="1:211" s="15" customFormat="1" ht="13.5" customHeight="1" x14ac:dyDescent="0.25">
      <c r="A68" s="14" t="s">
        <v>54</v>
      </c>
      <c r="B68" s="15" t="s">
        <v>241</v>
      </c>
      <c r="C68" s="47" t="s">
        <v>51</v>
      </c>
      <c r="D68" s="47" t="s">
        <v>52</v>
      </c>
      <c r="E68" s="48">
        <v>160</v>
      </c>
      <c r="F68" s="49"/>
      <c r="G68" s="50" t="s">
        <v>236</v>
      </c>
      <c r="H68" s="51"/>
      <c r="J68" s="50" t="s">
        <v>237</v>
      </c>
      <c r="K68" s="52" t="s">
        <v>56</v>
      </c>
      <c r="L68" s="53"/>
      <c r="M68" s="53"/>
      <c r="N68" s="16"/>
      <c r="O68" s="54"/>
      <c r="P68" s="17">
        <v>20</v>
      </c>
      <c r="Q68" s="55">
        <f t="shared" ref="Q68:AF68" si="227">IF(Q67=0, 0, Q66/Q67/1)</f>
        <v>0</v>
      </c>
      <c r="R68" s="56">
        <f t="shared" si="227"/>
        <v>0</v>
      </c>
      <c r="S68" s="56">
        <f t="shared" si="227"/>
        <v>0</v>
      </c>
      <c r="T68" s="56">
        <f t="shared" si="227"/>
        <v>0</v>
      </c>
      <c r="U68" s="56">
        <f t="shared" si="227"/>
        <v>0</v>
      </c>
      <c r="V68" s="56">
        <f t="shared" si="227"/>
        <v>0</v>
      </c>
      <c r="W68" s="56">
        <f t="shared" si="227"/>
        <v>0</v>
      </c>
      <c r="X68" s="56">
        <f t="shared" si="227"/>
        <v>0</v>
      </c>
      <c r="Y68" s="56">
        <f t="shared" si="227"/>
        <v>0</v>
      </c>
      <c r="Z68" s="56">
        <f t="shared" si="227"/>
        <v>0</v>
      </c>
      <c r="AA68" s="56">
        <f t="shared" si="227"/>
        <v>0</v>
      </c>
      <c r="AB68" s="56">
        <f t="shared" si="227"/>
        <v>0</v>
      </c>
      <c r="AC68" s="56">
        <f t="shared" si="227"/>
        <v>0</v>
      </c>
      <c r="AD68" s="56">
        <f t="shared" si="227"/>
        <v>0</v>
      </c>
      <c r="AE68" s="56">
        <f t="shared" si="227"/>
        <v>0</v>
      </c>
      <c r="AF68" s="57">
        <f t="shared" si="227"/>
        <v>0</v>
      </c>
      <c r="AG68" s="58"/>
      <c r="AH68" s="63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60">
        <f>IF(AU67=0, 0, AU66/AU67/1)</f>
        <v>0</v>
      </c>
      <c r="AV68" s="58"/>
      <c r="AW68" s="63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60">
        <f>IF(BJ67=0, 0, BJ66/BJ67/1)</f>
        <v>0</v>
      </c>
      <c r="BK68" s="58"/>
      <c r="BL68" s="63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60">
        <f>IF(BY67=0, 0, BY66/BY67/1)</f>
        <v>0</v>
      </c>
      <c r="BZ68" s="58"/>
      <c r="CA68" s="61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60">
        <f>IF(CN67=0, 0, CN66/CN67/1)</f>
        <v>0</v>
      </c>
      <c r="CO68" s="58"/>
      <c r="CP68" s="61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60">
        <f>IF(DC67=0, 0, DC66/DC67/1)</f>
        <v>0</v>
      </c>
      <c r="DD68" s="58"/>
      <c r="DE68" s="61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60">
        <f>IF(DR67=0, 0, DR66/DR67/1)</f>
        <v>0</v>
      </c>
      <c r="DS68" s="58"/>
      <c r="DT68" s="61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60">
        <f>IF(EG67=0, 0, EG66/EG67/1)</f>
        <v>0</v>
      </c>
      <c r="EH68" s="58"/>
      <c r="EI68" s="61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60">
        <f>IF(EV67=0, 0, EV66/EV67/1)</f>
        <v>0</v>
      </c>
      <c r="EW68" s="58"/>
      <c r="EX68" s="61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  <c r="FK68" s="60">
        <f>IF(FK67=0, 0, FK66/FK67/1)</f>
        <v>0</v>
      </c>
      <c r="FL68" s="58"/>
      <c r="FM68" s="61"/>
      <c r="FN68" s="58"/>
      <c r="FO68" s="58"/>
      <c r="FP68" s="58"/>
      <c r="FQ68" s="58"/>
      <c r="FR68" s="58"/>
      <c r="FS68" s="58"/>
      <c r="FT68" s="58"/>
      <c r="FU68" s="58"/>
      <c r="FV68" s="58"/>
      <c r="FW68" s="58"/>
      <c r="FX68" s="58"/>
      <c r="FY68" s="58"/>
      <c r="FZ68" s="60">
        <f>IF(FZ67=0, 0, FZ66/FZ67/1)</f>
        <v>0</v>
      </c>
      <c r="GA68" s="58"/>
      <c r="GB68" s="61"/>
      <c r="GC68" s="58"/>
      <c r="GD68" s="58"/>
      <c r="GE68" s="58"/>
      <c r="GF68" s="58"/>
      <c r="GG68" s="58"/>
      <c r="GH68" s="58"/>
      <c r="GI68" s="58"/>
      <c r="GJ68" s="58"/>
      <c r="GK68" s="58"/>
      <c r="GL68" s="58"/>
      <c r="GM68" s="58"/>
      <c r="GN68" s="58"/>
      <c r="GO68" s="60">
        <f>IF(GO67=0, 0, GO66/GO67/1)</f>
        <v>0</v>
      </c>
      <c r="GP68" s="58"/>
      <c r="GQ68" s="61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</row>
    <row r="69" spans="1:211" s="15" customFormat="1" ht="13.5" customHeight="1" x14ac:dyDescent="0.25">
      <c r="A69" s="14" t="s">
        <v>49</v>
      </c>
      <c r="B69" s="15" t="s">
        <v>242</v>
      </c>
      <c r="C69" s="47" t="s">
        <v>51</v>
      </c>
      <c r="D69" s="47" t="s">
        <v>52</v>
      </c>
      <c r="E69" s="48">
        <v>160</v>
      </c>
      <c r="F69" s="49"/>
      <c r="G69" s="50" t="s">
        <v>243</v>
      </c>
      <c r="H69" s="51" t="s">
        <v>54</v>
      </c>
      <c r="J69" s="50" t="s">
        <v>55</v>
      </c>
      <c r="K69" s="52" t="s">
        <v>56</v>
      </c>
      <c r="L69" s="53"/>
      <c r="M69" s="53"/>
      <c r="N69" s="16"/>
      <c r="O69" s="54"/>
      <c r="P69" s="17">
        <v>20</v>
      </c>
      <c r="Q69" s="55">
        <f t="shared" ref="Q69:AE70" si="228">SUM(AF69,AU69,BJ69,BY69,CN69,DC69,DR69,EG69,EV69,FK69,FZ69,GO69)</f>
        <v>0</v>
      </c>
      <c r="R69" s="56">
        <f t="shared" si="228"/>
        <v>0</v>
      </c>
      <c r="S69" s="56">
        <f t="shared" si="228"/>
        <v>0</v>
      </c>
      <c r="T69" s="56">
        <f t="shared" si="228"/>
        <v>0</v>
      </c>
      <c r="U69" s="56">
        <f t="shared" si="228"/>
        <v>0</v>
      </c>
      <c r="V69" s="56">
        <f t="shared" si="228"/>
        <v>0</v>
      </c>
      <c r="W69" s="56">
        <f t="shared" si="228"/>
        <v>0</v>
      </c>
      <c r="X69" s="56">
        <f t="shared" si="228"/>
        <v>0</v>
      </c>
      <c r="Y69" s="56">
        <f t="shared" si="228"/>
        <v>0</v>
      </c>
      <c r="Z69" s="56">
        <f t="shared" si="228"/>
        <v>0</v>
      </c>
      <c r="AA69" s="56">
        <f t="shared" si="228"/>
        <v>0</v>
      </c>
      <c r="AB69" s="56">
        <f t="shared" si="228"/>
        <v>0</v>
      </c>
      <c r="AC69" s="56">
        <f t="shared" si="228"/>
        <v>0</v>
      </c>
      <c r="AD69" s="56">
        <f t="shared" si="228"/>
        <v>0</v>
      </c>
      <c r="AE69" s="56">
        <f t="shared" si="228"/>
        <v>0</v>
      </c>
      <c r="AF69" s="57">
        <f>SUM(AG69:AT69)</f>
        <v>0</v>
      </c>
      <c r="AG69" s="9"/>
      <c r="AH69" s="65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60">
        <f>SUM(AV69:BI69)</f>
        <v>0</v>
      </c>
      <c r="AV69" s="9">
        <f>(AV70*AV71)/1000</f>
        <v>0</v>
      </c>
      <c r="AW69" s="65"/>
      <c r="AX69" s="9">
        <f t="shared" ref="AX69:BI69" si="229">(AX70*AX71)/1000</f>
        <v>0</v>
      </c>
      <c r="AY69" s="9">
        <f t="shared" si="229"/>
        <v>0</v>
      </c>
      <c r="AZ69" s="9">
        <f t="shared" si="229"/>
        <v>0</v>
      </c>
      <c r="BA69" s="9">
        <f t="shared" si="229"/>
        <v>0</v>
      </c>
      <c r="BB69" s="9">
        <f t="shared" si="229"/>
        <v>0</v>
      </c>
      <c r="BC69" s="9">
        <f t="shared" si="229"/>
        <v>0</v>
      </c>
      <c r="BD69" s="9">
        <f t="shared" si="229"/>
        <v>0</v>
      </c>
      <c r="BE69" s="9">
        <f t="shared" si="229"/>
        <v>0</v>
      </c>
      <c r="BF69" s="9">
        <f t="shared" si="229"/>
        <v>0</v>
      </c>
      <c r="BG69" s="9">
        <f t="shared" si="229"/>
        <v>0</v>
      </c>
      <c r="BH69" s="9">
        <f t="shared" si="229"/>
        <v>0</v>
      </c>
      <c r="BI69" s="9">
        <f t="shared" si="229"/>
        <v>0</v>
      </c>
      <c r="BJ69" s="60">
        <f>SUM(BK69:BX69)</f>
        <v>0</v>
      </c>
      <c r="BK69" s="9">
        <f>(BK70*BK71)/1000</f>
        <v>0</v>
      </c>
      <c r="BL69" s="65"/>
      <c r="BM69" s="9">
        <f t="shared" ref="BM69:BX69" si="230">(BM70*BM71)/1000</f>
        <v>0</v>
      </c>
      <c r="BN69" s="9">
        <f t="shared" si="230"/>
        <v>0</v>
      </c>
      <c r="BO69" s="9">
        <f t="shared" si="230"/>
        <v>0</v>
      </c>
      <c r="BP69" s="9">
        <f t="shared" si="230"/>
        <v>0</v>
      </c>
      <c r="BQ69" s="9">
        <f t="shared" si="230"/>
        <v>0</v>
      </c>
      <c r="BR69" s="9">
        <f t="shared" si="230"/>
        <v>0</v>
      </c>
      <c r="BS69" s="9">
        <f t="shared" si="230"/>
        <v>0</v>
      </c>
      <c r="BT69" s="9">
        <f t="shared" si="230"/>
        <v>0</v>
      </c>
      <c r="BU69" s="9">
        <f t="shared" si="230"/>
        <v>0</v>
      </c>
      <c r="BV69" s="9">
        <f t="shared" si="230"/>
        <v>0</v>
      </c>
      <c r="BW69" s="9">
        <f t="shared" si="230"/>
        <v>0</v>
      </c>
      <c r="BX69" s="9">
        <f t="shared" si="230"/>
        <v>0</v>
      </c>
      <c r="BY69" s="60">
        <f>SUM(BZ69:CM69)</f>
        <v>0</v>
      </c>
      <c r="BZ69" s="9">
        <f>(BZ70*BZ71)/1000</f>
        <v>0</v>
      </c>
      <c r="CA69" s="61"/>
      <c r="CB69" s="9">
        <f t="shared" ref="CB69:CM69" si="231">(CB70*CB71)/1000</f>
        <v>0</v>
      </c>
      <c r="CC69" s="9">
        <f t="shared" si="231"/>
        <v>0</v>
      </c>
      <c r="CD69" s="9">
        <f t="shared" si="231"/>
        <v>0</v>
      </c>
      <c r="CE69" s="9">
        <f t="shared" si="231"/>
        <v>0</v>
      </c>
      <c r="CF69" s="9">
        <f t="shared" si="231"/>
        <v>0</v>
      </c>
      <c r="CG69" s="9">
        <f t="shared" si="231"/>
        <v>0</v>
      </c>
      <c r="CH69" s="9">
        <f t="shared" si="231"/>
        <v>0</v>
      </c>
      <c r="CI69" s="9">
        <f t="shared" si="231"/>
        <v>0</v>
      </c>
      <c r="CJ69" s="9">
        <f t="shared" si="231"/>
        <v>0</v>
      </c>
      <c r="CK69" s="9">
        <f t="shared" si="231"/>
        <v>0</v>
      </c>
      <c r="CL69" s="9">
        <f t="shared" si="231"/>
        <v>0</v>
      </c>
      <c r="CM69" s="9">
        <f t="shared" si="231"/>
        <v>0</v>
      </c>
      <c r="CN69" s="60">
        <f>SUM(CO69:DB69)</f>
        <v>0</v>
      </c>
      <c r="CO69" s="9">
        <f>(CO70*CO71)/1000</f>
        <v>0</v>
      </c>
      <c r="CP69" s="61"/>
      <c r="CQ69" s="9">
        <f t="shared" ref="CQ69:DB69" si="232">(CQ70*CQ71)/1000</f>
        <v>0</v>
      </c>
      <c r="CR69" s="9">
        <f t="shared" si="232"/>
        <v>0</v>
      </c>
      <c r="CS69" s="9">
        <f t="shared" si="232"/>
        <v>0</v>
      </c>
      <c r="CT69" s="9">
        <f t="shared" si="232"/>
        <v>0</v>
      </c>
      <c r="CU69" s="9">
        <f t="shared" si="232"/>
        <v>0</v>
      </c>
      <c r="CV69" s="9">
        <f t="shared" si="232"/>
        <v>0</v>
      </c>
      <c r="CW69" s="9">
        <f t="shared" si="232"/>
        <v>0</v>
      </c>
      <c r="CX69" s="9">
        <f t="shared" si="232"/>
        <v>0</v>
      </c>
      <c r="CY69" s="9">
        <f t="shared" si="232"/>
        <v>0</v>
      </c>
      <c r="CZ69" s="9">
        <f t="shared" si="232"/>
        <v>0</v>
      </c>
      <c r="DA69" s="9">
        <f t="shared" si="232"/>
        <v>0</v>
      </c>
      <c r="DB69" s="9">
        <f t="shared" si="232"/>
        <v>0</v>
      </c>
      <c r="DC69" s="60">
        <f>SUM(DD69:DQ69)</f>
        <v>0</v>
      </c>
      <c r="DD69" s="9">
        <f>(DD70*DD71)/1000</f>
        <v>0</v>
      </c>
      <c r="DE69" s="61"/>
      <c r="DF69" s="9">
        <f t="shared" ref="DF69:DQ69" si="233">(DF70*DF71)/1000</f>
        <v>0</v>
      </c>
      <c r="DG69" s="9">
        <f t="shared" si="233"/>
        <v>0</v>
      </c>
      <c r="DH69" s="9">
        <f t="shared" si="233"/>
        <v>0</v>
      </c>
      <c r="DI69" s="9">
        <f t="shared" si="233"/>
        <v>0</v>
      </c>
      <c r="DJ69" s="9">
        <f t="shared" si="233"/>
        <v>0</v>
      </c>
      <c r="DK69" s="9">
        <f t="shared" si="233"/>
        <v>0</v>
      </c>
      <c r="DL69" s="9">
        <f t="shared" si="233"/>
        <v>0</v>
      </c>
      <c r="DM69" s="9">
        <f t="shared" si="233"/>
        <v>0</v>
      </c>
      <c r="DN69" s="9">
        <f t="shared" si="233"/>
        <v>0</v>
      </c>
      <c r="DO69" s="9">
        <f t="shared" si="233"/>
        <v>0</v>
      </c>
      <c r="DP69" s="9">
        <f t="shared" si="233"/>
        <v>0</v>
      </c>
      <c r="DQ69" s="9">
        <f t="shared" si="233"/>
        <v>0</v>
      </c>
      <c r="DR69" s="60">
        <f>SUM(DS69:EF69)</f>
        <v>0</v>
      </c>
      <c r="DS69" s="9">
        <f>(DS70*DS71)/1000</f>
        <v>0</v>
      </c>
      <c r="DT69" s="61"/>
      <c r="DU69" s="9">
        <f t="shared" ref="DU69:EF69" si="234">(DU70*DU71)/1000</f>
        <v>0</v>
      </c>
      <c r="DV69" s="9">
        <f t="shared" si="234"/>
        <v>0</v>
      </c>
      <c r="DW69" s="9">
        <f t="shared" si="234"/>
        <v>0</v>
      </c>
      <c r="DX69" s="9">
        <f t="shared" si="234"/>
        <v>0</v>
      </c>
      <c r="DY69" s="9">
        <f t="shared" si="234"/>
        <v>0</v>
      </c>
      <c r="DZ69" s="9">
        <f t="shared" si="234"/>
        <v>0</v>
      </c>
      <c r="EA69" s="9">
        <f t="shared" si="234"/>
        <v>0</v>
      </c>
      <c r="EB69" s="9">
        <f t="shared" si="234"/>
        <v>0</v>
      </c>
      <c r="EC69" s="9">
        <f t="shared" si="234"/>
        <v>0</v>
      </c>
      <c r="ED69" s="9">
        <f t="shared" si="234"/>
        <v>0</v>
      </c>
      <c r="EE69" s="9">
        <f t="shared" si="234"/>
        <v>0</v>
      </c>
      <c r="EF69" s="9">
        <f t="shared" si="234"/>
        <v>0</v>
      </c>
      <c r="EG69" s="60">
        <f>SUM(EH69:EU69)</f>
        <v>0</v>
      </c>
      <c r="EH69" s="9">
        <f>(EH70*EH71)/1000</f>
        <v>0</v>
      </c>
      <c r="EI69" s="61"/>
      <c r="EJ69" s="9">
        <f t="shared" ref="EJ69:EU69" si="235">(EJ70*EJ71)/1000</f>
        <v>0</v>
      </c>
      <c r="EK69" s="9">
        <f t="shared" si="235"/>
        <v>0</v>
      </c>
      <c r="EL69" s="9">
        <f t="shared" si="235"/>
        <v>0</v>
      </c>
      <c r="EM69" s="9">
        <f t="shared" si="235"/>
        <v>0</v>
      </c>
      <c r="EN69" s="9">
        <f t="shared" si="235"/>
        <v>0</v>
      </c>
      <c r="EO69" s="9">
        <f t="shared" si="235"/>
        <v>0</v>
      </c>
      <c r="EP69" s="9">
        <f t="shared" si="235"/>
        <v>0</v>
      </c>
      <c r="EQ69" s="9">
        <f t="shared" si="235"/>
        <v>0</v>
      </c>
      <c r="ER69" s="9">
        <f t="shared" si="235"/>
        <v>0</v>
      </c>
      <c r="ES69" s="9">
        <f t="shared" si="235"/>
        <v>0</v>
      </c>
      <c r="ET69" s="9">
        <f t="shared" si="235"/>
        <v>0</v>
      </c>
      <c r="EU69" s="9">
        <f t="shared" si="235"/>
        <v>0</v>
      </c>
      <c r="EV69" s="60">
        <f>SUM(EW69:FJ69)</f>
        <v>0</v>
      </c>
      <c r="EW69" s="9">
        <f>(EW70*EW71)/1000</f>
        <v>0</v>
      </c>
      <c r="EX69" s="61"/>
      <c r="EY69" s="9">
        <f t="shared" ref="EY69:FJ69" si="236">(EY70*EY71)/1000</f>
        <v>0</v>
      </c>
      <c r="EZ69" s="9">
        <f t="shared" si="236"/>
        <v>0</v>
      </c>
      <c r="FA69" s="9">
        <f t="shared" si="236"/>
        <v>0</v>
      </c>
      <c r="FB69" s="9">
        <f t="shared" si="236"/>
        <v>0</v>
      </c>
      <c r="FC69" s="9">
        <f t="shared" si="236"/>
        <v>0</v>
      </c>
      <c r="FD69" s="9">
        <f t="shared" si="236"/>
        <v>0</v>
      </c>
      <c r="FE69" s="9">
        <f t="shared" si="236"/>
        <v>0</v>
      </c>
      <c r="FF69" s="9">
        <f t="shared" si="236"/>
        <v>0</v>
      </c>
      <c r="FG69" s="9">
        <f t="shared" si="236"/>
        <v>0</v>
      </c>
      <c r="FH69" s="9">
        <f t="shared" si="236"/>
        <v>0</v>
      </c>
      <c r="FI69" s="9">
        <f t="shared" si="236"/>
        <v>0</v>
      </c>
      <c r="FJ69" s="9">
        <f t="shared" si="236"/>
        <v>0</v>
      </c>
      <c r="FK69" s="60">
        <f>SUM(FL69:FY69)</f>
        <v>0</v>
      </c>
      <c r="FL69" s="9">
        <f>(FL70*FL71)/1000</f>
        <v>0</v>
      </c>
      <c r="FM69" s="61"/>
      <c r="FN69" s="9">
        <f t="shared" ref="FN69:FY69" si="237">(FN70*FN71)/1000</f>
        <v>0</v>
      </c>
      <c r="FO69" s="9">
        <f t="shared" si="237"/>
        <v>0</v>
      </c>
      <c r="FP69" s="9">
        <f t="shared" si="237"/>
        <v>0</v>
      </c>
      <c r="FQ69" s="9">
        <f t="shared" si="237"/>
        <v>0</v>
      </c>
      <c r="FR69" s="9">
        <f t="shared" si="237"/>
        <v>0</v>
      </c>
      <c r="FS69" s="9">
        <f t="shared" si="237"/>
        <v>0</v>
      </c>
      <c r="FT69" s="9">
        <f t="shared" si="237"/>
        <v>0</v>
      </c>
      <c r="FU69" s="9">
        <f t="shared" si="237"/>
        <v>0</v>
      </c>
      <c r="FV69" s="9">
        <f t="shared" si="237"/>
        <v>0</v>
      </c>
      <c r="FW69" s="9">
        <f t="shared" si="237"/>
        <v>0</v>
      </c>
      <c r="FX69" s="9">
        <f t="shared" si="237"/>
        <v>0</v>
      </c>
      <c r="FY69" s="9">
        <f t="shared" si="237"/>
        <v>0</v>
      </c>
      <c r="FZ69" s="60">
        <f>SUM(GA69:GN69)</f>
        <v>0</v>
      </c>
      <c r="GA69" s="9">
        <f>(GA70*GA71)/1000</f>
        <v>0</v>
      </c>
      <c r="GB69" s="61"/>
      <c r="GC69" s="9">
        <f t="shared" ref="GC69:GN69" si="238">(GC70*GC71)/1000</f>
        <v>0</v>
      </c>
      <c r="GD69" s="9">
        <f t="shared" si="238"/>
        <v>0</v>
      </c>
      <c r="GE69" s="9">
        <f t="shared" si="238"/>
        <v>0</v>
      </c>
      <c r="GF69" s="9">
        <f t="shared" si="238"/>
        <v>0</v>
      </c>
      <c r="GG69" s="9">
        <f t="shared" si="238"/>
        <v>0</v>
      </c>
      <c r="GH69" s="9">
        <f t="shared" si="238"/>
        <v>0</v>
      </c>
      <c r="GI69" s="9">
        <f t="shared" si="238"/>
        <v>0</v>
      </c>
      <c r="GJ69" s="9">
        <f t="shared" si="238"/>
        <v>0</v>
      </c>
      <c r="GK69" s="9">
        <f t="shared" si="238"/>
        <v>0</v>
      </c>
      <c r="GL69" s="9">
        <f t="shared" si="238"/>
        <v>0</v>
      </c>
      <c r="GM69" s="9">
        <f t="shared" si="238"/>
        <v>0</v>
      </c>
      <c r="GN69" s="9">
        <f t="shared" si="238"/>
        <v>0</v>
      </c>
      <c r="GO69" s="60">
        <f>SUM(GP69:HC69)</f>
        <v>0</v>
      </c>
      <c r="GP69" s="9">
        <f>(GP70*GP71)/1000</f>
        <v>0</v>
      </c>
      <c r="GQ69" s="61"/>
      <c r="GR69" s="9">
        <f t="shared" ref="GR69:HC69" si="239">(GR70*GR71)/1000</f>
        <v>0</v>
      </c>
      <c r="GS69" s="9">
        <f t="shared" si="239"/>
        <v>0</v>
      </c>
      <c r="GT69" s="9">
        <f t="shared" si="239"/>
        <v>0</v>
      </c>
      <c r="GU69" s="9">
        <f t="shared" si="239"/>
        <v>0</v>
      </c>
      <c r="GV69" s="9">
        <f t="shared" si="239"/>
        <v>0</v>
      </c>
      <c r="GW69" s="9">
        <f t="shared" si="239"/>
        <v>0</v>
      </c>
      <c r="GX69" s="9">
        <f t="shared" si="239"/>
        <v>0</v>
      </c>
      <c r="GY69" s="9">
        <f t="shared" si="239"/>
        <v>0</v>
      </c>
      <c r="GZ69" s="9">
        <f t="shared" si="239"/>
        <v>0</v>
      </c>
      <c r="HA69" s="9">
        <f t="shared" si="239"/>
        <v>0</v>
      </c>
      <c r="HB69" s="9">
        <f t="shared" si="239"/>
        <v>0</v>
      </c>
      <c r="HC69" s="9">
        <f t="shared" si="239"/>
        <v>0</v>
      </c>
    </row>
    <row r="70" spans="1:211" s="15" customFormat="1" ht="13.5" customHeight="1" x14ac:dyDescent="0.25">
      <c r="A70" s="14" t="s">
        <v>54</v>
      </c>
      <c r="B70" s="15" t="s">
        <v>244</v>
      </c>
      <c r="C70" s="47" t="s">
        <v>51</v>
      </c>
      <c r="D70" s="47" t="s">
        <v>52</v>
      </c>
      <c r="E70" s="48">
        <v>160</v>
      </c>
      <c r="F70" s="49"/>
      <c r="G70" s="50" t="s">
        <v>233</v>
      </c>
      <c r="H70" s="51"/>
      <c r="J70" s="50" t="s">
        <v>234</v>
      </c>
      <c r="K70" s="52" t="s">
        <v>56</v>
      </c>
      <c r="L70" s="53"/>
      <c r="M70" s="53"/>
      <c r="N70" s="16"/>
      <c r="O70" s="54"/>
      <c r="P70" s="17">
        <v>20</v>
      </c>
      <c r="Q70" s="55">
        <f t="shared" si="228"/>
        <v>0</v>
      </c>
      <c r="R70" s="56">
        <f t="shared" si="228"/>
        <v>0</v>
      </c>
      <c r="S70" s="56">
        <f t="shared" si="228"/>
        <v>0</v>
      </c>
      <c r="T70" s="56">
        <f t="shared" si="228"/>
        <v>0</v>
      </c>
      <c r="U70" s="56">
        <f t="shared" si="228"/>
        <v>0</v>
      </c>
      <c r="V70" s="56">
        <f t="shared" si="228"/>
        <v>0</v>
      </c>
      <c r="W70" s="56">
        <f t="shared" si="228"/>
        <v>0</v>
      </c>
      <c r="X70" s="56">
        <f t="shared" si="228"/>
        <v>0</v>
      </c>
      <c r="Y70" s="56">
        <f t="shared" si="228"/>
        <v>0</v>
      </c>
      <c r="Z70" s="56">
        <f t="shared" si="228"/>
        <v>0</v>
      </c>
      <c r="AA70" s="56">
        <f t="shared" si="228"/>
        <v>0</v>
      </c>
      <c r="AB70" s="56">
        <f t="shared" si="228"/>
        <v>0</v>
      </c>
      <c r="AC70" s="56">
        <f t="shared" si="228"/>
        <v>0</v>
      </c>
      <c r="AD70" s="56">
        <f t="shared" si="228"/>
        <v>0</v>
      </c>
      <c r="AE70" s="56">
        <f t="shared" si="228"/>
        <v>0</v>
      </c>
      <c r="AF70" s="57">
        <f>SUM(AG70:AT70)</f>
        <v>0</v>
      </c>
      <c r="AG70" s="58"/>
      <c r="AH70" s="63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60">
        <f>SUM(AV70:BI70)</f>
        <v>0</v>
      </c>
      <c r="AV70" s="58"/>
      <c r="AW70" s="63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60">
        <f>SUM(BK70:BX70)</f>
        <v>0</v>
      </c>
      <c r="BK70" s="58"/>
      <c r="BL70" s="63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60">
        <f>SUM(BZ70:CM70)</f>
        <v>0</v>
      </c>
      <c r="BZ70" s="58"/>
      <c r="CA70" s="61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60">
        <f>SUM(CO70:DB70)</f>
        <v>0</v>
      </c>
      <c r="CO70" s="58"/>
      <c r="CP70" s="61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60">
        <f>SUM(DD70:DQ70)</f>
        <v>0</v>
      </c>
      <c r="DD70" s="58"/>
      <c r="DE70" s="61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60">
        <f>SUM(DS70:EF70)</f>
        <v>0</v>
      </c>
      <c r="DS70" s="58"/>
      <c r="DT70" s="61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60">
        <f>SUM(EH70:EU70)</f>
        <v>0</v>
      </c>
      <c r="EH70" s="58"/>
      <c r="EI70" s="61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60">
        <f>SUM(EW70:FJ70)</f>
        <v>0</v>
      </c>
      <c r="EW70" s="58"/>
      <c r="EX70" s="61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  <c r="FK70" s="60">
        <f>SUM(FL70:FY70)</f>
        <v>0</v>
      </c>
      <c r="FL70" s="58"/>
      <c r="FM70" s="61"/>
      <c r="FN70" s="58"/>
      <c r="FO70" s="58"/>
      <c r="FP70" s="58"/>
      <c r="FQ70" s="58"/>
      <c r="FR70" s="58"/>
      <c r="FS70" s="58"/>
      <c r="FT70" s="58"/>
      <c r="FU70" s="58"/>
      <c r="FV70" s="58"/>
      <c r="FW70" s="58"/>
      <c r="FX70" s="58"/>
      <c r="FY70" s="58"/>
      <c r="FZ70" s="60">
        <f>SUM(GA70:GN70)</f>
        <v>0</v>
      </c>
      <c r="GA70" s="58"/>
      <c r="GB70" s="61"/>
      <c r="GC70" s="58"/>
      <c r="GD70" s="58"/>
      <c r="GE70" s="58"/>
      <c r="GF70" s="58"/>
      <c r="GG70" s="58"/>
      <c r="GH70" s="58"/>
      <c r="GI70" s="58"/>
      <c r="GJ70" s="58"/>
      <c r="GK70" s="58"/>
      <c r="GL70" s="58"/>
      <c r="GM70" s="58"/>
      <c r="GN70" s="58"/>
      <c r="GO70" s="60">
        <f>SUM(GP70:HC70)</f>
        <v>0</v>
      </c>
      <c r="GP70" s="58"/>
      <c r="GQ70" s="61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</row>
    <row r="71" spans="1:211" s="15" customFormat="1" ht="13.5" customHeight="1" x14ac:dyDescent="0.25">
      <c r="A71" s="14" t="s">
        <v>54</v>
      </c>
      <c r="B71" s="15" t="s">
        <v>245</v>
      </c>
      <c r="C71" s="47" t="s">
        <v>51</v>
      </c>
      <c r="D71" s="47" t="s">
        <v>52</v>
      </c>
      <c r="E71" s="48">
        <v>160</v>
      </c>
      <c r="F71" s="49"/>
      <c r="G71" s="50" t="s">
        <v>236</v>
      </c>
      <c r="H71" s="51"/>
      <c r="J71" s="50" t="s">
        <v>237</v>
      </c>
      <c r="K71" s="52" t="s">
        <v>56</v>
      </c>
      <c r="L71" s="53"/>
      <c r="M71" s="53"/>
      <c r="N71" s="16"/>
      <c r="O71" s="54"/>
      <c r="P71" s="17">
        <v>20</v>
      </c>
      <c r="Q71" s="55">
        <f t="shared" ref="Q71:AF71" si="240">IF(Q70=0, 0, Q69/Q70/1)</f>
        <v>0</v>
      </c>
      <c r="R71" s="56">
        <f t="shared" si="240"/>
        <v>0</v>
      </c>
      <c r="S71" s="56">
        <f t="shared" si="240"/>
        <v>0</v>
      </c>
      <c r="T71" s="56">
        <f t="shared" si="240"/>
        <v>0</v>
      </c>
      <c r="U71" s="56">
        <f t="shared" si="240"/>
        <v>0</v>
      </c>
      <c r="V71" s="56">
        <f t="shared" si="240"/>
        <v>0</v>
      </c>
      <c r="W71" s="56">
        <f t="shared" si="240"/>
        <v>0</v>
      </c>
      <c r="X71" s="56">
        <f t="shared" si="240"/>
        <v>0</v>
      </c>
      <c r="Y71" s="56">
        <f t="shared" si="240"/>
        <v>0</v>
      </c>
      <c r="Z71" s="56">
        <f t="shared" si="240"/>
        <v>0</v>
      </c>
      <c r="AA71" s="56">
        <f t="shared" si="240"/>
        <v>0</v>
      </c>
      <c r="AB71" s="56">
        <f t="shared" si="240"/>
        <v>0</v>
      </c>
      <c r="AC71" s="56">
        <f t="shared" si="240"/>
        <v>0</v>
      </c>
      <c r="AD71" s="56">
        <f t="shared" si="240"/>
        <v>0</v>
      </c>
      <c r="AE71" s="56">
        <f t="shared" si="240"/>
        <v>0</v>
      </c>
      <c r="AF71" s="57">
        <f t="shared" si="240"/>
        <v>0</v>
      </c>
      <c r="AG71" s="58"/>
      <c r="AH71" s="63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60">
        <f>IF(AU70=0, 0, AU69/AU70/1)</f>
        <v>0</v>
      </c>
      <c r="AV71" s="58"/>
      <c r="AW71" s="63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60">
        <f>IF(BJ70=0, 0, BJ69/BJ70/1)</f>
        <v>0</v>
      </c>
      <c r="BK71" s="58"/>
      <c r="BL71" s="63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60">
        <f>IF(BY70=0, 0, BY69/BY70/1)</f>
        <v>0</v>
      </c>
      <c r="BZ71" s="58"/>
      <c r="CA71" s="61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60">
        <f>IF(CN70=0, 0, CN69/CN70/1)</f>
        <v>0</v>
      </c>
      <c r="CO71" s="58"/>
      <c r="CP71" s="61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60">
        <f>IF(DC70=0, 0, DC69/DC70/1)</f>
        <v>0</v>
      </c>
      <c r="DD71" s="58"/>
      <c r="DE71" s="61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60">
        <f>IF(DR70=0, 0, DR69/DR70/1)</f>
        <v>0</v>
      </c>
      <c r="DS71" s="58"/>
      <c r="DT71" s="61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60">
        <f>IF(EG70=0, 0, EG69/EG70/1)</f>
        <v>0</v>
      </c>
      <c r="EH71" s="58"/>
      <c r="EI71" s="61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60">
        <f>IF(EV70=0, 0, EV69/EV70/1)</f>
        <v>0</v>
      </c>
      <c r="EW71" s="58"/>
      <c r="EX71" s="61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  <c r="FK71" s="60">
        <f>IF(FK70=0, 0, FK69/FK70/1)</f>
        <v>0</v>
      </c>
      <c r="FL71" s="58"/>
      <c r="FM71" s="61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  <c r="FY71" s="58"/>
      <c r="FZ71" s="60">
        <f>IF(FZ70=0, 0, FZ69/FZ70/1)</f>
        <v>0</v>
      </c>
      <c r="GA71" s="58"/>
      <c r="GB71" s="61"/>
      <c r="GC71" s="58"/>
      <c r="GD71" s="58"/>
      <c r="GE71" s="58"/>
      <c r="GF71" s="58"/>
      <c r="GG71" s="58"/>
      <c r="GH71" s="58"/>
      <c r="GI71" s="58"/>
      <c r="GJ71" s="58"/>
      <c r="GK71" s="58"/>
      <c r="GL71" s="58"/>
      <c r="GM71" s="58"/>
      <c r="GN71" s="58"/>
      <c r="GO71" s="60">
        <f>IF(GO70=0, 0, GO69/GO70/1)</f>
        <v>0</v>
      </c>
      <c r="GP71" s="58"/>
      <c r="GQ71" s="61"/>
      <c r="GR71" s="58"/>
      <c r="GS71" s="58"/>
      <c r="GT71" s="58"/>
      <c r="GU71" s="58"/>
      <c r="GV71" s="58"/>
      <c r="GW71" s="58"/>
      <c r="GX71" s="58"/>
      <c r="GY71" s="58"/>
      <c r="GZ71" s="58"/>
      <c r="HA71" s="58"/>
      <c r="HB71" s="58"/>
      <c r="HC71" s="58"/>
    </row>
    <row r="72" spans="1:211" s="15" customFormat="1" ht="13.5" customHeight="1" x14ac:dyDescent="0.25">
      <c r="A72" s="14" t="s">
        <v>49</v>
      </c>
      <c r="B72" s="15" t="s">
        <v>246</v>
      </c>
      <c r="C72" s="47" t="s">
        <v>51</v>
      </c>
      <c r="D72" s="47" t="s">
        <v>52</v>
      </c>
      <c r="E72" s="48">
        <v>160</v>
      </c>
      <c r="F72" s="49"/>
      <c r="G72" s="50" t="s">
        <v>247</v>
      </c>
      <c r="H72" s="51" t="s">
        <v>54</v>
      </c>
      <c r="J72" s="50" t="s">
        <v>55</v>
      </c>
      <c r="K72" s="52" t="s">
        <v>56</v>
      </c>
      <c r="L72" s="53"/>
      <c r="M72" s="53"/>
      <c r="N72" s="16"/>
      <c r="O72" s="54"/>
      <c r="P72" s="17">
        <v>20</v>
      </c>
      <c r="Q72" s="55">
        <f t="shared" ref="Q72:AE73" si="241">SUM(AF72,AU72,BJ72,BY72,CN72,DC72,DR72,EG72,EV72,FK72,FZ72,GO72)</f>
        <v>0</v>
      </c>
      <c r="R72" s="56">
        <f t="shared" si="241"/>
        <v>0</v>
      </c>
      <c r="S72" s="56">
        <f t="shared" si="241"/>
        <v>0</v>
      </c>
      <c r="T72" s="56">
        <f t="shared" si="241"/>
        <v>0</v>
      </c>
      <c r="U72" s="56">
        <f t="shared" si="241"/>
        <v>0</v>
      </c>
      <c r="V72" s="56">
        <f t="shared" si="241"/>
        <v>0</v>
      </c>
      <c r="W72" s="56">
        <f t="shared" si="241"/>
        <v>0</v>
      </c>
      <c r="X72" s="56">
        <f t="shared" si="241"/>
        <v>0</v>
      </c>
      <c r="Y72" s="56">
        <f t="shared" si="241"/>
        <v>0</v>
      </c>
      <c r="Z72" s="56">
        <f t="shared" si="241"/>
        <v>0</v>
      </c>
      <c r="AA72" s="56">
        <f t="shared" si="241"/>
        <v>0</v>
      </c>
      <c r="AB72" s="56">
        <f t="shared" si="241"/>
        <v>0</v>
      </c>
      <c r="AC72" s="56">
        <f t="shared" si="241"/>
        <v>0</v>
      </c>
      <c r="AD72" s="56">
        <f t="shared" si="241"/>
        <v>0</v>
      </c>
      <c r="AE72" s="56">
        <f t="shared" si="241"/>
        <v>0</v>
      </c>
      <c r="AF72" s="57">
        <f>SUM(AG72:AT72)</f>
        <v>0</v>
      </c>
      <c r="AG72" s="9"/>
      <c r="AH72" s="65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60">
        <f>SUM(AV72:BI72)</f>
        <v>0</v>
      </c>
      <c r="AV72" s="9">
        <f>(AV73*AV74)/1000</f>
        <v>0</v>
      </c>
      <c r="AW72" s="65"/>
      <c r="AX72" s="9">
        <f t="shared" ref="AX72:BI72" si="242">(AX73*AX74)/1000</f>
        <v>0</v>
      </c>
      <c r="AY72" s="9">
        <f t="shared" si="242"/>
        <v>0</v>
      </c>
      <c r="AZ72" s="9">
        <f t="shared" si="242"/>
        <v>0</v>
      </c>
      <c r="BA72" s="9">
        <f t="shared" si="242"/>
        <v>0</v>
      </c>
      <c r="BB72" s="9">
        <f t="shared" si="242"/>
        <v>0</v>
      </c>
      <c r="BC72" s="9">
        <f t="shared" si="242"/>
        <v>0</v>
      </c>
      <c r="BD72" s="9">
        <f t="shared" si="242"/>
        <v>0</v>
      </c>
      <c r="BE72" s="9">
        <f t="shared" si="242"/>
        <v>0</v>
      </c>
      <c r="BF72" s="9">
        <f t="shared" si="242"/>
        <v>0</v>
      </c>
      <c r="BG72" s="9">
        <f t="shared" si="242"/>
        <v>0</v>
      </c>
      <c r="BH72" s="9">
        <f t="shared" si="242"/>
        <v>0</v>
      </c>
      <c r="BI72" s="9">
        <f t="shared" si="242"/>
        <v>0</v>
      </c>
      <c r="BJ72" s="60">
        <f>SUM(BK72:BX72)</f>
        <v>0</v>
      </c>
      <c r="BK72" s="9">
        <f>(BK73*BK74)/1000</f>
        <v>0</v>
      </c>
      <c r="BL72" s="65"/>
      <c r="BM72" s="9">
        <f t="shared" ref="BM72:BX72" si="243">(BM73*BM74)/1000</f>
        <v>0</v>
      </c>
      <c r="BN72" s="9">
        <f t="shared" si="243"/>
        <v>0</v>
      </c>
      <c r="BO72" s="9">
        <f t="shared" si="243"/>
        <v>0</v>
      </c>
      <c r="BP72" s="9">
        <f t="shared" si="243"/>
        <v>0</v>
      </c>
      <c r="BQ72" s="9">
        <f t="shared" si="243"/>
        <v>0</v>
      </c>
      <c r="BR72" s="9">
        <f t="shared" si="243"/>
        <v>0</v>
      </c>
      <c r="BS72" s="9">
        <f t="shared" si="243"/>
        <v>0</v>
      </c>
      <c r="BT72" s="9">
        <f t="shared" si="243"/>
        <v>0</v>
      </c>
      <c r="BU72" s="9">
        <f t="shared" si="243"/>
        <v>0</v>
      </c>
      <c r="BV72" s="9">
        <f t="shared" si="243"/>
        <v>0</v>
      </c>
      <c r="BW72" s="9">
        <f t="shared" si="243"/>
        <v>0</v>
      </c>
      <c r="BX72" s="9">
        <f t="shared" si="243"/>
        <v>0</v>
      </c>
      <c r="BY72" s="60">
        <f>SUM(BZ72:CM72)</f>
        <v>0</v>
      </c>
      <c r="BZ72" s="9">
        <f>(BZ73*BZ74)/1000</f>
        <v>0</v>
      </c>
      <c r="CA72" s="61"/>
      <c r="CB72" s="9">
        <f t="shared" ref="CB72:CM72" si="244">(CB73*CB74)/1000</f>
        <v>0</v>
      </c>
      <c r="CC72" s="9">
        <f t="shared" si="244"/>
        <v>0</v>
      </c>
      <c r="CD72" s="9">
        <f t="shared" si="244"/>
        <v>0</v>
      </c>
      <c r="CE72" s="9">
        <f t="shared" si="244"/>
        <v>0</v>
      </c>
      <c r="CF72" s="9">
        <f t="shared" si="244"/>
        <v>0</v>
      </c>
      <c r="CG72" s="9">
        <f t="shared" si="244"/>
        <v>0</v>
      </c>
      <c r="CH72" s="9">
        <f t="shared" si="244"/>
        <v>0</v>
      </c>
      <c r="CI72" s="9">
        <f t="shared" si="244"/>
        <v>0</v>
      </c>
      <c r="CJ72" s="9">
        <f t="shared" si="244"/>
        <v>0</v>
      </c>
      <c r="CK72" s="9">
        <f t="shared" si="244"/>
        <v>0</v>
      </c>
      <c r="CL72" s="9">
        <f t="shared" si="244"/>
        <v>0</v>
      </c>
      <c r="CM72" s="9">
        <f t="shared" si="244"/>
        <v>0</v>
      </c>
      <c r="CN72" s="60">
        <f>SUM(CO72:DB72)</f>
        <v>0</v>
      </c>
      <c r="CO72" s="9">
        <f>(CO73*CO74)/1000</f>
        <v>0</v>
      </c>
      <c r="CP72" s="61"/>
      <c r="CQ72" s="9">
        <f t="shared" ref="CQ72:DB72" si="245">(CQ73*CQ74)/1000</f>
        <v>0</v>
      </c>
      <c r="CR72" s="9">
        <f t="shared" si="245"/>
        <v>0</v>
      </c>
      <c r="CS72" s="9">
        <f t="shared" si="245"/>
        <v>0</v>
      </c>
      <c r="CT72" s="9">
        <f t="shared" si="245"/>
        <v>0</v>
      </c>
      <c r="CU72" s="9">
        <f t="shared" si="245"/>
        <v>0</v>
      </c>
      <c r="CV72" s="9">
        <f t="shared" si="245"/>
        <v>0</v>
      </c>
      <c r="CW72" s="9">
        <f t="shared" si="245"/>
        <v>0</v>
      </c>
      <c r="CX72" s="9">
        <f t="shared" si="245"/>
        <v>0</v>
      </c>
      <c r="CY72" s="9">
        <f t="shared" si="245"/>
        <v>0</v>
      </c>
      <c r="CZ72" s="9">
        <f t="shared" si="245"/>
        <v>0</v>
      </c>
      <c r="DA72" s="9">
        <f t="shared" si="245"/>
        <v>0</v>
      </c>
      <c r="DB72" s="9">
        <f t="shared" si="245"/>
        <v>0</v>
      </c>
      <c r="DC72" s="60">
        <f>SUM(DD72:DQ72)</f>
        <v>0</v>
      </c>
      <c r="DD72" s="9">
        <f>(DD73*DD74)/1000</f>
        <v>0</v>
      </c>
      <c r="DE72" s="61"/>
      <c r="DF72" s="9">
        <f t="shared" ref="DF72:DQ72" si="246">(DF73*DF74)/1000</f>
        <v>0</v>
      </c>
      <c r="DG72" s="9">
        <f t="shared" si="246"/>
        <v>0</v>
      </c>
      <c r="DH72" s="9">
        <f t="shared" si="246"/>
        <v>0</v>
      </c>
      <c r="DI72" s="9">
        <f t="shared" si="246"/>
        <v>0</v>
      </c>
      <c r="DJ72" s="9">
        <f t="shared" si="246"/>
        <v>0</v>
      </c>
      <c r="DK72" s="9">
        <f t="shared" si="246"/>
        <v>0</v>
      </c>
      <c r="DL72" s="9">
        <f t="shared" si="246"/>
        <v>0</v>
      </c>
      <c r="DM72" s="9">
        <f t="shared" si="246"/>
        <v>0</v>
      </c>
      <c r="DN72" s="9">
        <f t="shared" si="246"/>
        <v>0</v>
      </c>
      <c r="DO72" s="9">
        <f t="shared" si="246"/>
        <v>0</v>
      </c>
      <c r="DP72" s="9">
        <f t="shared" si="246"/>
        <v>0</v>
      </c>
      <c r="DQ72" s="9">
        <f t="shared" si="246"/>
        <v>0</v>
      </c>
      <c r="DR72" s="60">
        <f>SUM(DS72:EF72)</f>
        <v>0</v>
      </c>
      <c r="DS72" s="9">
        <f>(DS73*DS74)/1000</f>
        <v>0</v>
      </c>
      <c r="DT72" s="61"/>
      <c r="DU72" s="9">
        <f t="shared" ref="DU72:EF72" si="247">(DU73*DU74)/1000</f>
        <v>0</v>
      </c>
      <c r="DV72" s="9">
        <f t="shared" si="247"/>
        <v>0</v>
      </c>
      <c r="DW72" s="9">
        <f t="shared" si="247"/>
        <v>0</v>
      </c>
      <c r="DX72" s="9">
        <f t="shared" si="247"/>
        <v>0</v>
      </c>
      <c r="DY72" s="9">
        <f t="shared" si="247"/>
        <v>0</v>
      </c>
      <c r="DZ72" s="9">
        <f t="shared" si="247"/>
        <v>0</v>
      </c>
      <c r="EA72" s="9">
        <f t="shared" si="247"/>
        <v>0</v>
      </c>
      <c r="EB72" s="9">
        <f t="shared" si="247"/>
        <v>0</v>
      </c>
      <c r="EC72" s="9">
        <f t="shared" si="247"/>
        <v>0</v>
      </c>
      <c r="ED72" s="9">
        <f t="shared" si="247"/>
        <v>0</v>
      </c>
      <c r="EE72" s="9">
        <f t="shared" si="247"/>
        <v>0</v>
      </c>
      <c r="EF72" s="9">
        <f t="shared" si="247"/>
        <v>0</v>
      </c>
      <c r="EG72" s="60">
        <f>SUM(EH72:EU72)</f>
        <v>0</v>
      </c>
      <c r="EH72" s="9">
        <f>(EH73*EH74)/1000</f>
        <v>0</v>
      </c>
      <c r="EI72" s="61"/>
      <c r="EJ72" s="9">
        <f t="shared" ref="EJ72:EU72" si="248">(EJ73*EJ74)/1000</f>
        <v>0</v>
      </c>
      <c r="EK72" s="9">
        <f t="shared" si="248"/>
        <v>0</v>
      </c>
      <c r="EL72" s="9">
        <f t="shared" si="248"/>
        <v>0</v>
      </c>
      <c r="EM72" s="9">
        <f t="shared" si="248"/>
        <v>0</v>
      </c>
      <c r="EN72" s="9">
        <f t="shared" si="248"/>
        <v>0</v>
      </c>
      <c r="EO72" s="9">
        <f t="shared" si="248"/>
        <v>0</v>
      </c>
      <c r="EP72" s="9">
        <f t="shared" si="248"/>
        <v>0</v>
      </c>
      <c r="EQ72" s="9">
        <f t="shared" si="248"/>
        <v>0</v>
      </c>
      <c r="ER72" s="9">
        <f t="shared" si="248"/>
        <v>0</v>
      </c>
      <c r="ES72" s="9">
        <f t="shared" si="248"/>
        <v>0</v>
      </c>
      <c r="ET72" s="9">
        <f t="shared" si="248"/>
        <v>0</v>
      </c>
      <c r="EU72" s="9">
        <f t="shared" si="248"/>
        <v>0</v>
      </c>
      <c r="EV72" s="60">
        <f>SUM(EW72:FJ72)</f>
        <v>0</v>
      </c>
      <c r="EW72" s="9">
        <f>(EW73*EW74)/1000</f>
        <v>0</v>
      </c>
      <c r="EX72" s="61"/>
      <c r="EY72" s="9">
        <f t="shared" ref="EY72:FJ72" si="249">(EY73*EY74)/1000</f>
        <v>0</v>
      </c>
      <c r="EZ72" s="9">
        <f t="shared" si="249"/>
        <v>0</v>
      </c>
      <c r="FA72" s="9">
        <f t="shared" si="249"/>
        <v>0</v>
      </c>
      <c r="FB72" s="9">
        <f t="shared" si="249"/>
        <v>0</v>
      </c>
      <c r="FC72" s="9">
        <f t="shared" si="249"/>
        <v>0</v>
      </c>
      <c r="FD72" s="9">
        <f t="shared" si="249"/>
        <v>0</v>
      </c>
      <c r="FE72" s="9">
        <f t="shared" si="249"/>
        <v>0</v>
      </c>
      <c r="FF72" s="9">
        <f t="shared" si="249"/>
        <v>0</v>
      </c>
      <c r="FG72" s="9">
        <f t="shared" si="249"/>
        <v>0</v>
      </c>
      <c r="FH72" s="9">
        <f t="shared" si="249"/>
        <v>0</v>
      </c>
      <c r="FI72" s="9">
        <f t="shared" si="249"/>
        <v>0</v>
      </c>
      <c r="FJ72" s="9">
        <f t="shared" si="249"/>
        <v>0</v>
      </c>
      <c r="FK72" s="60">
        <f>SUM(FL72:FY72)</f>
        <v>0</v>
      </c>
      <c r="FL72" s="9">
        <f>(FL73*FL74)/1000</f>
        <v>0</v>
      </c>
      <c r="FM72" s="61"/>
      <c r="FN72" s="9">
        <f t="shared" ref="FN72:FY72" si="250">(FN73*FN74)/1000</f>
        <v>0</v>
      </c>
      <c r="FO72" s="9">
        <f t="shared" si="250"/>
        <v>0</v>
      </c>
      <c r="FP72" s="9">
        <f t="shared" si="250"/>
        <v>0</v>
      </c>
      <c r="FQ72" s="9">
        <f t="shared" si="250"/>
        <v>0</v>
      </c>
      <c r="FR72" s="9">
        <f t="shared" si="250"/>
        <v>0</v>
      </c>
      <c r="FS72" s="9">
        <f t="shared" si="250"/>
        <v>0</v>
      </c>
      <c r="FT72" s="9">
        <f t="shared" si="250"/>
        <v>0</v>
      </c>
      <c r="FU72" s="9">
        <f t="shared" si="250"/>
        <v>0</v>
      </c>
      <c r="FV72" s="9">
        <f t="shared" si="250"/>
        <v>0</v>
      </c>
      <c r="FW72" s="9">
        <f t="shared" si="250"/>
        <v>0</v>
      </c>
      <c r="FX72" s="9">
        <f t="shared" si="250"/>
        <v>0</v>
      </c>
      <c r="FY72" s="9">
        <f t="shared" si="250"/>
        <v>0</v>
      </c>
      <c r="FZ72" s="60">
        <f>SUM(GA72:GN72)</f>
        <v>0</v>
      </c>
      <c r="GA72" s="9">
        <f>(GA73*GA74)/1000</f>
        <v>0</v>
      </c>
      <c r="GB72" s="61"/>
      <c r="GC72" s="9">
        <f t="shared" ref="GC72:GN72" si="251">(GC73*GC74)/1000</f>
        <v>0</v>
      </c>
      <c r="GD72" s="9">
        <f t="shared" si="251"/>
        <v>0</v>
      </c>
      <c r="GE72" s="9">
        <f t="shared" si="251"/>
        <v>0</v>
      </c>
      <c r="GF72" s="9">
        <f t="shared" si="251"/>
        <v>0</v>
      </c>
      <c r="GG72" s="9">
        <f t="shared" si="251"/>
        <v>0</v>
      </c>
      <c r="GH72" s="9">
        <f t="shared" si="251"/>
        <v>0</v>
      </c>
      <c r="GI72" s="9">
        <f t="shared" si="251"/>
        <v>0</v>
      </c>
      <c r="GJ72" s="9">
        <f t="shared" si="251"/>
        <v>0</v>
      </c>
      <c r="GK72" s="9">
        <f t="shared" si="251"/>
        <v>0</v>
      </c>
      <c r="GL72" s="9">
        <f t="shared" si="251"/>
        <v>0</v>
      </c>
      <c r="GM72" s="9">
        <f t="shared" si="251"/>
        <v>0</v>
      </c>
      <c r="GN72" s="9">
        <f t="shared" si="251"/>
        <v>0</v>
      </c>
      <c r="GO72" s="60">
        <f>SUM(GP72:HC72)</f>
        <v>0</v>
      </c>
      <c r="GP72" s="9">
        <f>(GP73*GP74)/1000</f>
        <v>0</v>
      </c>
      <c r="GQ72" s="61"/>
      <c r="GR72" s="9">
        <f t="shared" ref="GR72:HC72" si="252">(GR73*GR74)/1000</f>
        <v>0</v>
      </c>
      <c r="GS72" s="9">
        <f t="shared" si="252"/>
        <v>0</v>
      </c>
      <c r="GT72" s="9">
        <f t="shared" si="252"/>
        <v>0</v>
      </c>
      <c r="GU72" s="9">
        <f t="shared" si="252"/>
        <v>0</v>
      </c>
      <c r="GV72" s="9">
        <f t="shared" si="252"/>
        <v>0</v>
      </c>
      <c r="GW72" s="9">
        <f t="shared" si="252"/>
        <v>0</v>
      </c>
      <c r="GX72" s="9">
        <f t="shared" si="252"/>
        <v>0</v>
      </c>
      <c r="GY72" s="9">
        <f t="shared" si="252"/>
        <v>0</v>
      </c>
      <c r="GZ72" s="9">
        <f t="shared" si="252"/>
        <v>0</v>
      </c>
      <c r="HA72" s="9">
        <f t="shared" si="252"/>
        <v>0</v>
      </c>
      <c r="HB72" s="9">
        <f t="shared" si="252"/>
        <v>0</v>
      </c>
      <c r="HC72" s="9">
        <f t="shared" si="252"/>
        <v>0</v>
      </c>
    </row>
    <row r="73" spans="1:211" s="15" customFormat="1" ht="13.5" customHeight="1" x14ac:dyDescent="0.25">
      <c r="A73" s="14" t="s">
        <v>54</v>
      </c>
      <c r="B73" s="15" t="s">
        <v>248</v>
      </c>
      <c r="C73" s="47" t="s">
        <v>51</v>
      </c>
      <c r="D73" s="47" t="s">
        <v>52</v>
      </c>
      <c r="E73" s="48">
        <v>160</v>
      </c>
      <c r="F73" s="49"/>
      <c r="G73" s="50" t="s">
        <v>233</v>
      </c>
      <c r="H73" s="51"/>
      <c r="J73" s="50" t="s">
        <v>234</v>
      </c>
      <c r="K73" s="52" t="s">
        <v>56</v>
      </c>
      <c r="L73" s="53"/>
      <c r="M73" s="53"/>
      <c r="N73" s="16"/>
      <c r="O73" s="54"/>
      <c r="P73" s="17">
        <v>20</v>
      </c>
      <c r="Q73" s="55">
        <f t="shared" si="241"/>
        <v>0</v>
      </c>
      <c r="R73" s="56">
        <f t="shared" si="241"/>
        <v>0</v>
      </c>
      <c r="S73" s="56">
        <f t="shared" si="241"/>
        <v>0</v>
      </c>
      <c r="T73" s="56">
        <f t="shared" si="241"/>
        <v>0</v>
      </c>
      <c r="U73" s="56">
        <f t="shared" si="241"/>
        <v>0</v>
      </c>
      <c r="V73" s="56">
        <f t="shared" si="241"/>
        <v>0</v>
      </c>
      <c r="W73" s="56">
        <f t="shared" si="241"/>
        <v>0</v>
      </c>
      <c r="X73" s="56">
        <f t="shared" si="241"/>
        <v>0</v>
      </c>
      <c r="Y73" s="56">
        <f t="shared" si="241"/>
        <v>0</v>
      </c>
      <c r="Z73" s="56">
        <f t="shared" si="241"/>
        <v>0</v>
      </c>
      <c r="AA73" s="56">
        <f t="shared" si="241"/>
        <v>0</v>
      </c>
      <c r="AB73" s="56">
        <f t="shared" si="241"/>
        <v>0</v>
      </c>
      <c r="AC73" s="56">
        <f t="shared" si="241"/>
        <v>0</v>
      </c>
      <c r="AD73" s="56">
        <f t="shared" si="241"/>
        <v>0</v>
      </c>
      <c r="AE73" s="56">
        <f t="shared" si="241"/>
        <v>0</v>
      </c>
      <c r="AF73" s="57">
        <f>SUM(AG73:AT73)</f>
        <v>0</v>
      </c>
      <c r="AG73" s="58"/>
      <c r="AH73" s="63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60">
        <f>SUM(AV73:BI73)</f>
        <v>0</v>
      </c>
      <c r="AV73" s="58"/>
      <c r="AW73" s="63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60">
        <f>SUM(BK73:BX73)</f>
        <v>0</v>
      </c>
      <c r="BK73" s="58"/>
      <c r="BL73" s="63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60">
        <f>SUM(BZ73:CM73)</f>
        <v>0</v>
      </c>
      <c r="BZ73" s="58"/>
      <c r="CA73" s="61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60">
        <f>SUM(CO73:DB73)</f>
        <v>0</v>
      </c>
      <c r="CO73" s="58"/>
      <c r="CP73" s="61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60">
        <f>SUM(DD73:DQ73)</f>
        <v>0</v>
      </c>
      <c r="DD73" s="58"/>
      <c r="DE73" s="61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60">
        <f>SUM(DS73:EF73)</f>
        <v>0</v>
      </c>
      <c r="DS73" s="58"/>
      <c r="DT73" s="61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60">
        <f>SUM(EH73:EU73)</f>
        <v>0</v>
      </c>
      <c r="EH73" s="58"/>
      <c r="EI73" s="61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60">
        <f>SUM(EW73:FJ73)</f>
        <v>0</v>
      </c>
      <c r="EW73" s="58"/>
      <c r="EX73" s="61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60">
        <f>SUM(FL73:FY73)</f>
        <v>0</v>
      </c>
      <c r="FL73" s="58"/>
      <c r="FM73" s="61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60">
        <f>SUM(GA73:GN73)</f>
        <v>0</v>
      </c>
      <c r="GA73" s="58"/>
      <c r="GB73" s="61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60">
        <f>SUM(GP73:HC73)</f>
        <v>0</v>
      </c>
      <c r="GP73" s="58"/>
      <c r="GQ73" s="61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</row>
    <row r="74" spans="1:211" s="15" customFormat="1" ht="13.5" customHeight="1" x14ac:dyDescent="0.25">
      <c r="A74" s="14" t="s">
        <v>54</v>
      </c>
      <c r="B74" s="15" t="s">
        <v>249</v>
      </c>
      <c r="C74" s="47" t="s">
        <v>51</v>
      </c>
      <c r="D74" s="47" t="s">
        <v>52</v>
      </c>
      <c r="E74" s="48">
        <v>160</v>
      </c>
      <c r="F74" s="49"/>
      <c r="G74" s="50" t="s">
        <v>236</v>
      </c>
      <c r="H74" s="51"/>
      <c r="J74" s="50" t="s">
        <v>237</v>
      </c>
      <c r="K74" s="52" t="s">
        <v>56</v>
      </c>
      <c r="L74" s="53"/>
      <c r="M74" s="53"/>
      <c r="N74" s="16"/>
      <c r="O74" s="54"/>
      <c r="P74" s="17">
        <v>20</v>
      </c>
      <c r="Q74" s="55">
        <f t="shared" ref="Q74:AF74" si="253">IF(Q73=0, 0, Q72/Q73/1)</f>
        <v>0</v>
      </c>
      <c r="R74" s="56">
        <f t="shared" si="253"/>
        <v>0</v>
      </c>
      <c r="S74" s="56">
        <f t="shared" si="253"/>
        <v>0</v>
      </c>
      <c r="T74" s="56">
        <f t="shared" si="253"/>
        <v>0</v>
      </c>
      <c r="U74" s="56">
        <f t="shared" si="253"/>
        <v>0</v>
      </c>
      <c r="V74" s="56">
        <f t="shared" si="253"/>
        <v>0</v>
      </c>
      <c r="W74" s="56">
        <f t="shared" si="253"/>
        <v>0</v>
      </c>
      <c r="X74" s="56">
        <f t="shared" si="253"/>
        <v>0</v>
      </c>
      <c r="Y74" s="56">
        <f t="shared" si="253"/>
        <v>0</v>
      </c>
      <c r="Z74" s="56">
        <f t="shared" si="253"/>
        <v>0</v>
      </c>
      <c r="AA74" s="56">
        <f t="shared" si="253"/>
        <v>0</v>
      </c>
      <c r="AB74" s="56">
        <f t="shared" si="253"/>
        <v>0</v>
      </c>
      <c r="AC74" s="56">
        <f t="shared" si="253"/>
        <v>0</v>
      </c>
      <c r="AD74" s="56">
        <f t="shared" si="253"/>
        <v>0</v>
      </c>
      <c r="AE74" s="56">
        <f t="shared" si="253"/>
        <v>0</v>
      </c>
      <c r="AF74" s="57">
        <f t="shared" si="253"/>
        <v>0</v>
      </c>
      <c r="AG74" s="58"/>
      <c r="AH74" s="63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60">
        <f>IF(AU73=0, 0, AU72/AU73/1)</f>
        <v>0</v>
      </c>
      <c r="AV74" s="58"/>
      <c r="AW74" s="63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60">
        <f>IF(BJ73=0, 0, BJ72/BJ73/1)</f>
        <v>0</v>
      </c>
      <c r="BK74" s="58"/>
      <c r="BL74" s="63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60">
        <f>IF(BY73=0, 0, BY72/BY73/1)</f>
        <v>0</v>
      </c>
      <c r="BZ74" s="58"/>
      <c r="CA74" s="61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60">
        <f>IF(CN73=0, 0, CN72/CN73/1)</f>
        <v>0</v>
      </c>
      <c r="CO74" s="58"/>
      <c r="CP74" s="61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60">
        <f>IF(DC73=0, 0, DC72/DC73/1)</f>
        <v>0</v>
      </c>
      <c r="DD74" s="58"/>
      <c r="DE74" s="61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60">
        <f>IF(DR73=0, 0, DR72/DR73/1)</f>
        <v>0</v>
      </c>
      <c r="DS74" s="58"/>
      <c r="DT74" s="61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60">
        <f>IF(EG73=0, 0, EG72/EG73/1)</f>
        <v>0</v>
      </c>
      <c r="EH74" s="58"/>
      <c r="EI74" s="61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60">
        <f>IF(EV73=0, 0, EV72/EV73/1)</f>
        <v>0</v>
      </c>
      <c r="EW74" s="58"/>
      <c r="EX74" s="61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60">
        <f>IF(FK73=0, 0, FK72/FK73/1)</f>
        <v>0</v>
      </c>
      <c r="FL74" s="58"/>
      <c r="FM74" s="61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60">
        <f>IF(FZ73=0, 0, FZ72/FZ73/1)</f>
        <v>0</v>
      </c>
      <c r="GA74" s="58"/>
      <c r="GB74" s="61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60">
        <f>IF(GO73=0, 0, GO72/GO73/1)</f>
        <v>0</v>
      </c>
      <c r="GP74" s="58"/>
      <c r="GQ74" s="61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</row>
    <row r="75" spans="1:211" s="15" customFormat="1" ht="13.5" customHeight="1" x14ac:dyDescent="0.25">
      <c r="A75" s="14" t="s">
        <v>49</v>
      </c>
      <c r="B75" s="15" t="s">
        <v>250</v>
      </c>
      <c r="C75" s="47" t="s">
        <v>51</v>
      </c>
      <c r="D75" s="47" t="s">
        <v>52</v>
      </c>
      <c r="E75" s="48">
        <v>160</v>
      </c>
      <c r="F75" s="49"/>
      <c r="G75" s="50" t="s">
        <v>251</v>
      </c>
      <c r="H75" s="51" t="s">
        <v>54</v>
      </c>
      <c r="J75" s="50" t="s">
        <v>55</v>
      </c>
      <c r="K75" s="52" t="s">
        <v>56</v>
      </c>
      <c r="L75" s="53"/>
      <c r="M75" s="53"/>
      <c r="N75" s="16"/>
      <c r="O75" s="54"/>
      <c r="P75" s="17">
        <v>20</v>
      </c>
      <c r="Q75" s="55">
        <f t="shared" ref="Q75:AE76" si="254">SUM(AF75,AU75,BJ75,BY75,CN75,DC75,DR75,EG75,EV75,FK75,FZ75,GO75)</f>
        <v>0</v>
      </c>
      <c r="R75" s="56">
        <f t="shared" si="254"/>
        <v>0</v>
      </c>
      <c r="S75" s="56">
        <f t="shared" si="254"/>
        <v>0</v>
      </c>
      <c r="T75" s="56">
        <f t="shared" si="254"/>
        <v>0</v>
      </c>
      <c r="U75" s="56">
        <f t="shared" si="254"/>
        <v>0</v>
      </c>
      <c r="V75" s="56">
        <f t="shared" si="254"/>
        <v>0</v>
      </c>
      <c r="W75" s="56">
        <f t="shared" si="254"/>
        <v>0</v>
      </c>
      <c r="X75" s="56">
        <f t="shared" si="254"/>
        <v>0</v>
      </c>
      <c r="Y75" s="56">
        <f t="shared" si="254"/>
        <v>0</v>
      </c>
      <c r="Z75" s="56">
        <f t="shared" si="254"/>
        <v>0</v>
      </c>
      <c r="AA75" s="56">
        <f t="shared" si="254"/>
        <v>0</v>
      </c>
      <c r="AB75" s="56">
        <f t="shared" si="254"/>
        <v>0</v>
      </c>
      <c r="AC75" s="56">
        <f t="shared" si="254"/>
        <v>0</v>
      </c>
      <c r="AD75" s="56">
        <f t="shared" si="254"/>
        <v>0</v>
      </c>
      <c r="AE75" s="56">
        <f t="shared" si="254"/>
        <v>0</v>
      </c>
      <c r="AF75" s="57">
        <f>SUM(AG75:AT75)</f>
        <v>0</v>
      </c>
      <c r="AG75" s="9"/>
      <c r="AH75" s="65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60">
        <f>SUM(AV75:BI75)</f>
        <v>0</v>
      </c>
      <c r="AV75" s="9">
        <f>(AV76*AV77)/1000</f>
        <v>0</v>
      </c>
      <c r="AW75" s="65"/>
      <c r="AX75" s="9">
        <f t="shared" ref="AX75:BI75" si="255">(AX76*AX77)/1000</f>
        <v>0</v>
      </c>
      <c r="AY75" s="9">
        <f t="shared" si="255"/>
        <v>0</v>
      </c>
      <c r="AZ75" s="9">
        <f t="shared" si="255"/>
        <v>0</v>
      </c>
      <c r="BA75" s="9">
        <f t="shared" si="255"/>
        <v>0</v>
      </c>
      <c r="BB75" s="9">
        <f t="shared" si="255"/>
        <v>0</v>
      </c>
      <c r="BC75" s="9">
        <f t="shared" si="255"/>
        <v>0</v>
      </c>
      <c r="BD75" s="9">
        <f t="shared" si="255"/>
        <v>0</v>
      </c>
      <c r="BE75" s="9">
        <f t="shared" si="255"/>
        <v>0</v>
      </c>
      <c r="BF75" s="9">
        <f t="shared" si="255"/>
        <v>0</v>
      </c>
      <c r="BG75" s="9">
        <f t="shared" si="255"/>
        <v>0</v>
      </c>
      <c r="BH75" s="9">
        <f t="shared" si="255"/>
        <v>0</v>
      </c>
      <c r="BI75" s="9">
        <f t="shared" si="255"/>
        <v>0</v>
      </c>
      <c r="BJ75" s="60">
        <f>SUM(BK75:BX75)</f>
        <v>0</v>
      </c>
      <c r="BK75" s="9">
        <f>(BK76*BK77)/1000</f>
        <v>0</v>
      </c>
      <c r="BL75" s="65"/>
      <c r="BM75" s="9">
        <f t="shared" ref="BM75:BX75" si="256">(BM76*BM77)/1000</f>
        <v>0</v>
      </c>
      <c r="BN75" s="9">
        <f t="shared" si="256"/>
        <v>0</v>
      </c>
      <c r="BO75" s="9">
        <f t="shared" si="256"/>
        <v>0</v>
      </c>
      <c r="BP75" s="9">
        <f t="shared" si="256"/>
        <v>0</v>
      </c>
      <c r="BQ75" s="9">
        <f t="shared" si="256"/>
        <v>0</v>
      </c>
      <c r="BR75" s="9">
        <f t="shared" si="256"/>
        <v>0</v>
      </c>
      <c r="BS75" s="9">
        <f t="shared" si="256"/>
        <v>0</v>
      </c>
      <c r="BT75" s="9">
        <f t="shared" si="256"/>
        <v>0</v>
      </c>
      <c r="BU75" s="9">
        <f t="shared" si="256"/>
        <v>0</v>
      </c>
      <c r="BV75" s="9">
        <f t="shared" si="256"/>
        <v>0</v>
      </c>
      <c r="BW75" s="9">
        <f t="shared" si="256"/>
        <v>0</v>
      </c>
      <c r="BX75" s="9">
        <f t="shared" si="256"/>
        <v>0</v>
      </c>
      <c r="BY75" s="60">
        <f>SUM(BZ75:CM75)</f>
        <v>0</v>
      </c>
      <c r="BZ75" s="9">
        <f>(BZ76*BZ77)/1000</f>
        <v>0</v>
      </c>
      <c r="CA75" s="61"/>
      <c r="CB75" s="9">
        <f t="shared" ref="CB75:CM75" si="257">(CB76*CB77)/1000</f>
        <v>0</v>
      </c>
      <c r="CC75" s="9">
        <f t="shared" si="257"/>
        <v>0</v>
      </c>
      <c r="CD75" s="9">
        <f t="shared" si="257"/>
        <v>0</v>
      </c>
      <c r="CE75" s="9">
        <f t="shared" si="257"/>
        <v>0</v>
      </c>
      <c r="CF75" s="9">
        <f t="shared" si="257"/>
        <v>0</v>
      </c>
      <c r="CG75" s="9">
        <f t="shared" si="257"/>
        <v>0</v>
      </c>
      <c r="CH75" s="9">
        <f t="shared" si="257"/>
        <v>0</v>
      </c>
      <c r="CI75" s="9">
        <f t="shared" si="257"/>
        <v>0</v>
      </c>
      <c r="CJ75" s="9">
        <f t="shared" si="257"/>
        <v>0</v>
      </c>
      <c r="CK75" s="9">
        <f t="shared" si="257"/>
        <v>0</v>
      </c>
      <c r="CL75" s="9">
        <f t="shared" si="257"/>
        <v>0</v>
      </c>
      <c r="CM75" s="9">
        <f t="shared" si="257"/>
        <v>0</v>
      </c>
      <c r="CN75" s="60">
        <f>SUM(CO75:DB75)</f>
        <v>0</v>
      </c>
      <c r="CO75" s="9">
        <f>(CO76*CO77)/1000</f>
        <v>0</v>
      </c>
      <c r="CP75" s="61"/>
      <c r="CQ75" s="9">
        <f t="shared" ref="CQ75:DB75" si="258">(CQ76*CQ77)/1000</f>
        <v>0</v>
      </c>
      <c r="CR75" s="9">
        <f t="shared" si="258"/>
        <v>0</v>
      </c>
      <c r="CS75" s="9">
        <f t="shared" si="258"/>
        <v>0</v>
      </c>
      <c r="CT75" s="9">
        <f t="shared" si="258"/>
        <v>0</v>
      </c>
      <c r="CU75" s="9">
        <f t="shared" si="258"/>
        <v>0</v>
      </c>
      <c r="CV75" s="9">
        <f t="shared" si="258"/>
        <v>0</v>
      </c>
      <c r="CW75" s="9">
        <f t="shared" si="258"/>
        <v>0</v>
      </c>
      <c r="CX75" s="9">
        <f t="shared" si="258"/>
        <v>0</v>
      </c>
      <c r="CY75" s="9">
        <f t="shared" si="258"/>
        <v>0</v>
      </c>
      <c r="CZ75" s="9">
        <f t="shared" si="258"/>
        <v>0</v>
      </c>
      <c r="DA75" s="9">
        <f t="shared" si="258"/>
        <v>0</v>
      </c>
      <c r="DB75" s="9">
        <f t="shared" si="258"/>
        <v>0</v>
      </c>
      <c r="DC75" s="60">
        <f>SUM(DD75:DQ75)</f>
        <v>0</v>
      </c>
      <c r="DD75" s="9">
        <f>(DD76*DD77)/1000</f>
        <v>0</v>
      </c>
      <c r="DE75" s="61"/>
      <c r="DF75" s="9">
        <f t="shared" ref="DF75:DQ75" si="259">(DF76*DF77)/1000</f>
        <v>0</v>
      </c>
      <c r="DG75" s="9">
        <f t="shared" si="259"/>
        <v>0</v>
      </c>
      <c r="DH75" s="9">
        <f t="shared" si="259"/>
        <v>0</v>
      </c>
      <c r="DI75" s="9">
        <f t="shared" si="259"/>
        <v>0</v>
      </c>
      <c r="DJ75" s="9">
        <f t="shared" si="259"/>
        <v>0</v>
      </c>
      <c r="DK75" s="9">
        <f t="shared" si="259"/>
        <v>0</v>
      </c>
      <c r="DL75" s="9">
        <f t="shared" si="259"/>
        <v>0</v>
      </c>
      <c r="DM75" s="9">
        <f t="shared" si="259"/>
        <v>0</v>
      </c>
      <c r="DN75" s="9">
        <f t="shared" si="259"/>
        <v>0</v>
      </c>
      <c r="DO75" s="9">
        <f t="shared" si="259"/>
        <v>0</v>
      </c>
      <c r="DP75" s="9">
        <f t="shared" si="259"/>
        <v>0</v>
      </c>
      <c r="DQ75" s="9">
        <f t="shared" si="259"/>
        <v>0</v>
      </c>
      <c r="DR75" s="60">
        <f>SUM(DS75:EF75)</f>
        <v>0</v>
      </c>
      <c r="DS75" s="9">
        <f>(DS76*DS77)/1000</f>
        <v>0</v>
      </c>
      <c r="DT75" s="61"/>
      <c r="DU75" s="9">
        <f t="shared" ref="DU75:EF75" si="260">(DU76*DU77)/1000</f>
        <v>0</v>
      </c>
      <c r="DV75" s="9">
        <f t="shared" si="260"/>
        <v>0</v>
      </c>
      <c r="DW75" s="9">
        <f t="shared" si="260"/>
        <v>0</v>
      </c>
      <c r="DX75" s="9">
        <f t="shared" si="260"/>
        <v>0</v>
      </c>
      <c r="DY75" s="9">
        <f t="shared" si="260"/>
        <v>0</v>
      </c>
      <c r="DZ75" s="9">
        <f t="shared" si="260"/>
        <v>0</v>
      </c>
      <c r="EA75" s="9">
        <f t="shared" si="260"/>
        <v>0</v>
      </c>
      <c r="EB75" s="9">
        <f t="shared" si="260"/>
        <v>0</v>
      </c>
      <c r="EC75" s="9">
        <f t="shared" si="260"/>
        <v>0</v>
      </c>
      <c r="ED75" s="9">
        <f t="shared" si="260"/>
        <v>0</v>
      </c>
      <c r="EE75" s="9">
        <f t="shared" si="260"/>
        <v>0</v>
      </c>
      <c r="EF75" s="9">
        <f t="shared" si="260"/>
        <v>0</v>
      </c>
      <c r="EG75" s="60">
        <f>SUM(EH75:EU75)</f>
        <v>0</v>
      </c>
      <c r="EH75" s="9">
        <f>(EH76*EH77)/1000</f>
        <v>0</v>
      </c>
      <c r="EI75" s="61"/>
      <c r="EJ75" s="9">
        <f t="shared" ref="EJ75:EU75" si="261">(EJ76*EJ77)/1000</f>
        <v>0</v>
      </c>
      <c r="EK75" s="9">
        <f t="shared" si="261"/>
        <v>0</v>
      </c>
      <c r="EL75" s="9">
        <f t="shared" si="261"/>
        <v>0</v>
      </c>
      <c r="EM75" s="9">
        <f t="shared" si="261"/>
        <v>0</v>
      </c>
      <c r="EN75" s="9">
        <f t="shared" si="261"/>
        <v>0</v>
      </c>
      <c r="EO75" s="9">
        <f t="shared" si="261"/>
        <v>0</v>
      </c>
      <c r="EP75" s="9">
        <f t="shared" si="261"/>
        <v>0</v>
      </c>
      <c r="EQ75" s="9">
        <f t="shared" si="261"/>
        <v>0</v>
      </c>
      <c r="ER75" s="9">
        <f t="shared" si="261"/>
        <v>0</v>
      </c>
      <c r="ES75" s="9">
        <f t="shared" si="261"/>
        <v>0</v>
      </c>
      <c r="ET75" s="9">
        <f t="shared" si="261"/>
        <v>0</v>
      </c>
      <c r="EU75" s="9">
        <f t="shared" si="261"/>
        <v>0</v>
      </c>
      <c r="EV75" s="60">
        <f>SUM(EW75:FJ75)</f>
        <v>0</v>
      </c>
      <c r="EW75" s="9">
        <f>(EW76*EW77)/1000</f>
        <v>0</v>
      </c>
      <c r="EX75" s="61"/>
      <c r="EY75" s="9">
        <f t="shared" ref="EY75:FJ75" si="262">(EY76*EY77)/1000</f>
        <v>0</v>
      </c>
      <c r="EZ75" s="9">
        <f t="shared" si="262"/>
        <v>0</v>
      </c>
      <c r="FA75" s="9">
        <f t="shared" si="262"/>
        <v>0</v>
      </c>
      <c r="FB75" s="9">
        <f t="shared" si="262"/>
        <v>0</v>
      </c>
      <c r="FC75" s="9">
        <f t="shared" si="262"/>
        <v>0</v>
      </c>
      <c r="FD75" s="9">
        <f t="shared" si="262"/>
        <v>0</v>
      </c>
      <c r="FE75" s="9">
        <f t="shared" si="262"/>
        <v>0</v>
      </c>
      <c r="FF75" s="9">
        <f t="shared" si="262"/>
        <v>0</v>
      </c>
      <c r="FG75" s="9">
        <f t="shared" si="262"/>
        <v>0</v>
      </c>
      <c r="FH75" s="9">
        <f t="shared" si="262"/>
        <v>0</v>
      </c>
      <c r="FI75" s="9">
        <f t="shared" si="262"/>
        <v>0</v>
      </c>
      <c r="FJ75" s="9">
        <f t="shared" si="262"/>
        <v>0</v>
      </c>
      <c r="FK75" s="60">
        <f>SUM(FL75:FY75)</f>
        <v>0</v>
      </c>
      <c r="FL75" s="9">
        <f>(FL76*FL77)/1000</f>
        <v>0</v>
      </c>
      <c r="FM75" s="61"/>
      <c r="FN75" s="9">
        <f t="shared" ref="FN75:FY75" si="263">(FN76*FN77)/1000</f>
        <v>0</v>
      </c>
      <c r="FO75" s="9">
        <f t="shared" si="263"/>
        <v>0</v>
      </c>
      <c r="FP75" s="9">
        <f t="shared" si="263"/>
        <v>0</v>
      </c>
      <c r="FQ75" s="9">
        <f t="shared" si="263"/>
        <v>0</v>
      </c>
      <c r="FR75" s="9">
        <f t="shared" si="263"/>
        <v>0</v>
      </c>
      <c r="FS75" s="9">
        <f t="shared" si="263"/>
        <v>0</v>
      </c>
      <c r="FT75" s="9">
        <f t="shared" si="263"/>
        <v>0</v>
      </c>
      <c r="FU75" s="9">
        <f t="shared" si="263"/>
        <v>0</v>
      </c>
      <c r="FV75" s="9">
        <f t="shared" si="263"/>
        <v>0</v>
      </c>
      <c r="FW75" s="9">
        <f t="shared" si="263"/>
        <v>0</v>
      </c>
      <c r="FX75" s="9">
        <f t="shared" si="263"/>
        <v>0</v>
      </c>
      <c r="FY75" s="9">
        <f t="shared" si="263"/>
        <v>0</v>
      </c>
      <c r="FZ75" s="60">
        <f>SUM(GA75:GN75)</f>
        <v>0</v>
      </c>
      <c r="GA75" s="9">
        <f>(GA76*GA77)/1000</f>
        <v>0</v>
      </c>
      <c r="GB75" s="61"/>
      <c r="GC75" s="9">
        <f t="shared" ref="GC75:GN75" si="264">(GC76*GC77)/1000</f>
        <v>0</v>
      </c>
      <c r="GD75" s="9">
        <f t="shared" si="264"/>
        <v>0</v>
      </c>
      <c r="GE75" s="9">
        <f t="shared" si="264"/>
        <v>0</v>
      </c>
      <c r="GF75" s="9">
        <f t="shared" si="264"/>
        <v>0</v>
      </c>
      <c r="GG75" s="9">
        <f t="shared" si="264"/>
        <v>0</v>
      </c>
      <c r="GH75" s="9">
        <f t="shared" si="264"/>
        <v>0</v>
      </c>
      <c r="GI75" s="9">
        <f t="shared" si="264"/>
        <v>0</v>
      </c>
      <c r="GJ75" s="9">
        <f t="shared" si="264"/>
        <v>0</v>
      </c>
      <c r="GK75" s="9">
        <f t="shared" si="264"/>
        <v>0</v>
      </c>
      <c r="GL75" s="9">
        <f t="shared" si="264"/>
        <v>0</v>
      </c>
      <c r="GM75" s="9">
        <f t="shared" si="264"/>
        <v>0</v>
      </c>
      <c r="GN75" s="9">
        <f t="shared" si="264"/>
        <v>0</v>
      </c>
      <c r="GO75" s="60">
        <f>SUM(GP75:HC75)</f>
        <v>0</v>
      </c>
      <c r="GP75" s="9">
        <f>(GP76*GP77)/1000</f>
        <v>0</v>
      </c>
      <c r="GQ75" s="61"/>
      <c r="GR75" s="9">
        <f t="shared" ref="GR75:HC75" si="265">(GR76*GR77)/1000</f>
        <v>0</v>
      </c>
      <c r="GS75" s="9">
        <f t="shared" si="265"/>
        <v>0</v>
      </c>
      <c r="GT75" s="9">
        <f t="shared" si="265"/>
        <v>0</v>
      </c>
      <c r="GU75" s="9">
        <f t="shared" si="265"/>
        <v>0</v>
      </c>
      <c r="GV75" s="9">
        <f t="shared" si="265"/>
        <v>0</v>
      </c>
      <c r="GW75" s="9">
        <f t="shared" si="265"/>
        <v>0</v>
      </c>
      <c r="GX75" s="9">
        <f t="shared" si="265"/>
        <v>0</v>
      </c>
      <c r="GY75" s="9">
        <f t="shared" si="265"/>
        <v>0</v>
      </c>
      <c r="GZ75" s="9">
        <f t="shared" si="265"/>
        <v>0</v>
      </c>
      <c r="HA75" s="9">
        <f t="shared" si="265"/>
        <v>0</v>
      </c>
      <c r="HB75" s="9">
        <f t="shared" si="265"/>
        <v>0</v>
      </c>
      <c r="HC75" s="9">
        <f t="shared" si="265"/>
        <v>0</v>
      </c>
    </row>
    <row r="76" spans="1:211" s="15" customFormat="1" ht="13.5" customHeight="1" x14ac:dyDescent="0.25">
      <c r="A76" s="14" t="s">
        <v>54</v>
      </c>
      <c r="B76" s="15" t="s">
        <v>252</v>
      </c>
      <c r="C76" s="47" t="s">
        <v>51</v>
      </c>
      <c r="D76" s="47" t="s">
        <v>52</v>
      </c>
      <c r="E76" s="48">
        <v>160</v>
      </c>
      <c r="F76" s="49"/>
      <c r="G76" s="50" t="s">
        <v>233</v>
      </c>
      <c r="H76" s="51"/>
      <c r="J76" s="50" t="s">
        <v>234</v>
      </c>
      <c r="K76" s="52" t="s">
        <v>56</v>
      </c>
      <c r="L76" s="53"/>
      <c r="M76" s="53"/>
      <c r="N76" s="16"/>
      <c r="O76" s="54"/>
      <c r="P76" s="17">
        <v>20</v>
      </c>
      <c r="Q76" s="55">
        <f t="shared" si="254"/>
        <v>0</v>
      </c>
      <c r="R76" s="56">
        <f t="shared" si="254"/>
        <v>0</v>
      </c>
      <c r="S76" s="56">
        <f t="shared" si="254"/>
        <v>0</v>
      </c>
      <c r="T76" s="56">
        <f t="shared" si="254"/>
        <v>0</v>
      </c>
      <c r="U76" s="56">
        <f t="shared" si="254"/>
        <v>0</v>
      </c>
      <c r="V76" s="56">
        <f t="shared" si="254"/>
        <v>0</v>
      </c>
      <c r="W76" s="56">
        <f t="shared" si="254"/>
        <v>0</v>
      </c>
      <c r="X76" s="56">
        <f t="shared" si="254"/>
        <v>0</v>
      </c>
      <c r="Y76" s="56">
        <f t="shared" si="254"/>
        <v>0</v>
      </c>
      <c r="Z76" s="56">
        <f t="shared" si="254"/>
        <v>0</v>
      </c>
      <c r="AA76" s="56">
        <f t="shared" si="254"/>
        <v>0</v>
      </c>
      <c r="AB76" s="56">
        <f t="shared" si="254"/>
        <v>0</v>
      </c>
      <c r="AC76" s="56">
        <f t="shared" si="254"/>
        <v>0</v>
      </c>
      <c r="AD76" s="56">
        <f t="shared" si="254"/>
        <v>0</v>
      </c>
      <c r="AE76" s="56">
        <f t="shared" si="254"/>
        <v>0</v>
      </c>
      <c r="AF76" s="57">
        <f>SUM(AG76:AT76)</f>
        <v>0</v>
      </c>
      <c r="AG76" s="58"/>
      <c r="AH76" s="63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60">
        <f>SUM(AV76:BI76)</f>
        <v>0</v>
      </c>
      <c r="AV76" s="58"/>
      <c r="AW76" s="63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60">
        <f>SUM(BK76:BX76)</f>
        <v>0</v>
      </c>
      <c r="BK76" s="58"/>
      <c r="BL76" s="63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60">
        <f>SUM(BZ76:CM76)</f>
        <v>0</v>
      </c>
      <c r="BZ76" s="58"/>
      <c r="CA76" s="61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60">
        <f>SUM(CO76:DB76)</f>
        <v>0</v>
      </c>
      <c r="CO76" s="58"/>
      <c r="CP76" s="61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60">
        <f>SUM(DD76:DQ76)</f>
        <v>0</v>
      </c>
      <c r="DD76" s="58"/>
      <c r="DE76" s="61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60">
        <f>SUM(DS76:EF76)</f>
        <v>0</v>
      </c>
      <c r="DS76" s="58"/>
      <c r="DT76" s="61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60">
        <f>SUM(EH76:EU76)</f>
        <v>0</v>
      </c>
      <c r="EH76" s="58"/>
      <c r="EI76" s="61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60">
        <f>SUM(EW76:FJ76)</f>
        <v>0</v>
      </c>
      <c r="EW76" s="58"/>
      <c r="EX76" s="61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60">
        <f>SUM(FL76:FY76)</f>
        <v>0</v>
      </c>
      <c r="FL76" s="58"/>
      <c r="FM76" s="61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60">
        <f>SUM(GA76:GN76)</f>
        <v>0</v>
      </c>
      <c r="GA76" s="58"/>
      <c r="GB76" s="61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60">
        <f>SUM(GP76:HC76)</f>
        <v>0</v>
      </c>
      <c r="GP76" s="58"/>
      <c r="GQ76" s="61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</row>
    <row r="77" spans="1:211" s="15" customFormat="1" ht="13.5" customHeight="1" x14ac:dyDescent="0.25">
      <c r="A77" s="14" t="s">
        <v>54</v>
      </c>
      <c r="B77" s="15" t="s">
        <v>253</v>
      </c>
      <c r="C77" s="47" t="s">
        <v>51</v>
      </c>
      <c r="D77" s="47" t="s">
        <v>52</v>
      </c>
      <c r="E77" s="48">
        <v>160</v>
      </c>
      <c r="F77" s="49"/>
      <c r="G77" s="50" t="s">
        <v>236</v>
      </c>
      <c r="H77" s="51"/>
      <c r="J77" s="50" t="s">
        <v>237</v>
      </c>
      <c r="K77" s="52" t="s">
        <v>56</v>
      </c>
      <c r="L77" s="53"/>
      <c r="M77" s="53"/>
      <c r="N77" s="16"/>
      <c r="O77" s="54"/>
      <c r="P77" s="17">
        <v>20</v>
      </c>
      <c r="Q77" s="55">
        <f t="shared" ref="Q77:AF77" si="266">IF(Q76=0, 0, Q75/Q76/1)</f>
        <v>0</v>
      </c>
      <c r="R77" s="56">
        <f t="shared" si="266"/>
        <v>0</v>
      </c>
      <c r="S77" s="56">
        <f t="shared" si="266"/>
        <v>0</v>
      </c>
      <c r="T77" s="56">
        <f t="shared" si="266"/>
        <v>0</v>
      </c>
      <c r="U77" s="56">
        <f t="shared" si="266"/>
        <v>0</v>
      </c>
      <c r="V77" s="56">
        <f t="shared" si="266"/>
        <v>0</v>
      </c>
      <c r="W77" s="56">
        <f t="shared" si="266"/>
        <v>0</v>
      </c>
      <c r="X77" s="56">
        <f t="shared" si="266"/>
        <v>0</v>
      </c>
      <c r="Y77" s="56">
        <f t="shared" si="266"/>
        <v>0</v>
      </c>
      <c r="Z77" s="56">
        <f t="shared" si="266"/>
        <v>0</v>
      </c>
      <c r="AA77" s="56">
        <f t="shared" si="266"/>
        <v>0</v>
      </c>
      <c r="AB77" s="56">
        <f t="shared" si="266"/>
        <v>0</v>
      </c>
      <c r="AC77" s="56">
        <f t="shared" si="266"/>
        <v>0</v>
      </c>
      <c r="AD77" s="56">
        <f t="shared" si="266"/>
        <v>0</v>
      </c>
      <c r="AE77" s="56">
        <f t="shared" si="266"/>
        <v>0</v>
      </c>
      <c r="AF77" s="57">
        <f t="shared" si="266"/>
        <v>0</v>
      </c>
      <c r="AG77" s="58"/>
      <c r="AH77" s="63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60">
        <f>IF(AU76=0, 0, AU75/AU76/1)</f>
        <v>0</v>
      </c>
      <c r="AV77" s="58"/>
      <c r="AW77" s="63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60">
        <f>IF(BJ76=0, 0, BJ75/BJ76/1)</f>
        <v>0</v>
      </c>
      <c r="BK77" s="58"/>
      <c r="BL77" s="63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60">
        <f>IF(BY76=0, 0, BY75/BY76/1)</f>
        <v>0</v>
      </c>
      <c r="BZ77" s="58"/>
      <c r="CA77" s="61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60">
        <f>IF(CN76=0, 0, CN75/CN76/1)</f>
        <v>0</v>
      </c>
      <c r="CO77" s="58"/>
      <c r="CP77" s="61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60">
        <f>IF(DC76=0, 0, DC75/DC76/1)</f>
        <v>0</v>
      </c>
      <c r="DD77" s="58"/>
      <c r="DE77" s="61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60">
        <f>IF(DR76=0, 0, DR75/DR76/1)</f>
        <v>0</v>
      </c>
      <c r="DS77" s="58"/>
      <c r="DT77" s="61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60">
        <f>IF(EG76=0, 0, EG75/EG76/1)</f>
        <v>0</v>
      </c>
      <c r="EH77" s="58"/>
      <c r="EI77" s="61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60">
        <f>IF(EV76=0, 0, EV75/EV76/1)</f>
        <v>0</v>
      </c>
      <c r="EW77" s="58"/>
      <c r="EX77" s="61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60">
        <f>IF(FK76=0, 0, FK75/FK76/1)</f>
        <v>0</v>
      </c>
      <c r="FL77" s="58"/>
      <c r="FM77" s="61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60">
        <f>IF(FZ76=0, 0, FZ75/FZ76/1)</f>
        <v>0</v>
      </c>
      <c r="GA77" s="58"/>
      <c r="GB77" s="61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60">
        <f>IF(GO76=0, 0, GO75/GO76/1)</f>
        <v>0</v>
      </c>
      <c r="GP77" s="58"/>
      <c r="GQ77" s="61"/>
      <c r="GR77" s="58"/>
      <c r="GS77" s="58"/>
      <c r="GT77" s="58"/>
      <c r="GU77" s="58"/>
      <c r="GV77" s="58"/>
      <c r="GW77" s="58"/>
      <c r="GX77" s="58"/>
      <c r="GY77" s="58"/>
      <c r="GZ77" s="58"/>
      <c r="HA77" s="58"/>
      <c r="HB77" s="58"/>
      <c r="HC77" s="58"/>
    </row>
    <row r="78" spans="1:211" s="15" customFormat="1" ht="13.5" customHeight="1" x14ac:dyDescent="0.25">
      <c r="A78" s="14" t="s">
        <v>49</v>
      </c>
      <c r="B78" s="15" t="s">
        <v>254</v>
      </c>
      <c r="C78" s="47" t="s">
        <v>51</v>
      </c>
      <c r="D78" s="47" t="s">
        <v>52</v>
      </c>
      <c r="E78" s="48">
        <v>160</v>
      </c>
      <c r="F78" s="49"/>
      <c r="G78" s="50" t="s">
        <v>255</v>
      </c>
      <c r="H78" s="51" t="s">
        <v>54</v>
      </c>
      <c r="J78" s="50" t="s">
        <v>55</v>
      </c>
      <c r="K78" s="52" t="s">
        <v>56</v>
      </c>
      <c r="L78" s="53"/>
      <c r="M78" s="53"/>
      <c r="N78" s="16"/>
      <c r="O78" s="54"/>
      <c r="P78" s="17">
        <v>20</v>
      </c>
      <c r="Q78" s="55">
        <f t="shared" ref="Q78:AE79" si="267">SUM(AF78,AU78,BJ78,BY78,CN78,DC78,DR78,EG78,EV78,FK78,FZ78,GO78)</f>
        <v>0</v>
      </c>
      <c r="R78" s="56">
        <f t="shared" si="267"/>
        <v>0</v>
      </c>
      <c r="S78" s="56">
        <f t="shared" si="267"/>
        <v>0</v>
      </c>
      <c r="T78" s="56">
        <f t="shared" si="267"/>
        <v>0</v>
      </c>
      <c r="U78" s="56">
        <f t="shared" si="267"/>
        <v>0</v>
      </c>
      <c r="V78" s="56">
        <f t="shared" si="267"/>
        <v>0</v>
      </c>
      <c r="W78" s="56">
        <f t="shared" si="267"/>
        <v>0</v>
      </c>
      <c r="X78" s="56">
        <f t="shared" si="267"/>
        <v>0</v>
      </c>
      <c r="Y78" s="56">
        <f t="shared" si="267"/>
        <v>0</v>
      </c>
      <c r="Z78" s="56">
        <f t="shared" si="267"/>
        <v>0</v>
      </c>
      <c r="AA78" s="56">
        <f t="shared" si="267"/>
        <v>0</v>
      </c>
      <c r="AB78" s="56">
        <f t="shared" si="267"/>
        <v>0</v>
      </c>
      <c r="AC78" s="56">
        <f t="shared" si="267"/>
        <v>0</v>
      </c>
      <c r="AD78" s="56">
        <f t="shared" si="267"/>
        <v>0</v>
      </c>
      <c r="AE78" s="56">
        <f t="shared" si="267"/>
        <v>0</v>
      </c>
      <c r="AF78" s="57">
        <f>SUM(AG78:AT78)</f>
        <v>0</v>
      </c>
      <c r="AG78" s="58"/>
      <c r="AH78" s="63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60">
        <f>SUM(AV78:BI78)</f>
        <v>0</v>
      </c>
      <c r="AV78" s="58">
        <f>AV79*AV80</f>
        <v>0</v>
      </c>
      <c r="AW78" s="63"/>
      <c r="AX78" s="58">
        <f t="shared" ref="AX78:BI78" si="268">AX79*AX80</f>
        <v>0</v>
      </c>
      <c r="AY78" s="58">
        <f t="shared" si="268"/>
        <v>0</v>
      </c>
      <c r="AZ78" s="58">
        <f t="shared" si="268"/>
        <v>0</v>
      </c>
      <c r="BA78" s="58">
        <f t="shared" si="268"/>
        <v>0</v>
      </c>
      <c r="BB78" s="58">
        <f t="shared" si="268"/>
        <v>0</v>
      </c>
      <c r="BC78" s="58">
        <f t="shared" si="268"/>
        <v>0</v>
      </c>
      <c r="BD78" s="58">
        <f t="shared" si="268"/>
        <v>0</v>
      </c>
      <c r="BE78" s="58">
        <f t="shared" si="268"/>
        <v>0</v>
      </c>
      <c r="BF78" s="58">
        <f t="shared" si="268"/>
        <v>0</v>
      </c>
      <c r="BG78" s="58">
        <f t="shared" si="268"/>
        <v>0</v>
      </c>
      <c r="BH78" s="58">
        <f t="shared" si="268"/>
        <v>0</v>
      </c>
      <c r="BI78" s="58">
        <f t="shared" si="268"/>
        <v>0</v>
      </c>
      <c r="BJ78" s="60">
        <f>SUM(BK78:BX78)</f>
        <v>0</v>
      </c>
      <c r="BK78" s="58">
        <f>BK79*BK80</f>
        <v>0</v>
      </c>
      <c r="BL78" s="63"/>
      <c r="BM78" s="58">
        <f t="shared" ref="BM78:BX78" si="269">BM79*BM80</f>
        <v>0</v>
      </c>
      <c r="BN78" s="58">
        <f t="shared" si="269"/>
        <v>0</v>
      </c>
      <c r="BO78" s="58">
        <f t="shared" si="269"/>
        <v>0</v>
      </c>
      <c r="BP78" s="58">
        <f t="shared" si="269"/>
        <v>0</v>
      </c>
      <c r="BQ78" s="58">
        <f t="shared" si="269"/>
        <v>0</v>
      </c>
      <c r="BR78" s="58">
        <f t="shared" si="269"/>
        <v>0</v>
      </c>
      <c r="BS78" s="58">
        <f t="shared" si="269"/>
        <v>0</v>
      </c>
      <c r="BT78" s="58">
        <f t="shared" si="269"/>
        <v>0</v>
      </c>
      <c r="BU78" s="58">
        <f t="shared" si="269"/>
        <v>0</v>
      </c>
      <c r="BV78" s="58">
        <f t="shared" si="269"/>
        <v>0</v>
      </c>
      <c r="BW78" s="58">
        <f t="shared" si="269"/>
        <v>0</v>
      </c>
      <c r="BX78" s="58">
        <f t="shared" si="269"/>
        <v>0</v>
      </c>
      <c r="BY78" s="60">
        <f>SUM(BZ78:CM78)</f>
        <v>0</v>
      </c>
      <c r="BZ78" s="58">
        <f>BZ79*BZ80</f>
        <v>0</v>
      </c>
      <c r="CA78" s="61"/>
      <c r="CB78" s="58">
        <f t="shared" ref="CB78:CM78" si="270">CB79*CB80</f>
        <v>0</v>
      </c>
      <c r="CC78" s="58">
        <f t="shared" si="270"/>
        <v>0</v>
      </c>
      <c r="CD78" s="58">
        <f t="shared" si="270"/>
        <v>0</v>
      </c>
      <c r="CE78" s="58">
        <f t="shared" si="270"/>
        <v>0</v>
      </c>
      <c r="CF78" s="58">
        <f t="shared" si="270"/>
        <v>0</v>
      </c>
      <c r="CG78" s="58">
        <f t="shared" si="270"/>
        <v>0</v>
      </c>
      <c r="CH78" s="58">
        <f t="shared" si="270"/>
        <v>0</v>
      </c>
      <c r="CI78" s="58">
        <f t="shared" si="270"/>
        <v>0</v>
      </c>
      <c r="CJ78" s="58">
        <f t="shared" si="270"/>
        <v>0</v>
      </c>
      <c r="CK78" s="58">
        <f t="shared" si="270"/>
        <v>0</v>
      </c>
      <c r="CL78" s="58">
        <f t="shared" si="270"/>
        <v>0</v>
      </c>
      <c r="CM78" s="58">
        <f t="shared" si="270"/>
        <v>0</v>
      </c>
      <c r="CN78" s="60">
        <f>SUM(CO78:DB78)</f>
        <v>0</v>
      </c>
      <c r="CO78" s="58">
        <f>CO79*CO80</f>
        <v>0</v>
      </c>
      <c r="CP78" s="61"/>
      <c r="CQ78" s="58">
        <f t="shared" ref="CQ78:DB78" si="271">CQ79*CQ80</f>
        <v>0</v>
      </c>
      <c r="CR78" s="58">
        <f t="shared" si="271"/>
        <v>0</v>
      </c>
      <c r="CS78" s="58">
        <f t="shared" si="271"/>
        <v>0</v>
      </c>
      <c r="CT78" s="58">
        <f t="shared" si="271"/>
        <v>0</v>
      </c>
      <c r="CU78" s="58">
        <f t="shared" si="271"/>
        <v>0</v>
      </c>
      <c r="CV78" s="58">
        <f t="shared" si="271"/>
        <v>0</v>
      </c>
      <c r="CW78" s="58">
        <f t="shared" si="271"/>
        <v>0</v>
      </c>
      <c r="CX78" s="58">
        <f t="shared" si="271"/>
        <v>0</v>
      </c>
      <c r="CY78" s="58">
        <f t="shared" si="271"/>
        <v>0</v>
      </c>
      <c r="CZ78" s="58">
        <f t="shared" si="271"/>
        <v>0</v>
      </c>
      <c r="DA78" s="58">
        <f t="shared" si="271"/>
        <v>0</v>
      </c>
      <c r="DB78" s="58">
        <f t="shared" si="271"/>
        <v>0</v>
      </c>
      <c r="DC78" s="60">
        <f>SUM(DD78:DQ78)</f>
        <v>0</v>
      </c>
      <c r="DD78" s="58">
        <f>DD79*DD80</f>
        <v>0</v>
      </c>
      <c r="DE78" s="61"/>
      <c r="DF78" s="58">
        <f t="shared" ref="DF78:DQ78" si="272">DF79*DF80</f>
        <v>0</v>
      </c>
      <c r="DG78" s="58">
        <f t="shared" si="272"/>
        <v>0</v>
      </c>
      <c r="DH78" s="58">
        <f t="shared" si="272"/>
        <v>0</v>
      </c>
      <c r="DI78" s="58">
        <f t="shared" si="272"/>
        <v>0</v>
      </c>
      <c r="DJ78" s="58">
        <f t="shared" si="272"/>
        <v>0</v>
      </c>
      <c r="DK78" s="58">
        <f t="shared" si="272"/>
        <v>0</v>
      </c>
      <c r="DL78" s="58">
        <f t="shared" si="272"/>
        <v>0</v>
      </c>
      <c r="DM78" s="58">
        <f t="shared" si="272"/>
        <v>0</v>
      </c>
      <c r="DN78" s="58">
        <f t="shared" si="272"/>
        <v>0</v>
      </c>
      <c r="DO78" s="58">
        <f t="shared" si="272"/>
        <v>0</v>
      </c>
      <c r="DP78" s="58">
        <f t="shared" si="272"/>
        <v>0</v>
      </c>
      <c r="DQ78" s="58">
        <f t="shared" si="272"/>
        <v>0</v>
      </c>
      <c r="DR78" s="60">
        <f>SUM(DS78:EF78)</f>
        <v>0</v>
      </c>
      <c r="DS78" s="58">
        <f>DS79*DS80</f>
        <v>0</v>
      </c>
      <c r="DT78" s="61"/>
      <c r="DU78" s="58">
        <f t="shared" ref="DU78:EF78" si="273">DU79*DU80</f>
        <v>0</v>
      </c>
      <c r="DV78" s="58">
        <f t="shared" si="273"/>
        <v>0</v>
      </c>
      <c r="DW78" s="58">
        <f t="shared" si="273"/>
        <v>0</v>
      </c>
      <c r="DX78" s="58">
        <f t="shared" si="273"/>
        <v>0</v>
      </c>
      <c r="DY78" s="58">
        <f t="shared" si="273"/>
        <v>0</v>
      </c>
      <c r="DZ78" s="58">
        <f t="shared" si="273"/>
        <v>0</v>
      </c>
      <c r="EA78" s="58">
        <f t="shared" si="273"/>
        <v>0</v>
      </c>
      <c r="EB78" s="58">
        <f t="shared" si="273"/>
        <v>0</v>
      </c>
      <c r="EC78" s="58">
        <f t="shared" si="273"/>
        <v>0</v>
      </c>
      <c r="ED78" s="58">
        <f t="shared" si="273"/>
        <v>0</v>
      </c>
      <c r="EE78" s="58">
        <f t="shared" si="273"/>
        <v>0</v>
      </c>
      <c r="EF78" s="58">
        <f t="shared" si="273"/>
        <v>0</v>
      </c>
      <c r="EG78" s="60">
        <f>SUM(EH78:EU78)</f>
        <v>0</v>
      </c>
      <c r="EH78" s="58">
        <f>EH79*EH80</f>
        <v>0</v>
      </c>
      <c r="EI78" s="61"/>
      <c r="EJ78" s="58">
        <f t="shared" ref="EJ78:EU78" si="274">EJ79*EJ80</f>
        <v>0</v>
      </c>
      <c r="EK78" s="58">
        <f t="shared" si="274"/>
        <v>0</v>
      </c>
      <c r="EL78" s="58">
        <f t="shared" si="274"/>
        <v>0</v>
      </c>
      <c r="EM78" s="58">
        <f t="shared" si="274"/>
        <v>0</v>
      </c>
      <c r="EN78" s="58">
        <f t="shared" si="274"/>
        <v>0</v>
      </c>
      <c r="EO78" s="58">
        <f t="shared" si="274"/>
        <v>0</v>
      </c>
      <c r="EP78" s="58">
        <f t="shared" si="274"/>
        <v>0</v>
      </c>
      <c r="EQ78" s="58">
        <f t="shared" si="274"/>
        <v>0</v>
      </c>
      <c r="ER78" s="58">
        <f t="shared" si="274"/>
        <v>0</v>
      </c>
      <c r="ES78" s="58">
        <f t="shared" si="274"/>
        <v>0</v>
      </c>
      <c r="ET78" s="58">
        <f t="shared" si="274"/>
        <v>0</v>
      </c>
      <c r="EU78" s="58">
        <f t="shared" si="274"/>
        <v>0</v>
      </c>
      <c r="EV78" s="60">
        <f>SUM(EW78:FJ78)</f>
        <v>0</v>
      </c>
      <c r="EW78" s="58">
        <f>EW79*EW80</f>
        <v>0</v>
      </c>
      <c r="EX78" s="61"/>
      <c r="EY78" s="58">
        <f t="shared" ref="EY78:FJ78" si="275">EY79*EY80</f>
        <v>0</v>
      </c>
      <c r="EZ78" s="58">
        <f t="shared" si="275"/>
        <v>0</v>
      </c>
      <c r="FA78" s="58">
        <f t="shared" si="275"/>
        <v>0</v>
      </c>
      <c r="FB78" s="58">
        <f t="shared" si="275"/>
        <v>0</v>
      </c>
      <c r="FC78" s="58">
        <f t="shared" si="275"/>
        <v>0</v>
      </c>
      <c r="FD78" s="58">
        <f t="shared" si="275"/>
        <v>0</v>
      </c>
      <c r="FE78" s="58">
        <f t="shared" si="275"/>
        <v>0</v>
      </c>
      <c r="FF78" s="58">
        <f t="shared" si="275"/>
        <v>0</v>
      </c>
      <c r="FG78" s="58">
        <f t="shared" si="275"/>
        <v>0</v>
      </c>
      <c r="FH78" s="58">
        <f t="shared" si="275"/>
        <v>0</v>
      </c>
      <c r="FI78" s="58">
        <f t="shared" si="275"/>
        <v>0</v>
      </c>
      <c r="FJ78" s="58">
        <f t="shared" si="275"/>
        <v>0</v>
      </c>
      <c r="FK78" s="60">
        <f>SUM(FL78:FY78)</f>
        <v>0</v>
      </c>
      <c r="FL78" s="58">
        <f>FL79*FL80</f>
        <v>0</v>
      </c>
      <c r="FM78" s="61"/>
      <c r="FN78" s="58">
        <f t="shared" ref="FN78:FY78" si="276">FN79*FN80</f>
        <v>0</v>
      </c>
      <c r="FO78" s="58">
        <f t="shared" si="276"/>
        <v>0</v>
      </c>
      <c r="FP78" s="58">
        <f t="shared" si="276"/>
        <v>0</v>
      </c>
      <c r="FQ78" s="58">
        <f t="shared" si="276"/>
        <v>0</v>
      </c>
      <c r="FR78" s="58">
        <f t="shared" si="276"/>
        <v>0</v>
      </c>
      <c r="FS78" s="58">
        <f t="shared" si="276"/>
        <v>0</v>
      </c>
      <c r="FT78" s="58">
        <f t="shared" si="276"/>
        <v>0</v>
      </c>
      <c r="FU78" s="58">
        <f t="shared" si="276"/>
        <v>0</v>
      </c>
      <c r="FV78" s="58">
        <f t="shared" si="276"/>
        <v>0</v>
      </c>
      <c r="FW78" s="58">
        <f t="shared" si="276"/>
        <v>0</v>
      </c>
      <c r="FX78" s="58">
        <f t="shared" si="276"/>
        <v>0</v>
      </c>
      <c r="FY78" s="58">
        <f t="shared" si="276"/>
        <v>0</v>
      </c>
      <c r="FZ78" s="60">
        <f>SUM(GA78:GN78)</f>
        <v>0</v>
      </c>
      <c r="GA78" s="58">
        <f>GA79*GA80</f>
        <v>0</v>
      </c>
      <c r="GB78" s="61"/>
      <c r="GC78" s="58">
        <f t="shared" ref="GC78:GN78" si="277">GC79*GC80</f>
        <v>0</v>
      </c>
      <c r="GD78" s="58">
        <f t="shared" si="277"/>
        <v>0</v>
      </c>
      <c r="GE78" s="58">
        <f t="shared" si="277"/>
        <v>0</v>
      </c>
      <c r="GF78" s="58">
        <f t="shared" si="277"/>
        <v>0</v>
      </c>
      <c r="GG78" s="58">
        <f t="shared" si="277"/>
        <v>0</v>
      </c>
      <c r="GH78" s="58">
        <f t="shared" si="277"/>
        <v>0</v>
      </c>
      <c r="GI78" s="58">
        <f t="shared" si="277"/>
        <v>0</v>
      </c>
      <c r="GJ78" s="58">
        <f t="shared" si="277"/>
        <v>0</v>
      </c>
      <c r="GK78" s="58">
        <f t="shared" si="277"/>
        <v>0</v>
      </c>
      <c r="GL78" s="58">
        <f t="shared" si="277"/>
        <v>0</v>
      </c>
      <c r="GM78" s="58">
        <f t="shared" si="277"/>
        <v>0</v>
      </c>
      <c r="GN78" s="58">
        <f t="shared" si="277"/>
        <v>0</v>
      </c>
      <c r="GO78" s="60">
        <f>SUM(GP78:HC78)</f>
        <v>0</v>
      </c>
      <c r="GP78" s="58">
        <f>GP79*GP80</f>
        <v>0</v>
      </c>
      <c r="GQ78" s="61"/>
      <c r="GR78" s="58">
        <f t="shared" ref="GR78:HC78" si="278">GR79*GR80</f>
        <v>0</v>
      </c>
      <c r="GS78" s="58">
        <f t="shared" si="278"/>
        <v>0</v>
      </c>
      <c r="GT78" s="58">
        <f t="shared" si="278"/>
        <v>0</v>
      </c>
      <c r="GU78" s="58">
        <f t="shared" si="278"/>
        <v>0</v>
      </c>
      <c r="GV78" s="58">
        <f t="shared" si="278"/>
        <v>0</v>
      </c>
      <c r="GW78" s="58">
        <f t="shared" si="278"/>
        <v>0</v>
      </c>
      <c r="GX78" s="58">
        <f t="shared" si="278"/>
        <v>0</v>
      </c>
      <c r="GY78" s="58">
        <f t="shared" si="278"/>
        <v>0</v>
      </c>
      <c r="GZ78" s="58">
        <f t="shared" si="278"/>
        <v>0</v>
      </c>
      <c r="HA78" s="58">
        <f t="shared" si="278"/>
        <v>0</v>
      </c>
      <c r="HB78" s="58">
        <f t="shared" si="278"/>
        <v>0</v>
      </c>
      <c r="HC78" s="58">
        <f t="shared" si="278"/>
        <v>0</v>
      </c>
    </row>
    <row r="79" spans="1:211" s="15" customFormat="1" ht="13.5" customHeight="1" x14ac:dyDescent="0.25">
      <c r="A79" s="14" t="s">
        <v>54</v>
      </c>
      <c r="B79" s="15" t="s">
        <v>256</v>
      </c>
      <c r="C79" s="47" t="s">
        <v>51</v>
      </c>
      <c r="D79" s="47" t="s">
        <v>52</v>
      </c>
      <c r="E79" s="48">
        <v>160</v>
      </c>
      <c r="F79" s="49"/>
      <c r="G79" s="50" t="s">
        <v>257</v>
      </c>
      <c r="H79" s="51"/>
      <c r="J79" s="50" t="s">
        <v>60</v>
      </c>
      <c r="K79" s="52" t="s">
        <v>56</v>
      </c>
      <c r="L79" s="53"/>
      <c r="M79" s="53"/>
      <c r="N79" s="16"/>
      <c r="O79" s="54"/>
      <c r="P79" s="17">
        <v>20</v>
      </c>
      <c r="Q79" s="55">
        <f t="shared" si="267"/>
        <v>0</v>
      </c>
      <c r="R79" s="56">
        <f t="shared" si="267"/>
        <v>0</v>
      </c>
      <c r="S79" s="56">
        <f t="shared" si="267"/>
        <v>0</v>
      </c>
      <c r="T79" s="56">
        <f t="shared" si="267"/>
        <v>0</v>
      </c>
      <c r="U79" s="56">
        <f t="shared" si="267"/>
        <v>0</v>
      </c>
      <c r="V79" s="56">
        <f t="shared" si="267"/>
        <v>0</v>
      </c>
      <c r="W79" s="56">
        <f t="shared" si="267"/>
        <v>0</v>
      </c>
      <c r="X79" s="56">
        <f t="shared" si="267"/>
        <v>0</v>
      </c>
      <c r="Y79" s="56">
        <f t="shared" si="267"/>
        <v>0</v>
      </c>
      <c r="Z79" s="56">
        <f t="shared" si="267"/>
        <v>0</v>
      </c>
      <c r="AA79" s="56">
        <f t="shared" si="267"/>
        <v>0</v>
      </c>
      <c r="AB79" s="56">
        <f t="shared" si="267"/>
        <v>0</v>
      </c>
      <c r="AC79" s="56">
        <f t="shared" si="267"/>
        <v>0</v>
      </c>
      <c r="AD79" s="56">
        <f t="shared" si="267"/>
        <v>0</v>
      </c>
      <c r="AE79" s="56">
        <f t="shared" si="267"/>
        <v>0</v>
      </c>
      <c r="AF79" s="57">
        <f>SUM(AG79:AT79)</f>
        <v>0</v>
      </c>
      <c r="AG79" s="58"/>
      <c r="AH79" s="63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60">
        <f>SUM(AV79:BI79)</f>
        <v>0</v>
      </c>
      <c r="AV79" s="58"/>
      <c r="AW79" s="63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60">
        <f>SUM(BK79:BX79)</f>
        <v>0</v>
      </c>
      <c r="BK79" s="58"/>
      <c r="BL79" s="63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60">
        <f>SUM(BZ79:CM79)</f>
        <v>0</v>
      </c>
      <c r="BZ79" s="58"/>
      <c r="CA79" s="61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60">
        <f>SUM(CO79:DB79)</f>
        <v>0</v>
      </c>
      <c r="CO79" s="58"/>
      <c r="CP79" s="61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60">
        <f>SUM(DD79:DQ79)</f>
        <v>0</v>
      </c>
      <c r="DD79" s="58"/>
      <c r="DE79" s="61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60">
        <f>SUM(DS79:EF79)</f>
        <v>0</v>
      </c>
      <c r="DS79" s="58"/>
      <c r="DT79" s="61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60">
        <f>SUM(EH79:EU79)</f>
        <v>0</v>
      </c>
      <c r="EH79" s="58"/>
      <c r="EI79" s="61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60">
        <f>SUM(EW79:FJ79)</f>
        <v>0</v>
      </c>
      <c r="EW79" s="58"/>
      <c r="EX79" s="61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60">
        <f>SUM(FL79:FY79)</f>
        <v>0</v>
      </c>
      <c r="FL79" s="58"/>
      <c r="FM79" s="61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60">
        <f>SUM(GA79:GN79)</f>
        <v>0</v>
      </c>
      <c r="GA79" s="58"/>
      <c r="GB79" s="61"/>
      <c r="GC79" s="58"/>
      <c r="GD79" s="58"/>
      <c r="GE79" s="58"/>
      <c r="GF79" s="58"/>
      <c r="GG79" s="58"/>
      <c r="GH79" s="58"/>
      <c r="GI79" s="58"/>
      <c r="GJ79" s="58"/>
      <c r="GK79" s="58"/>
      <c r="GL79" s="58"/>
      <c r="GM79" s="58"/>
      <c r="GN79" s="58"/>
      <c r="GO79" s="60">
        <f>SUM(GP79:HC79)</f>
        <v>0</v>
      </c>
      <c r="GP79" s="58"/>
      <c r="GQ79" s="61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</row>
    <row r="80" spans="1:211" s="15" customFormat="1" ht="13.5" customHeight="1" x14ac:dyDescent="0.25">
      <c r="A80" s="14" t="s">
        <v>54</v>
      </c>
      <c r="B80" s="15" t="s">
        <v>258</v>
      </c>
      <c r="C80" s="47" t="s">
        <v>51</v>
      </c>
      <c r="D80" s="47" t="s">
        <v>52</v>
      </c>
      <c r="E80" s="48">
        <v>160</v>
      </c>
      <c r="F80" s="49"/>
      <c r="G80" s="50" t="s">
        <v>259</v>
      </c>
      <c r="H80" s="51"/>
      <c r="J80" s="50" t="s">
        <v>63</v>
      </c>
      <c r="K80" s="52" t="s">
        <v>56</v>
      </c>
      <c r="L80" s="53"/>
      <c r="M80" s="53"/>
      <c r="N80" s="16"/>
      <c r="O80" s="54"/>
      <c r="P80" s="17">
        <v>20</v>
      </c>
      <c r="Q80" s="55">
        <f t="shared" ref="Q80:AF80" si="279">IF(Q79=0, 0, Q78/Q79/1)</f>
        <v>0</v>
      </c>
      <c r="R80" s="56">
        <f t="shared" si="279"/>
        <v>0</v>
      </c>
      <c r="S80" s="56">
        <f t="shared" si="279"/>
        <v>0</v>
      </c>
      <c r="T80" s="56">
        <f t="shared" si="279"/>
        <v>0</v>
      </c>
      <c r="U80" s="56">
        <f t="shared" si="279"/>
        <v>0</v>
      </c>
      <c r="V80" s="56">
        <f t="shared" si="279"/>
        <v>0</v>
      </c>
      <c r="W80" s="56">
        <f t="shared" si="279"/>
        <v>0</v>
      </c>
      <c r="X80" s="56">
        <f t="shared" si="279"/>
        <v>0</v>
      </c>
      <c r="Y80" s="56">
        <f t="shared" si="279"/>
        <v>0</v>
      </c>
      <c r="Z80" s="56">
        <f t="shared" si="279"/>
        <v>0</v>
      </c>
      <c r="AA80" s="56">
        <f t="shared" si="279"/>
        <v>0</v>
      </c>
      <c r="AB80" s="56">
        <f t="shared" si="279"/>
        <v>0</v>
      </c>
      <c r="AC80" s="56">
        <f t="shared" si="279"/>
        <v>0</v>
      </c>
      <c r="AD80" s="56">
        <f t="shared" si="279"/>
        <v>0</v>
      </c>
      <c r="AE80" s="56">
        <f t="shared" si="279"/>
        <v>0</v>
      </c>
      <c r="AF80" s="57">
        <f t="shared" si="279"/>
        <v>0</v>
      </c>
      <c r="AG80" s="58"/>
      <c r="AH80" s="63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60">
        <f>IF(AU79=0, 0, AU78/AU79/1)</f>
        <v>0</v>
      </c>
      <c r="AV80" s="58"/>
      <c r="AW80" s="63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60">
        <f>IF(BJ79=0, 0, BJ78/BJ79/1)</f>
        <v>0</v>
      </c>
      <c r="BK80" s="58"/>
      <c r="BL80" s="63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60">
        <f>IF(BY79=0, 0, BY78/BY79/1)</f>
        <v>0</v>
      </c>
      <c r="BZ80" s="58"/>
      <c r="CA80" s="61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60">
        <f>IF(CN79=0, 0, CN78/CN79/1)</f>
        <v>0</v>
      </c>
      <c r="CO80" s="58"/>
      <c r="CP80" s="61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60">
        <f>IF(DC79=0, 0, DC78/DC79/1)</f>
        <v>0</v>
      </c>
      <c r="DD80" s="58"/>
      <c r="DE80" s="61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60">
        <f>IF(DR79=0, 0, DR78/DR79/1)</f>
        <v>0</v>
      </c>
      <c r="DS80" s="58"/>
      <c r="DT80" s="61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60">
        <f>IF(EG79=0, 0, EG78/EG79/1)</f>
        <v>0</v>
      </c>
      <c r="EH80" s="58"/>
      <c r="EI80" s="61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60">
        <f>IF(EV79=0, 0, EV78/EV79/1)</f>
        <v>0</v>
      </c>
      <c r="EW80" s="58"/>
      <c r="EX80" s="61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  <c r="FK80" s="60">
        <f>IF(FK79=0, 0, FK78/FK79/1)</f>
        <v>0</v>
      </c>
      <c r="FL80" s="58"/>
      <c r="FM80" s="61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  <c r="FY80" s="58"/>
      <c r="FZ80" s="60">
        <f>IF(FZ79=0, 0, FZ78/FZ79/1)</f>
        <v>0</v>
      </c>
      <c r="GA80" s="58"/>
      <c r="GB80" s="61"/>
      <c r="GC80" s="58"/>
      <c r="GD80" s="58"/>
      <c r="GE80" s="58"/>
      <c r="GF80" s="58"/>
      <c r="GG80" s="58"/>
      <c r="GH80" s="58"/>
      <c r="GI80" s="58"/>
      <c r="GJ80" s="58"/>
      <c r="GK80" s="58"/>
      <c r="GL80" s="58"/>
      <c r="GM80" s="58"/>
      <c r="GN80" s="58"/>
      <c r="GO80" s="60">
        <f>IF(GO79=0, 0, GO78/GO79/1)</f>
        <v>0</v>
      </c>
      <c r="GP80" s="58"/>
      <c r="GQ80" s="61"/>
      <c r="GR80" s="58"/>
      <c r="GS80" s="58"/>
      <c r="GT80" s="58"/>
      <c r="GU80" s="58"/>
      <c r="GV80" s="58"/>
      <c r="GW80" s="58"/>
      <c r="GX80" s="58"/>
      <c r="GY80" s="58"/>
      <c r="GZ80" s="58"/>
      <c r="HA80" s="58"/>
      <c r="HB80" s="58"/>
      <c r="HC80" s="58"/>
    </row>
    <row r="81" spans="1:211" s="15" customFormat="1" ht="13.5" customHeight="1" x14ac:dyDescent="0.25">
      <c r="A81" s="14" t="s">
        <v>49</v>
      </c>
      <c r="B81" s="15" t="s">
        <v>260</v>
      </c>
      <c r="C81" s="47" t="s">
        <v>51</v>
      </c>
      <c r="D81" s="47" t="s">
        <v>52</v>
      </c>
      <c r="E81" s="48">
        <v>160</v>
      </c>
      <c r="F81" s="49"/>
      <c r="G81" s="50" t="s">
        <v>261</v>
      </c>
      <c r="H81" s="51" t="s">
        <v>54</v>
      </c>
      <c r="J81" s="50" t="s">
        <v>55</v>
      </c>
      <c r="K81" s="52" t="s">
        <v>56</v>
      </c>
      <c r="L81" s="53"/>
      <c r="M81" s="53"/>
      <c r="N81" s="16"/>
      <c r="O81" s="54"/>
      <c r="P81" s="17">
        <v>20</v>
      </c>
      <c r="Q81" s="55">
        <f t="shared" ref="Q81:AE82" si="280">SUM(AF81,AU81,BJ81,BY81,CN81,DC81,DR81,EG81,EV81,FK81,FZ81,GO81)</f>
        <v>0</v>
      </c>
      <c r="R81" s="56">
        <f t="shared" si="280"/>
        <v>0</v>
      </c>
      <c r="S81" s="56">
        <f t="shared" si="280"/>
        <v>0</v>
      </c>
      <c r="T81" s="56">
        <f t="shared" si="280"/>
        <v>0</v>
      </c>
      <c r="U81" s="56">
        <f t="shared" si="280"/>
        <v>0</v>
      </c>
      <c r="V81" s="56">
        <f t="shared" si="280"/>
        <v>0</v>
      </c>
      <c r="W81" s="56">
        <f t="shared" si="280"/>
        <v>0</v>
      </c>
      <c r="X81" s="56">
        <f t="shared" si="280"/>
        <v>0</v>
      </c>
      <c r="Y81" s="56">
        <f t="shared" si="280"/>
        <v>0</v>
      </c>
      <c r="Z81" s="56">
        <f t="shared" si="280"/>
        <v>0</v>
      </c>
      <c r="AA81" s="56">
        <f t="shared" si="280"/>
        <v>0</v>
      </c>
      <c r="AB81" s="56">
        <f t="shared" si="280"/>
        <v>0</v>
      </c>
      <c r="AC81" s="56">
        <f t="shared" si="280"/>
        <v>0</v>
      </c>
      <c r="AD81" s="56">
        <f t="shared" si="280"/>
        <v>0</v>
      </c>
      <c r="AE81" s="56">
        <f t="shared" si="280"/>
        <v>0</v>
      </c>
      <c r="AF81" s="57">
        <f>SUM(AG81:AT81)</f>
        <v>0</v>
      </c>
      <c r="AG81" s="58"/>
      <c r="AH81" s="63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60">
        <f>SUM(AV81:BI81)</f>
        <v>0</v>
      </c>
      <c r="AV81" s="58">
        <f>AV82*AV83</f>
        <v>0</v>
      </c>
      <c r="AW81" s="63"/>
      <c r="AX81" s="58">
        <f t="shared" ref="AX81:BI81" si="281">AX82*AX83</f>
        <v>0</v>
      </c>
      <c r="AY81" s="58">
        <f t="shared" si="281"/>
        <v>0</v>
      </c>
      <c r="AZ81" s="58">
        <f t="shared" si="281"/>
        <v>0</v>
      </c>
      <c r="BA81" s="58">
        <f t="shared" si="281"/>
        <v>0</v>
      </c>
      <c r="BB81" s="58">
        <f t="shared" si="281"/>
        <v>0</v>
      </c>
      <c r="BC81" s="58">
        <f t="shared" si="281"/>
        <v>0</v>
      </c>
      <c r="BD81" s="58">
        <f t="shared" si="281"/>
        <v>0</v>
      </c>
      <c r="BE81" s="58">
        <f t="shared" si="281"/>
        <v>0</v>
      </c>
      <c r="BF81" s="58">
        <f t="shared" si="281"/>
        <v>0</v>
      </c>
      <c r="BG81" s="58">
        <f t="shared" si="281"/>
        <v>0</v>
      </c>
      <c r="BH81" s="58">
        <f t="shared" si="281"/>
        <v>0</v>
      </c>
      <c r="BI81" s="58">
        <f t="shared" si="281"/>
        <v>0</v>
      </c>
      <c r="BJ81" s="60">
        <f>SUM(BK81:BX81)</f>
        <v>0</v>
      </c>
      <c r="BK81" s="58">
        <f>BK82*BK83</f>
        <v>0</v>
      </c>
      <c r="BL81" s="63"/>
      <c r="BM81" s="58">
        <f t="shared" ref="BM81:BX81" si="282">BM82*BM83</f>
        <v>0</v>
      </c>
      <c r="BN81" s="58">
        <f t="shared" si="282"/>
        <v>0</v>
      </c>
      <c r="BO81" s="58">
        <f t="shared" si="282"/>
        <v>0</v>
      </c>
      <c r="BP81" s="58">
        <f t="shared" si="282"/>
        <v>0</v>
      </c>
      <c r="BQ81" s="58">
        <f t="shared" si="282"/>
        <v>0</v>
      </c>
      <c r="BR81" s="58">
        <f t="shared" si="282"/>
        <v>0</v>
      </c>
      <c r="BS81" s="58">
        <f t="shared" si="282"/>
        <v>0</v>
      </c>
      <c r="BT81" s="58">
        <f t="shared" si="282"/>
        <v>0</v>
      </c>
      <c r="BU81" s="58">
        <f t="shared" si="282"/>
        <v>0</v>
      </c>
      <c r="BV81" s="58">
        <f t="shared" si="282"/>
        <v>0</v>
      </c>
      <c r="BW81" s="58">
        <f t="shared" si="282"/>
        <v>0</v>
      </c>
      <c r="BX81" s="58">
        <f t="shared" si="282"/>
        <v>0</v>
      </c>
      <c r="BY81" s="60">
        <f>SUM(BZ81:CM81)</f>
        <v>0</v>
      </c>
      <c r="BZ81" s="58">
        <f>BZ82*BZ83</f>
        <v>0</v>
      </c>
      <c r="CA81" s="61"/>
      <c r="CB81" s="58">
        <f t="shared" ref="CB81:CM81" si="283">CB82*CB83</f>
        <v>0</v>
      </c>
      <c r="CC81" s="58">
        <f t="shared" si="283"/>
        <v>0</v>
      </c>
      <c r="CD81" s="58">
        <f t="shared" si="283"/>
        <v>0</v>
      </c>
      <c r="CE81" s="58">
        <f t="shared" si="283"/>
        <v>0</v>
      </c>
      <c r="CF81" s="58">
        <f t="shared" si="283"/>
        <v>0</v>
      </c>
      <c r="CG81" s="58">
        <f t="shared" si="283"/>
        <v>0</v>
      </c>
      <c r="CH81" s="58">
        <f t="shared" si="283"/>
        <v>0</v>
      </c>
      <c r="CI81" s="58">
        <f t="shared" si="283"/>
        <v>0</v>
      </c>
      <c r="CJ81" s="58">
        <f t="shared" si="283"/>
        <v>0</v>
      </c>
      <c r="CK81" s="58">
        <f t="shared" si="283"/>
        <v>0</v>
      </c>
      <c r="CL81" s="58">
        <f t="shared" si="283"/>
        <v>0</v>
      </c>
      <c r="CM81" s="58">
        <f t="shared" si="283"/>
        <v>0</v>
      </c>
      <c r="CN81" s="60">
        <f>SUM(CO81:DB81)</f>
        <v>0</v>
      </c>
      <c r="CO81" s="58">
        <f>CO82*CO83</f>
        <v>0</v>
      </c>
      <c r="CP81" s="61"/>
      <c r="CQ81" s="58">
        <f t="shared" ref="CQ81:DB81" si="284">CQ82*CQ83</f>
        <v>0</v>
      </c>
      <c r="CR81" s="58">
        <f t="shared" si="284"/>
        <v>0</v>
      </c>
      <c r="CS81" s="58">
        <f t="shared" si="284"/>
        <v>0</v>
      </c>
      <c r="CT81" s="58">
        <f t="shared" si="284"/>
        <v>0</v>
      </c>
      <c r="CU81" s="58">
        <f t="shared" si="284"/>
        <v>0</v>
      </c>
      <c r="CV81" s="58">
        <f t="shared" si="284"/>
        <v>0</v>
      </c>
      <c r="CW81" s="58">
        <f t="shared" si="284"/>
        <v>0</v>
      </c>
      <c r="CX81" s="58">
        <f t="shared" si="284"/>
        <v>0</v>
      </c>
      <c r="CY81" s="58">
        <f t="shared" si="284"/>
        <v>0</v>
      </c>
      <c r="CZ81" s="58">
        <f t="shared" si="284"/>
        <v>0</v>
      </c>
      <c r="DA81" s="58">
        <f t="shared" si="284"/>
        <v>0</v>
      </c>
      <c r="DB81" s="58">
        <f t="shared" si="284"/>
        <v>0</v>
      </c>
      <c r="DC81" s="60">
        <f>SUM(DD81:DQ81)</f>
        <v>0</v>
      </c>
      <c r="DD81" s="58">
        <f>DD82*DD83</f>
        <v>0</v>
      </c>
      <c r="DE81" s="61"/>
      <c r="DF81" s="58">
        <f t="shared" ref="DF81:DQ81" si="285">DF82*DF83</f>
        <v>0</v>
      </c>
      <c r="DG81" s="58">
        <f t="shared" si="285"/>
        <v>0</v>
      </c>
      <c r="DH81" s="58">
        <f t="shared" si="285"/>
        <v>0</v>
      </c>
      <c r="DI81" s="58">
        <f t="shared" si="285"/>
        <v>0</v>
      </c>
      <c r="DJ81" s="58">
        <f t="shared" si="285"/>
        <v>0</v>
      </c>
      <c r="DK81" s="58">
        <f t="shared" si="285"/>
        <v>0</v>
      </c>
      <c r="DL81" s="58">
        <f t="shared" si="285"/>
        <v>0</v>
      </c>
      <c r="DM81" s="58">
        <f t="shared" si="285"/>
        <v>0</v>
      </c>
      <c r="DN81" s="58">
        <f t="shared" si="285"/>
        <v>0</v>
      </c>
      <c r="DO81" s="58">
        <f t="shared" si="285"/>
        <v>0</v>
      </c>
      <c r="DP81" s="58">
        <f t="shared" si="285"/>
        <v>0</v>
      </c>
      <c r="DQ81" s="58">
        <f t="shared" si="285"/>
        <v>0</v>
      </c>
      <c r="DR81" s="60">
        <f>SUM(DS81:EF81)</f>
        <v>0</v>
      </c>
      <c r="DS81" s="58">
        <f>DS82*DS83</f>
        <v>0</v>
      </c>
      <c r="DT81" s="61"/>
      <c r="DU81" s="58">
        <f t="shared" ref="DU81:EF81" si="286">DU82*DU83</f>
        <v>0</v>
      </c>
      <c r="DV81" s="58">
        <f t="shared" si="286"/>
        <v>0</v>
      </c>
      <c r="DW81" s="58">
        <f t="shared" si="286"/>
        <v>0</v>
      </c>
      <c r="DX81" s="58">
        <f t="shared" si="286"/>
        <v>0</v>
      </c>
      <c r="DY81" s="58">
        <f t="shared" si="286"/>
        <v>0</v>
      </c>
      <c r="DZ81" s="58">
        <f t="shared" si="286"/>
        <v>0</v>
      </c>
      <c r="EA81" s="58">
        <f t="shared" si="286"/>
        <v>0</v>
      </c>
      <c r="EB81" s="58">
        <f t="shared" si="286"/>
        <v>0</v>
      </c>
      <c r="EC81" s="58">
        <f t="shared" si="286"/>
        <v>0</v>
      </c>
      <c r="ED81" s="58">
        <f t="shared" si="286"/>
        <v>0</v>
      </c>
      <c r="EE81" s="58">
        <f t="shared" si="286"/>
        <v>0</v>
      </c>
      <c r="EF81" s="58">
        <f t="shared" si="286"/>
        <v>0</v>
      </c>
      <c r="EG81" s="60">
        <f>SUM(EH81:EU81)</f>
        <v>0</v>
      </c>
      <c r="EH81" s="58">
        <f>EH82*EH83</f>
        <v>0</v>
      </c>
      <c r="EI81" s="61"/>
      <c r="EJ81" s="58">
        <f t="shared" ref="EJ81:EU81" si="287">EJ82*EJ83</f>
        <v>0</v>
      </c>
      <c r="EK81" s="58">
        <f t="shared" si="287"/>
        <v>0</v>
      </c>
      <c r="EL81" s="58">
        <f t="shared" si="287"/>
        <v>0</v>
      </c>
      <c r="EM81" s="58">
        <f t="shared" si="287"/>
        <v>0</v>
      </c>
      <c r="EN81" s="58">
        <f t="shared" si="287"/>
        <v>0</v>
      </c>
      <c r="EO81" s="58">
        <f t="shared" si="287"/>
        <v>0</v>
      </c>
      <c r="EP81" s="58">
        <f t="shared" si="287"/>
        <v>0</v>
      </c>
      <c r="EQ81" s="58">
        <f t="shared" si="287"/>
        <v>0</v>
      </c>
      <c r="ER81" s="58">
        <f t="shared" si="287"/>
        <v>0</v>
      </c>
      <c r="ES81" s="58">
        <f t="shared" si="287"/>
        <v>0</v>
      </c>
      <c r="ET81" s="58">
        <f t="shared" si="287"/>
        <v>0</v>
      </c>
      <c r="EU81" s="58">
        <f t="shared" si="287"/>
        <v>0</v>
      </c>
      <c r="EV81" s="60">
        <f>SUM(EW81:FJ81)</f>
        <v>0</v>
      </c>
      <c r="EW81" s="58">
        <f>EW82*EW83</f>
        <v>0</v>
      </c>
      <c r="EX81" s="61"/>
      <c r="EY81" s="58">
        <f t="shared" ref="EY81:FJ81" si="288">EY82*EY83</f>
        <v>0</v>
      </c>
      <c r="EZ81" s="58">
        <f t="shared" si="288"/>
        <v>0</v>
      </c>
      <c r="FA81" s="58">
        <f t="shared" si="288"/>
        <v>0</v>
      </c>
      <c r="FB81" s="58">
        <f t="shared" si="288"/>
        <v>0</v>
      </c>
      <c r="FC81" s="58">
        <f t="shared" si="288"/>
        <v>0</v>
      </c>
      <c r="FD81" s="58">
        <f t="shared" si="288"/>
        <v>0</v>
      </c>
      <c r="FE81" s="58">
        <f t="shared" si="288"/>
        <v>0</v>
      </c>
      <c r="FF81" s="58">
        <f t="shared" si="288"/>
        <v>0</v>
      </c>
      <c r="FG81" s="58">
        <f t="shared" si="288"/>
        <v>0</v>
      </c>
      <c r="FH81" s="58">
        <f t="shared" si="288"/>
        <v>0</v>
      </c>
      <c r="FI81" s="58">
        <f t="shared" si="288"/>
        <v>0</v>
      </c>
      <c r="FJ81" s="58">
        <f t="shared" si="288"/>
        <v>0</v>
      </c>
      <c r="FK81" s="60">
        <f>SUM(FL81:FY81)</f>
        <v>0</v>
      </c>
      <c r="FL81" s="58">
        <f>FL82*FL83</f>
        <v>0</v>
      </c>
      <c r="FM81" s="61"/>
      <c r="FN81" s="58">
        <f t="shared" ref="FN81:FY81" si="289">FN82*FN83</f>
        <v>0</v>
      </c>
      <c r="FO81" s="58">
        <f t="shared" si="289"/>
        <v>0</v>
      </c>
      <c r="FP81" s="58">
        <f t="shared" si="289"/>
        <v>0</v>
      </c>
      <c r="FQ81" s="58">
        <f t="shared" si="289"/>
        <v>0</v>
      </c>
      <c r="FR81" s="58">
        <f t="shared" si="289"/>
        <v>0</v>
      </c>
      <c r="FS81" s="58">
        <f t="shared" si="289"/>
        <v>0</v>
      </c>
      <c r="FT81" s="58">
        <f t="shared" si="289"/>
        <v>0</v>
      </c>
      <c r="FU81" s="58">
        <f t="shared" si="289"/>
        <v>0</v>
      </c>
      <c r="FV81" s="58">
        <f t="shared" si="289"/>
        <v>0</v>
      </c>
      <c r="FW81" s="58">
        <f t="shared" si="289"/>
        <v>0</v>
      </c>
      <c r="FX81" s="58">
        <f t="shared" si="289"/>
        <v>0</v>
      </c>
      <c r="FY81" s="58">
        <f t="shared" si="289"/>
        <v>0</v>
      </c>
      <c r="FZ81" s="60">
        <f>SUM(GA81:GN81)</f>
        <v>0</v>
      </c>
      <c r="GA81" s="58">
        <f>GA82*GA83</f>
        <v>0</v>
      </c>
      <c r="GB81" s="61"/>
      <c r="GC81" s="58">
        <f t="shared" ref="GC81:GN81" si="290">GC82*GC83</f>
        <v>0</v>
      </c>
      <c r="GD81" s="58">
        <f t="shared" si="290"/>
        <v>0</v>
      </c>
      <c r="GE81" s="58">
        <f t="shared" si="290"/>
        <v>0</v>
      </c>
      <c r="GF81" s="58">
        <f t="shared" si="290"/>
        <v>0</v>
      </c>
      <c r="GG81" s="58">
        <f t="shared" si="290"/>
        <v>0</v>
      </c>
      <c r="GH81" s="58">
        <f t="shared" si="290"/>
        <v>0</v>
      </c>
      <c r="GI81" s="58">
        <f t="shared" si="290"/>
        <v>0</v>
      </c>
      <c r="GJ81" s="58">
        <f t="shared" si="290"/>
        <v>0</v>
      </c>
      <c r="GK81" s="58">
        <f t="shared" si="290"/>
        <v>0</v>
      </c>
      <c r="GL81" s="58">
        <f t="shared" si="290"/>
        <v>0</v>
      </c>
      <c r="GM81" s="58">
        <f t="shared" si="290"/>
        <v>0</v>
      </c>
      <c r="GN81" s="58">
        <f t="shared" si="290"/>
        <v>0</v>
      </c>
      <c r="GO81" s="60">
        <f>SUM(GP81:HC81)</f>
        <v>0</v>
      </c>
      <c r="GP81" s="58">
        <f>GP82*GP83</f>
        <v>0</v>
      </c>
      <c r="GQ81" s="61"/>
      <c r="GR81" s="58">
        <f t="shared" ref="GR81:HC81" si="291">GR82*GR83</f>
        <v>0</v>
      </c>
      <c r="GS81" s="58">
        <f t="shared" si="291"/>
        <v>0</v>
      </c>
      <c r="GT81" s="58">
        <f t="shared" si="291"/>
        <v>0</v>
      </c>
      <c r="GU81" s="58">
        <f t="shared" si="291"/>
        <v>0</v>
      </c>
      <c r="GV81" s="58">
        <f t="shared" si="291"/>
        <v>0</v>
      </c>
      <c r="GW81" s="58">
        <f t="shared" si="291"/>
        <v>0</v>
      </c>
      <c r="GX81" s="58">
        <f t="shared" si="291"/>
        <v>0</v>
      </c>
      <c r="GY81" s="58">
        <f t="shared" si="291"/>
        <v>0</v>
      </c>
      <c r="GZ81" s="58">
        <f t="shared" si="291"/>
        <v>0</v>
      </c>
      <c r="HA81" s="58">
        <f t="shared" si="291"/>
        <v>0</v>
      </c>
      <c r="HB81" s="58">
        <f t="shared" si="291"/>
        <v>0</v>
      </c>
      <c r="HC81" s="58">
        <f t="shared" si="291"/>
        <v>0</v>
      </c>
    </row>
    <row r="82" spans="1:211" s="15" customFormat="1" ht="13.5" customHeight="1" x14ac:dyDescent="0.25">
      <c r="A82" s="14" t="s">
        <v>54</v>
      </c>
      <c r="B82" s="15" t="s">
        <v>262</v>
      </c>
      <c r="C82" s="47" t="s">
        <v>51</v>
      </c>
      <c r="D82" s="47" t="s">
        <v>52</v>
      </c>
      <c r="E82" s="48">
        <v>160</v>
      </c>
      <c r="F82" s="49"/>
      <c r="G82" s="50" t="s">
        <v>257</v>
      </c>
      <c r="H82" s="51"/>
      <c r="J82" s="50" t="s">
        <v>60</v>
      </c>
      <c r="K82" s="52" t="s">
        <v>56</v>
      </c>
      <c r="L82" s="53"/>
      <c r="M82" s="53"/>
      <c r="N82" s="16"/>
      <c r="O82" s="54"/>
      <c r="P82" s="17">
        <v>20</v>
      </c>
      <c r="Q82" s="55">
        <f t="shared" si="280"/>
        <v>0</v>
      </c>
      <c r="R82" s="56">
        <f t="shared" si="280"/>
        <v>0</v>
      </c>
      <c r="S82" s="56">
        <f t="shared" si="280"/>
        <v>0</v>
      </c>
      <c r="T82" s="56">
        <f t="shared" si="280"/>
        <v>0</v>
      </c>
      <c r="U82" s="56">
        <f t="shared" si="280"/>
        <v>0</v>
      </c>
      <c r="V82" s="56">
        <f t="shared" si="280"/>
        <v>0</v>
      </c>
      <c r="W82" s="56">
        <f t="shared" si="280"/>
        <v>0</v>
      </c>
      <c r="X82" s="56">
        <f t="shared" si="280"/>
        <v>0</v>
      </c>
      <c r="Y82" s="56">
        <f t="shared" si="280"/>
        <v>0</v>
      </c>
      <c r="Z82" s="56">
        <f t="shared" si="280"/>
        <v>0</v>
      </c>
      <c r="AA82" s="56">
        <f t="shared" si="280"/>
        <v>0</v>
      </c>
      <c r="AB82" s="56">
        <f t="shared" si="280"/>
        <v>0</v>
      </c>
      <c r="AC82" s="56">
        <f t="shared" si="280"/>
        <v>0</v>
      </c>
      <c r="AD82" s="56">
        <f t="shared" si="280"/>
        <v>0</v>
      </c>
      <c r="AE82" s="56">
        <f t="shared" si="280"/>
        <v>0</v>
      </c>
      <c r="AF82" s="57">
        <f>SUM(AG82:AT82)</f>
        <v>0</v>
      </c>
      <c r="AG82" s="58"/>
      <c r="AH82" s="63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60">
        <f>SUM(AV82:BI82)</f>
        <v>0</v>
      </c>
      <c r="AV82" s="58"/>
      <c r="AW82" s="63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60">
        <f>SUM(BK82:BX82)</f>
        <v>0</v>
      </c>
      <c r="BK82" s="58"/>
      <c r="BL82" s="63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60">
        <f>SUM(BZ82:CM82)</f>
        <v>0</v>
      </c>
      <c r="BZ82" s="58"/>
      <c r="CA82" s="61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60">
        <f>SUM(CO82:DB82)</f>
        <v>0</v>
      </c>
      <c r="CO82" s="58"/>
      <c r="CP82" s="61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60">
        <f>SUM(DD82:DQ82)</f>
        <v>0</v>
      </c>
      <c r="DD82" s="58"/>
      <c r="DE82" s="61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60">
        <f>SUM(DS82:EF82)</f>
        <v>0</v>
      </c>
      <c r="DS82" s="58"/>
      <c r="DT82" s="61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60">
        <f>SUM(EH82:EU82)</f>
        <v>0</v>
      </c>
      <c r="EH82" s="58"/>
      <c r="EI82" s="61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60">
        <f>SUM(EW82:FJ82)</f>
        <v>0</v>
      </c>
      <c r="EW82" s="58"/>
      <c r="EX82" s="61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60">
        <f>SUM(FL82:FY82)</f>
        <v>0</v>
      </c>
      <c r="FL82" s="58"/>
      <c r="FM82" s="61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60">
        <f>SUM(GA82:GN82)</f>
        <v>0</v>
      </c>
      <c r="GA82" s="58"/>
      <c r="GB82" s="61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60">
        <f>SUM(GP82:HC82)</f>
        <v>0</v>
      </c>
      <c r="GP82" s="58"/>
      <c r="GQ82" s="61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</row>
    <row r="83" spans="1:211" s="15" customFormat="1" ht="13.5" customHeight="1" x14ac:dyDescent="0.25">
      <c r="A83" s="14" t="s">
        <v>54</v>
      </c>
      <c r="B83" s="15" t="s">
        <v>263</v>
      </c>
      <c r="C83" s="47" t="s">
        <v>51</v>
      </c>
      <c r="D83" s="47" t="s">
        <v>52</v>
      </c>
      <c r="E83" s="48">
        <v>160</v>
      </c>
      <c r="F83" s="49"/>
      <c r="G83" s="50" t="s">
        <v>259</v>
      </c>
      <c r="H83" s="51"/>
      <c r="J83" s="50" t="s">
        <v>63</v>
      </c>
      <c r="K83" s="52" t="s">
        <v>56</v>
      </c>
      <c r="L83" s="53"/>
      <c r="M83" s="53"/>
      <c r="N83" s="16"/>
      <c r="O83" s="54"/>
      <c r="P83" s="17">
        <v>20</v>
      </c>
      <c r="Q83" s="55">
        <f t="shared" ref="Q83:AF83" si="292">IF(Q82=0, 0, Q81/Q82/1)</f>
        <v>0</v>
      </c>
      <c r="R83" s="56">
        <f t="shared" si="292"/>
        <v>0</v>
      </c>
      <c r="S83" s="56">
        <f t="shared" si="292"/>
        <v>0</v>
      </c>
      <c r="T83" s="56">
        <f t="shared" si="292"/>
        <v>0</v>
      </c>
      <c r="U83" s="56">
        <f t="shared" si="292"/>
        <v>0</v>
      </c>
      <c r="V83" s="56">
        <f t="shared" si="292"/>
        <v>0</v>
      </c>
      <c r="W83" s="56">
        <f t="shared" si="292"/>
        <v>0</v>
      </c>
      <c r="X83" s="56">
        <f t="shared" si="292"/>
        <v>0</v>
      </c>
      <c r="Y83" s="56">
        <f t="shared" si="292"/>
        <v>0</v>
      </c>
      <c r="Z83" s="56">
        <f t="shared" si="292"/>
        <v>0</v>
      </c>
      <c r="AA83" s="56">
        <f t="shared" si="292"/>
        <v>0</v>
      </c>
      <c r="AB83" s="56">
        <f t="shared" si="292"/>
        <v>0</v>
      </c>
      <c r="AC83" s="56">
        <f t="shared" si="292"/>
        <v>0</v>
      </c>
      <c r="AD83" s="56">
        <f t="shared" si="292"/>
        <v>0</v>
      </c>
      <c r="AE83" s="56">
        <f t="shared" si="292"/>
        <v>0</v>
      </c>
      <c r="AF83" s="57">
        <f t="shared" si="292"/>
        <v>0</v>
      </c>
      <c r="AG83" s="58"/>
      <c r="AH83" s="63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60">
        <f>IF(AU82=0, 0, AU81/AU82/1)</f>
        <v>0</v>
      </c>
      <c r="AV83" s="58"/>
      <c r="AW83" s="63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60">
        <f>IF(BJ82=0, 0, BJ81/BJ82/1)</f>
        <v>0</v>
      </c>
      <c r="BK83" s="58"/>
      <c r="BL83" s="63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60">
        <f>IF(BY82=0, 0, BY81/BY82/1)</f>
        <v>0</v>
      </c>
      <c r="BZ83" s="58"/>
      <c r="CA83" s="61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60">
        <f>IF(CN82=0, 0, CN81/CN82/1)</f>
        <v>0</v>
      </c>
      <c r="CO83" s="58"/>
      <c r="CP83" s="61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60">
        <f>IF(DC82=0, 0, DC81/DC82/1)</f>
        <v>0</v>
      </c>
      <c r="DD83" s="58"/>
      <c r="DE83" s="61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60">
        <f>IF(DR82=0, 0, DR81/DR82/1)</f>
        <v>0</v>
      </c>
      <c r="DS83" s="58"/>
      <c r="DT83" s="61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60">
        <f>IF(EG82=0, 0, EG81/EG82/1)</f>
        <v>0</v>
      </c>
      <c r="EH83" s="58"/>
      <c r="EI83" s="61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60">
        <f>IF(EV82=0, 0, EV81/EV82/1)</f>
        <v>0</v>
      </c>
      <c r="EW83" s="58"/>
      <c r="EX83" s="61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60">
        <f>IF(FK82=0, 0, FK81/FK82/1)</f>
        <v>0</v>
      </c>
      <c r="FL83" s="58"/>
      <c r="FM83" s="61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60">
        <f>IF(FZ82=0, 0, FZ81/FZ82/1)</f>
        <v>0</v>
      </c>
      <c r="GA83" s="58"/>
      <c r="GB83" s="61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60">
        <f>IF(GO82=0, 0, GO81/GO82/1)</f>
        <v>0</v>
      </c>
      <c r="GP83" s="58"/>
      <c r="GQ83" s="61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</row>
    <row r="84" spans="1:211" s="15" customFormat="1" ht="13.5" customHeight="1" x14ac:dyDescent="0.25">
      <c r="A84" s="14" t="s">
        <v>49</v>
      </c>
      <c r="B84" s="62" t="s">
        <v>264</v>
      </c>
      <c r="C84" s="47" t="s">
        <v>51</v>
      </c>
      <c r="D84" s="47" t="s">
        <v>52</v>
      </c>
      <c r="E84" s="48">
        <v>160</v>
      </c>
      <c r="F84" s="49"/>
      <c r="G84" s="50" t="s">
        <v>265</v>
      </c>
      <c r="H84" s="51" t="s">
        <v>54</v>
      </c>
      <c r="J84" s="50" t="s">
        <v>55</v>
      </c>
      <c r="K84" s="52" t="s">
        <v>56</v>
      </c>
      <c r="L84" s="53"/>
      <c r="M84" s="53"/>
      <c r="N84" s="16"/>
      <c r="O84" s="54"/>
      <c r="P84" s="17">
        <v>20</v>
      </c>
      <c r="Q84" s="55">
        <f t="shared" ref="Q84:AE85" si="293">SUM(AF84,AU84,BJ84,BY84,CN84,DC84,DR84,EG84,EV84,FK84,FZ84,GO84)</f>
        <v>0</v>
      </c>
      <c r="R84" s="56">
        <f t="shared" si="293"/>
        <v>0</v>
      </c>
      <c r="S84" s="56">
        <f t="shared" si="293"/>
        <v>0</v>
      </c>
      <c r="T84" s="56">
        <f t="shared" si="293"/>
        <v>0</v>
      </c>
      <c r="U84" s="56">
        <f t="shared" si="293"/>
        <v>0</v>
      </c>
      <c r="V84" s="56">
        <f t="shared" si="293"/>
        <v>0</v>
      </c>
      <c r="W84" s="56">
        <f t="shared" si="293"/>
        <v>0</v>
      </c>
      <c r="X84" s="56">
        <f t="shared" si="293"/>
        <v>0</v>
      </c>
      <c r="Y84" s="56">
        <f t="shared" si="293"/>
        <v>0</v>
      </c>
      <c r="Z84" s="56">
        <f t="shared" si="293"/>
        <v>0</v>
      </c>
      <c r="AA84" s="56">
        <f t="shared" si="293"/>
        <v>0</v>
      </c>
      <c r="AB84" s="56">
        <f t="shared" si="293"/>
        <v>0</v>
      </c>
      <c r="AC84" s="56">
        <f t="shared" si="293"/>
        <v>0</v>
      </c>
      <c r="AD84" s="56">
        <f t="shared" si="293"/>
        <v>0</v>
      </c>
      <c r="AE84" s="56">
        <f t="shared" si="293"/>
        <v>0</v>
      </c>
      <c r="AF84" s="57">
        <f>SUM(AG84:AT84)</f>
        <v>0</v>
      </c>
      <c r="AG84" s="58"/>
      <c r="AH84" s="61" t="s">
        <v>266</v>
      </c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60">
        <f>SUM(AV84:BI84)</f>
        <v>0</v>
      </c>
      <c r="AV84" s="58">
        <f>AV85*AV86</f>
        <v>0</v>
      </c>
      <c r="AW84" s="63" t="s">
        <v>267</v>
      </c>
      <c r="AX84" s="58">
        <f t="shared" ref="AX84:BI84" si="294">AX85*AX86</f>
        <v>0</v>
      </c>
      <c r="AY84" s="58">
        <f t="shared" si="294"/>
        <v>0</v>
      </c>
      <c r="AZ84" s="58">
        <f t="shared" si="294"/>
        <v>0</v>
      </c>
      <c r="BA84" s="58">
        <f t="shared" si="294"/>
        <v>0</v>
      </c>
      <c r="BB84" s="58">
        <f t="shared" si="294"/>
        <v>0</v>
      </c>
      <c r="BC84" s="58">
        <f t="shared" si="294"/>
        <v>0</v>
      </c>
      <c r="BD84" s="58">
        <f t="shared" si="294"/>
        <v>0</v>
      </c>
      <c r="BE84" s="58">
        <f t="shared" si="294"/>
        <v>0</v>
      </c>
      <c r="BF84" s="58">
        <f t="shared" si="294"/>
        <v>0</v>
      </c>
      <c r="BG84" s="58">
        <f t="shared" si="294"/>
        <v>0</v>
      </c>
      <c r="BH84" s="58">
        <f t="shared" si="294"/>
        <v>0</v>
      </c>
      <c r="BI84" s="58">
        <f t="shared" si="294"/>
        <v>0</v>
      </c>
      <c r="BJ84" s="60">
        <f>SUM(BK84:BX84)</f>
        <v>0</v>
      </c>
      <c r="BK84" s="58">
        <f>BK85*BK86</f>
        <v>0</v>
      </c>
      <c r="BL84" s="63" t="s">
        <v>268</v>
      </c>
      <c r="BM84" s="58">
        <f t="shared" ref="BM84:BX84" si="295">BM85*BM86</f>
        <v>0</v>
      </c>
      <c r="BN84" s="58">
        <f t="shared" si="295"/>
        <v>0</v>
      </c>
      <c r="BO84" s="58">
        <f t="shared" si="295"/>
        <v>0</v>
      </c>
      <c r="BP84" s="58">
        <f t="shared" si="295"/>
        <v>0</v>
      </c>
      <c r="BQ84" s="58">
        <f t="shared" si="295"/>
        <v>0</v>
      </c>
      <c r="BR84" s="58">
        <f t="shared" si="295"/>
        <v>0</v>
      </c>
      <c r="BS84" s="58">
        <f t="shared" si="295"/>
        <v>0</v>
      </c>
      <c r="BT84" s="58">
        <f t="shared" si="295"/>
        <v>0</v>
      </c>
      <c r="BU84" s="58">
        <f t="shared" si="295"/>
        <v>0</v>
      </c>
      <c r="BV84" s="58">
        <f t="shared" si="295"/>
        <v>0</v>
      </c>
      <c r="BW84" s="58">
        <f t="shared" si="295"/>
        <v>0</v>
      </c>
      <c r="BX84" s="58">
        <f t="shared" si="295"/>
        <v>0</v>
      </c>
      <c r="BY84" s="60">
        <f>SUM(BZ84:CM84)</f>
        <v>0</v>
      </c>
      <c r="BZ84" s="58">
        <f>BZ85*BZ86</f>
        <v>0</v>
      </c>
      <c r="CA84" s="61" t="s">
        <v>269</v>
      </c>
      <c r="CB84" s="58">
        <f t="shared" ref="CB84:CM84" si="296">CB85*CB86</f>
        <v>0</v>
      </c>
      <c r="CC84" s="58">
        <f t="shared" si="296"/>
        <v>0</v>
      </c>
      <c r="CD84" s="58">
        <f t="shared" si="296"/>
        <v>0</v>
      </c>
      <c r="CE84" s="58">
        <f t="shared" si="296"/>
        <v>0</v>
      </c>
      <c r="CF84" s="58">
        <f t="shared" si="296"/>
        <v>0</v>
      </c>
      <c r="CG84" s="58">
        <f t="shared" si="296"/>
        <v>0</v>
      </c>
      <c r="CH84" s="58">
        <f t="shared" si="296"/>
        <v>0</v>
      </c>
      <c r="CI84" s="58">
        <f t="shared" si="296"/>
        <v>0</v>
      </c>
      <c r="CJ84" s="58">
        <f t="shared" si="296"/>
        <v>0</v>
      </c>
      <c r="CK84" s="58">
        <f t="shared" si="296"/>
        <v>0</v>
      </c>
      <c r="CL84" s="58">
        <f t="shared" si="296"/>
        <v>0</v>
      </c>
      <c r="CM84" s="58">
        <f t="shared" si="296"/>
        <v>0</v>
      </c>
      <c r="CN84" s="60">
        <f>SUM(CO84:DB84)</f>
        <v>0</v>
      </c>
      <c r="CO84" s="58">
        <f>CO85*CO86</f>
        <v>0</v>
      </c>
      <c r="CP84" s="61" t="s">
        <v>270</v>
      </c>
      <c r="CQ84" s="58">
        <f t="shared" ref="CQ84:DB84" si="297">CQ85*CQ86</f>
        <v>0</v>
      </c>
      <c r="CR84" s="58">
        <f t="shared" si="297"/>
        <v>0</v>
      </c>
      <c r="CS84" s="58">
        <f t="shared" si="297"/>
        <v>0</v>
      </c>
      <c r="CT84" s="58">
        <f t="shared" si="297"/>
        <v>0</v>
      </c>
      <c r="CU84" s="58">
        <f t="shared" si="297"/>
        <v>0</v>
      </c>
      <c r="CV84" s="58">
        <f t="shared" si="297"/>
        <v>0</v>
      </c>
      <c r="CW84" s="58">
        <f t="shared" si="297"/>
        <v>0</v>
      </c>
      <c r="CX84" s="58">
        <f t="shared" si="297"/>
        <v>0</v>
      </c>
      <c r="CY84" s="58">
        <f t="shared" si="297"/>
        <v>0</v>
      </c>
      <c r="CZ84" s="58">
        <f t="shared" si="297"/>
        <v>0</v>
      </c>
      <c r="DA84" s="58">
        <f t="shared" si="297"/>
        <v>0</v>
      </c>
      <c r="DB84" s="58">
        <f t="shared" si="297"/>
        <v>0</v>
      </c>
      <c r="DC84" s="60">
        <f>SUM(DD84:DQ84)</f>
        <v>0</v>
      </c>
      <c r="DD84" s="58">
        <f>DD85*DD86</f>
        <v>0</v>
      </c>
      <c r="DE84" s="61" t="s">
        <v>271</v>
      </c>
      <c r="DF84" s="58">
        <f t="shared" ref="DF84:DQ84" si="298">DF85*DF86</f>
        <v>0</v>
      </c>
      <c r="DG84" s="58">
        <f t="shared" si="298"/>
        <v>0</v>
      </c>
      <c r="DH84" s="58">
        <f t="shared" si="298"/>
        <v>0</v>
      </c>
      <c r="DI84" s="58">
        <f t="shared" si="298"/>
        <v>0</v>
      </c>
      <c r="DJ84" s="58">
        <f t="shared" si="298"/>
        <v>0</v>
      </c>
      <c r="DK84" s="58">
        <f t="shared" si="298"/>
        <v>0</v>
      </c>
      <c r="DL84" s="58">
        <f t="shared" si="298"/>
        <v>0</v>
      </c>
      <c r="DM84" s="58">
        <f t="shared" si="298"/>
        <v>0</v>
      </c>
      <c r="DN84" s="58">
        <f t="shared" si="298"/>
        <v>0</v>
      </c>
      <c r="DO84" s="58">
        <f t="shared" si="298"/>
        <v>0</v>
      </c>
      <c r="DP84" s="58">
        <f t="shared" si="298"/>
        <v>0</v>
      </c>
      <c r="DQ84" s="58">
        <f t="shared" si="298"/>
        <v>0</v>
      </c>
      <c r="DR84" s="60">
        <f>SUM(DS84:EF84)</f>
        <v>0</v>
      </c>
      <c r="DS84" s="58">
        <f>DS85*DS86</f>
        <v>0</v>
      </c>
      <c r="DT84" s="61" t="s">
        <v>272</v>
      </c>
      <c r="DU84" s="58">
        <f t="shared" ref="DU84:EF84" si="299">DU85*DU86</f>
        <v>0</v>
      </c>
      <c r="DV84" s="58">
        <f t="shared" si="299"/>
        <v>0</v>
      </c>
      <c r="DW84" s="58">
        <f t="shared" si="299"/>
        <v>0</v>
      </c>
      <c r="DX84" s="58">
        <f t="shared" si="299"/>
        <v>0</v>
      </c>
      <c r="DY84" s="58">
        <f t="shared" si="299"/>
        <v>0</v>
      </c>
      <c r="DZ84" s="58">
        <f t="shared" si="299"/>
        <v>0</v>
      </c>
      <c r="EA84" s="58">
        <f t="shared" si="299"/>
        <v>0</v>
      </c>
      <c r="EB84" s="58">
        <f t="shared" si="299"/>
        <v>0</v>
      </c>
      <c r="EC84" s="58">
        <f t="shared" si="299"/>
        <v>0</v>
      </c>
      <c r="ED84" s="58">
        <f t="shared" si="299"/>
        <v>0</v>
      </c>
      <c r="EE84" s="58">
        <f t="shared" si="299"/>
        <v>0</v>
      </c>
      <c r="EF84" s="58">
        <f t="shared" si="299"/>
        <v>0</v>
      </c>
      <c r="EG84" s="60">
        <f>SUM(EH84:EU84)</f>
        <v>0</v>
      </c>
      <c r="EH84" s="58">
        <f>EH85*EH86</f>
        <v>0</v>
      </c>
      <c r="EI84" s="61" t="s">
        <v>273</v>
      </c>
      <c r="EJ84" s="58">
        <f t="shared" ref="EJ84:EU84" si="300">EJ85*EJ86</f>
        <v>0</v>
      </c>
      <c r="EK84" s="58">
        <f t="shared" si="300"/>
        <v>0</v>
      </c>
      <c r="EL84" s="58">
        <f t="shared" si="300"/>
        <v>0</v>
      </c>
      <c r="EM84" s="58">
        <f t="shared" si="300"/>
        <v>0</v>
      </c>
      <c r="EN84" s="58">
        <f t="shared" si="300"/>
        <v>0</v>
      </c>
      <c r="EO84" s="58">
        <f t="shared" si="300"/>
        <v>0</v>
      </c>
      <c r="EP84" s="58">
        <f t="shared" si="300"/>
        <v>0</v>
      </c>
      <c r="EQ84" s="58">
        <f t="shared" si="300"/>
        <v>0</v>
      </c>
      <c r="ER84" s="58">
        <f t="shared" si="300"/>
        <v>0</v>
      </c>
      <c r="ES84" s="58">
        <f t="shared" si="300"/>
        <v>0</v>
      </c>
      <c r="ET84" s="58">
        <f t="shared" si="300"/>
        <v>0</v>
      </c>
      <c r="EU84" s="58">
        <f t="shared" si="300"/>
        <v>0</v>
      </c>
      <c r="EV84" s="60">
        <f>SUM(EW84:FJ84)</f>
        <v>0</v>
      </c>
      <c r="EW84" s="58">
        <f>EW85*EW86</f>
        <v>0</v>
      </c>
      <c r="EX84" s="61" t="s">
        <v>274</v>
      </c>
      <c r="EY84" s="58">
        <f t="shared" ref="EY84:FJ84" si="301">EY85*EY86</f>
        <v>0</v>
      </c>
      <c r="EZ84" s="58">
        <f t="shared" si="301"/>
        <v>0</v>
      </c>
      <c r="FA84" s="58">
        <f t="shared" si="301"/>
        <v>0</v>
      </c>
      <c r="FB84" s="58">
        <f t="shared" si="301"/>
        <v>0</v>
      </c>
      <c r="FC84" s="58">
        <f t="shared" si="301"/>
        <v>0</v>
      </c>
      <c r="FD84" s="58">
        <f t="shared" si="301"/>
        <v>0</v>
      </c>
      <c r="FE84" s="58">
        <f t="shared" si="301"/>
        <v>0</v>
      </c>
      <c r="FF84" s="58">
        <f t="shared" si="301"/>
        <v>0</v>
      </c>
      <c r="FG84" s="58">
        <f t="shared" si="301"/>
        <v>0</v>
      </c>
      <c r="FH84" s="58">
        <f t="shared" si="301"/>
        <v>0</v>
      </c>
      <c r="FI84" s="58">
        <f t="shared" si="301"/>
        <v>0</v>
      </c>
      <c r="FJ84" s="58">
        <f t="shared" si="301"/>
        <v>0</v>
      </c>
      <c r="FK84" s="60">
        <f>SUM(FL84:FY84)</f>
        <v>0</v>
      </c>
      <c r="FL84" s="58">
        <f>FL85*FL86</f>
        <v>0</v>
      </c>
      <c r="FM84" s="61" t="s">
        <v>275</v>
      </c>
      <c r="FN84" s="58">
        <f t="shared" ref="FN84:FY84" si="302">FN85*FN86</f>
        <v>0</v>
      </c>
      <c r="FO84" s="58">
        <f t="shared" si="302"/>
        <v>0</v>
      </c>
      <c r="FP84" s="58">
        <f t="shared" si="302"/>
        <v>0</v>
      </c>
      <c r="FQ84" s="58">
        <f t="shared" si="302"/>
        <v>0</v>
      </c>
      <c r="FR84" s="58">
        <f t="shared" si="302"/>
        <v>0</v>
      </c>
      <c r="FS84" s="58">
        <f t="shared" si="302"/>
        <v>0</v>
      </c>
      <c r="FT84" s="58">
        <f t="shared" si="302"/>
        <v>0</v>
      </c>
      <c r="FU84" s="58">
        <f t="shared" si="302"/>
        <v>0</v>
      </c>
      <c r="FV84" s="58">
        <f t="shared" si="302"/>
        <v>0</v>
      </c>
      <c r="FW84" s="58">
        <f t="shared" si="302"/>
        <v>0</v>
      </c>
      <c r="FX84" s="58">
        <f t="shared" si="302"/>
        <v>0</v>
      </c>
      <c r="FY84" s="58">
        <f t="shared" si="302"/>
        <v>0</v>
      </c>
      <c r="FZ84" s="60">
        <f>SUM(GA84:GN84)</f>
        <v>0</v>
      </c>
      <c r="GA84" s="58">
        <f>GA85*GA86</f>
        <v>0</v>
      </c>
      <c r="GB84" s="61" t="s">
        <v>276</v>
      </c>
      <c r="GC84" s="58">
        <f t="shared" ref="GC84:GN84" si="303">GC85*GC86</f>
        <v>0</v>
      </c>
      <c r="GD84" s="58">
        <f t="shared" si="303"/>
        <v>0</v>
      </c>
      <c r="GE84" s="58">
        <f t="shared" si="303"/>
        <v>0</v>
      </c>
      <c r="GF84" s="58">
        <f t="shared" si="303"/>
        <v>0</v>
      </c>
      <c r="GG84" s="58">
        <f t="shared" si="303"/>
        <v>0</v>
      </c>
      <c r="GH84" s="58">
        <f t="shared" si="303"/>
        <v>0</v>
      </c>
      <c r="GI84" s="58">
        <f t="shared" si="303"/>
        <v>0</v>
      </c>
      <c r="GJ84" s="58">
        <f t="shared" si="303"/>
        <v>0</v>
      </c>
      <c r="GK84" s="58">
        <f t="shared" si="303"/>
        <v>0</v>
      </c>
      <c r="GL84" s="58">
        <f t="shared" si="303"/>
        <v>0</v>
      </c>
      <c r="GM84" s="58">
        <f t="shared" si="303"/>
        <v>0</v>
      </c>
      <c r="GN84" s="58">
        <f t="shared" si="303"/>
        <v>0</v>
      </c>
      <c r="GO84" s="60">
        <f>SUM(GP84:HC84)</f>
        <v>0</v>
      </c>
      <c r="GP84" s="58">
        <f>GP85*GP86</f>
        <v>0</v>
      </c>
      <c r="GQ84" s="61" t="s">
        <v>277</v>
      </c>
      <c r="GR84" s="58">
        <f t="shared" ref="GR84:HC84" si="304">GR85*GR86</f>
        <v>0</v>
      </c>
      <c r="GS84" s="58">
        <f t="shared" si="304"/>
        <v>0</v>
      </c>
      <c r="GT84" s="58">
        <f t="shared" si="304"/>
        <v>0</v>
      </c>
      <c r="GU84" s="58">
        <f t="shared" si="304"/>
        <v>0</v>
      </c>
      <c r="GV84" s="58">
        <f t="shared" si="304"/>
        <v>0</v>
      </c>
      <c r="GW84" s="58">
        <f t="shared" si="304"/>
        <v>0</v>
      </c>
      <c r="GX84" s="58">
        <f t="shared" si="304"/>
        <v>0</v>
      </c>
      <c r="GY84" s="58">
        <f t="shared" si="304"/>
        <v>0</v>
      </c>
      <c r="GZ84" s="58">
        <f t="shared" si="304"/>
        <v>0</v>
      </c>
      <c r="HA84" s="58">
        <f t="shared" si="304"/>
        <v>0</v>
      </c>
      <c r="HB84" s="58">
        <f t="shared" si="304"/>
        <v>0</v>
      </c>
      <c r="HC84" s="58">
        <f t="shared" si="304"/>
        <v>0</v>
      </c>
    </row>
    <row r="85" spans="1:211" s="15" customFormat="1" ht="13.5" customHeight="1" x14ac:dyDescent="0.25">
      <c r="A85" s="14" t="s">
        <v>54</v>
      </c>
      <c r="B85" s="62" t="s">
        <v>278</v>
      </c>
      <c r="C85" s="47" t="s">
        <v>51</v>
      </c>
      <c r="D85" s="47" t="s">
        <v>52</v>
      </c>
      <c r="E85" s="48">
        <v>160</v>
      </c>
      <c r="F85" s="49"/>
      <c r="G85" s="50" t="s">
        <v>257</v>
      </c>
      <c r="H85" s="51"/>
      <c r="J85" s="50" t="s">
        <v>60</v>
      </c>
      <c r="K85" s="52" t="s">
        <v>56</v>
      </c>
      <c r="L85" s="53"/>
      <c r="M85" s="53"/>
      <c r="N85" s="16"/>
      <c r="O85" s="54"/>
      <c r="P85" s="17">
        <v>20</v>
      </c>
      <c r="Q85" s="55">
        <f t="shared" si="293"/>
        <v>0</v>
      </c>
      <c r="R85" s="56">
        <f t="shared" si="293"/>
        <v>0</v>
      </c>
      <c r="S85" s="56">
        <f t="shared" si="293"/>
        <v>0</v>
      </c>
      <c r="T85" s="56">
        <f t="shared" si="293"/>
        <v>0</v>
      </c>
      <c r="U85" s="56">
        <f t="shared" si="293"/>
        <v>0</v>
      </c>
      <c r="V85" s="56">
        <f t="shared" si="293"/>
        <v>0</v>
      </c>
      <c r="W85" s="56">
        <f t="shared" si="293"/>
        <v>0</v>
      </c>
      <c r="X85" s="56">
        <f t="shared" si="293"/>
        <v>0</v>
      </c>
      <c r="Y85" s="56">
        <f t="shared" si="293"/>
        <v>0</v>
      </c>
      <c r="Z85" s="56">
        <f t="shared" si="293"/>
        <v>0</v>
      </c>
      <c r="AA85" s="56">
        <f t="shared" si="293"/>
        <v>0</v>
      </c>
      <c r="AB85" s="56">
        <f t="shared" si="293"/>
        <v>0</v>
      </c>
      <c r="AC85" s="56">
        <f t="shared" si="293"/>
        <v>0</v>
      </c>
      <c r="AD85" s="56">
        <f t="shared" si="293"/>
        <v>0</v>
      </c>
      <c r="AE85" s="56">
        <f t="shared" si="293"/>
        <v>0</v>
      </c>
      <c r="AF85" s="57">
        <f>SUM(AG85:AT85)</f>
        <v>0</v>
      </c>
      <c r="AG85" s="58"/>
      <c r="AH85" s="61" t="s">
        <v>279</v>
      </c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60">
        <f>SUM(AV85:BI85)</f>
        <v>0</v>
      </c>
      <c r="AV85" s="58"/>
      <c r="AW85" s="63" t="s">
        <v>280</v>
      </c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60">
        <f>SUM(BK85:BX85)</f>
        <v>0</v>
      </c>
      <c r="BK85" s="58"/>
      <c r="BL85" s="63" t="s">
        <v>281</v>
      </c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60">
        <f>SUM(BZ85:CM85)</f>
        <v>0</v>
      </c>
      <c r="BZ85" s="58"/>
      <c r="CA85" s="61" t="s">
        <v>282</v>
      </c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60">
        <f>SUM(CO85:DB85)</f>
        <v>0</v>
      </c>
      <c r="CO85" s="58"/>
      <c r="CP85" s="61" t="s">
        <v>283</v>
      </c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60">
        <f>SUM(DD85:DQ85)</f>
        <v>0</v>
      </c>
      <c r="DD85" s="58"/>
      <c r="DE85" s="61" t="s">
        <v>284</v>
      </c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60">
        <f>SUM(DS85:EF85)</f>
        <v>0</v>
      </c>
      <c r="DS85" s="58"/>
      <c r="DT85" s="61" t="s">
        <v>285</v>
      </c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60">
        <f>SUM(EH85:EU85)</f>
        <v>0</v>
      </c>
      <c r="EH85" s="58"/>
      <c r="EI85" s="61" t="s">
        <v>286</v>
      </c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60">
        <f>SUM(EW85:FJ85)</f>
        <v>0</v>
      </c>
      <c r="EW85" s="58"/>
      <c r="EX85" s="61" t="s">
        <v>287</v>
      </c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  <c r="FK85" s="60">
        <f>SUM(FL85:FY85)</f>
        <v>0</v>
      </c>
      <c r="FL85" s="58"/>
      <c r="FM85" s="61" t="s">
        <v>288</v>
      </c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  <c r="FY85" s="58"/>
      <c r="FZ85" s="60">
        <f>SUM(GA85:GN85)</f>
        <v>0</v>
      </c>
      <c r="GA85" s="58"/>
      <c r="GB85" s="61" t="s">
        <v>289</v>
      </c>
      <c r="GC85" s="58"/>
      <c r="GD85" s="58"/>
      <c r="GE85" s="58"/>
      <c r="GF85" s="58"/>
      <c r="GG85" s="58"/>
      <c r="GH85" s="58"/>
      <c r="GI85" s="58"/>
      <c r="GJ85" s="58"/>
      <c r="GK85" s="58"/>
      <c r="GL85" s="58"/>
      <c r="GM85" s="58"/>
      <c r="GN85" s="58"/>
      <c r="GO85" s="60">
        <f>SUM(GP85:HC85)</f>
        <v>0</v>
      </c>
      <c r="GP85" s="58"/>
      <c r="GQ85" s="61" t="s">
        <v>290</v>
      </c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</row>
    <row r="86" spans="1:211" s="15" customFormat="1" ht="13.5" customHeight="1" x14ac:dyDescent="0.25">
      <c r="A86" s="14" t="s">
        <v>54</v>
      </c>
      <c r="B86" s="62" t="s">
        <v>291</v>
      </c>
      <c r="C86" s="47" t="s">
        <v>51</v>
      </c>
      <c r="D86" s="47" t="s">
        <v>52</v>
      </c>
      <c r="E86" s="48">
        <v>160</v>
      </c>
      <c r="F86" s="49"/>
      <c r="G86" s="50" t="s">
        <v>259</v>
      </c>
      <c r="H86" s="51"/>
      <c r="J86" s="50" t="s">
        <v>63</v>
      </c>
      <c r="K86" s="52" t="s">
        <v>56</v>
      </c>
      <c r="L86" s="53"/>
      <c r="M86" s="53"/>
      <c r="N86" s="16"/>
      <c r="O86" s="54"/>
      <c r="P86" s="17">
        <v>20</v>
      </c>
      <c r="Q86" s="55">
        <f t="shared" ref="Q86:AF86" si="305">IF(Q85=0, 0, Q84/Q85/1)</f>
        <v>0</v>
      </c>
      <c r="R86" s="56">
        <f t="shared" si="305"/>
        <v>0</v>
      </c>
      <c r="S86" s="56">
        <f t="shared" si="305"/>
        <v>0</v>
      </c>
      <c r="T86" s="56">
        <f t="shared" si="305"/>
        <v>0</v>
      </c>
      <c r="U86" s="56">
        <f t="shared" si="305"/>
        <v>0</v>
      </c>
      <c r="V86" s="56">
        <f t="shared" si="305"/>
        <v>0</v>
      </c>
      <c r="W86" s="56">
        <f t="shared" si="305"/>
        <v>0</v>
      </c>
      <c r="X86" s="56">
        <f t="shared" si="305"/>
        <v>0</v>
      </c>
      <c r="Y86" s="56">
        <f t="shared" si="305"/>
        <v>0</v>
      </c>
      <c r="Z86" s="56">
        <f t="shared" si="305"/>
        <v>0</v>
      </c>
      <c r="AA86" s="56">
        <f t="shared" si="305"/>
        <v>0</v>
      </c>
      <c r="AB86" s="56">
        <f t="shared" si="305"/>
        <v>0</v>
      </c>
      <c r="AC86" s="56">
        <f t="shared" si="305"/>
        <v>0</v>
      </c>
      <c r="AD86" s="56">
        <f t="shared" si="305"/>
        <v>0</v>
      </c>
      <c r="AE86" s="56">
        <f t="shared" si="305"/>
        <v>0</v>
      </c>
      <c r="AF86" s="57">
        <f t="shared" si="305"/>
        <v>0</v>
      </c>
      <c r="AG86" s="58"/>
      <c r="AH86" s="61" t="e">
        <f>IF(AH85=0, 0, AH84/AH85)</f>
        <v>#VALUE!</v>
      </c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60">
        <f>IF(AU85=0, 0, AU84/AU85/1)</f>
        <v>0</v>
      </c>
      <c r="AV86" s="58"/>
      <c r="AW86" s="63" t="e">
        <f>IF(AW85=0, 0, AW84/AW85)</f>
        <v>#VALUE!</v>
      </c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60">
        <f>IF(BJ85=0, 0, BJ84/BJ85/1)</f>
        <v>0</v>
      </c>
      <c r="BK86" s="58"/>
      <c r="BL86" s="63" t="e">
        <f>IF(BL85=0, 0, BL84/BL85)</f>
        <v>#VALUE!</v>
      </c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60">
        <f>IF(BY85=0, 0, BY84/BY85/1)</f>
        <v>0</v>
      </c>
      <c r="BZ86" s="58"/>
      <c r="CA86" s="61" t="e">
        <f>IF(CA85=0, 0, CA84/CA85)</f>
        <v>#VALUE!</v>
      </c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60">
        <f>IF(CN85=0, 0, CN84/CN85/1)</f>
        <v>0</v>
      </c>
      <c r="CO86" s="58"/>
      <c r="CP86" s="61" t="e">
        <f>IF(CP85=0, 0, CP84/CP85)</f>
        <v>#VALUE!</v>
      </c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60">
        <f>IF(DC85=0, 0, DC84/DC85/1)</f>
        <v>0</v>
      </c>
      <c r="DD86" s="58"/>
      <c r="DE86" s="61" t="e">
        <f>IF(DE85=0, 0, DE84/DE85)</f>
        <v>#VALUE!</v>
      </c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60">
        <f>IF(DR85=0, 0, DR84/DR85/1)</f>
        <v>0</v>
      </c>
      <c r="DS86" s="58"/>
      <c r="DT86" s="61" t="e">
        <f>IF(DT85=0, 0, DT84/DT85)</f>
        <v>#VALUE!</v>
      </c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60">
        <f>IF(EG85=0, 0, EG84/EG85/1)</f>
        <v>0</v>
      </c>
      <c r="EH86" s="58"/>
      <c r="EI86" s="61" t="e">
        <f>IF(EI85=0, 0, EI84/EI85)</f>
        <v>#VALUE!</v>
      </c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60">
        <f>IF(EV85=0, 0, EV84/EV85/1)</f>
        <v>0</v>
      </c>
      <c r="EW86" s="58"/>
      <c r="EX86" s="61" t="e">
        <f>IF(EX85=0, 0, EX84/EX85)</f>
        <v>#VALUE!</v>
      </c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  <c r="FK86" s="60">
        <f>IF(FK85=0, 0, FK84/FK85/1)</f>
        <v>0</v>
      </c>
      <c r="FL86" s="58"/>
      <c r="FM86" s="61" t="e">
        <f>IF(FM85=0, 0, FM84/FM85)</f>
        <v>#VALUE!</v>
      </c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60">
        <f>IF(FZ85=0, 0, FZ84/FZ85/1)</f>
        <v>0</v>
      </c>
      <c r="GA86" s="58"/>
      <c r="GB86" s="61" t="e">
        <f>IF(GB85=0, 0, GB84/GB85)</f>
        <v>#VALUE!</v>
      </c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60">
        <f>IF(GO85=0, 0, GO84/GO85/1)</f>
        <v>0</v>
      </c>
      <c r="GP86" s="58"/>
      <c r="GQ86" s="61" t="e">
        <f>IF(GQ85=0, 0, GQ84/GQ85)</f>
        <v>#VALUE!</v>
      </c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</row>
    <row r="87" spans="1:211" s="15" customFormat="1" ht="13.5" customHeight="1" x14ac:dyDescent="0.25">
      <c r="A87" s="14" t="s">
        <v>49</v>
      </c>
      <c r="B87" s="62" t="s">
        <v>292</v>
      </c>
      <c r="C87" s="47" t="s">
        <v>51</v>
      </c>
      <c r="D87" s="47" t="s">
        <v>52</v>
      </c>
      <c r="E87" s="48">
        <v>160</v>
      </c>
      <c r="F87" s="49"/>
      <c r="G87" s="50" t="s">
        <v>293</v>
      </c>
      <c r="H87" s="51" t="s">
        <v>54</v>
      </c>
      <c r="J87" s="50" t="s">
        <v>55</v>
      </c>
      <c r="K87" s="52" t="s">
        <v>56</v>
      </c>
      <c r="L87" s="53"/>
      <c r="M87" s="53"/>
      <c r="N87" s="16"/>
      <c r="O87" s="54"/>
      <c r="P87" s="17">
        <v>20</v>
      </c>
      <c r="Q87" s="55">
        <f t="shared" ref="Q87:AE88" si="306">SUM(AF87,AU87,BJ87,BY87,CN87,DC87,DR87,EG87,EV87,FK87,FZ87,GO87)</f>
        <v>0</v>
      </c>
      <c r="R87" s="56">
        <f t="shared" si="306"/>
        <v>0</v>
      </c>
      <c r="S87" s="56">
        <f t="shared" si="306"/>
        <v>0</v>
      </c>
      <c r="T87" s="56">
        <f t="shared" si="306"/>
        <v>0</v>
      </c>
      <c r="U87" s="56">
        <f t="shared" si="306"/>
        <v>0</v>
      </c>
      <c r="V87" s="56">
        <f t="shared" si="306"/>
        <v>0</v>
      </c>
      <c r="W87" s="56">
        <f t="shared" si="306"/>
        <v>0</v>
      </c>
      <c r="X87" s="56">
        <f t="shared" si="306"/>
        <v>0</v>
      </c>
      <c r="Y87" s="56">
        <f t="shared" si="306"/>
        <v>0</v>
      </c>
      <c r="Z87" s="56">
        <f t="shared" si="306"/>
        <v>0</v>
      </c>
      <c r="AA87" s="56">
        <f t="shared" si="306"/>
        <v>0</v>
      </c>
      <c r="AB87" s="56">
        <f t="shared" si="306"/>
        <v>0</v>
      </c>
      <c r="AC87" s="56">
        <f t="shared" si="306"/>
        <v>0</v>
      </c>
      <c r="AD87" s="56">
        <f t="shared" si="306"/>
        <v>0</v>
      </c>
      <c r="AE87" s="56">
        <f t="shared" si="306"/>
        <v>0</v>
      </c>
      <c r="AF87" s="57">
        <f>SUM(AG87:AT87)</f>
        <v>0</v>
      </c>
      <c r="AG87" s="58"/>
      <c r="AH87" s="61" t="s">
        <v>294</v>
      </c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60">
        <f>SUM(AV87:BI87)</f>
        <v>0</v>
      </c>
      <c r="AV87" s="58">
        <f>AV88*AV89</f>
        <v>0</v>
      </c>
      <c r="AW87" s="63" t="s">
        <v>295</v>
      </c>
      <c r="AX87" s="58">
        <f t="shared" ref="AX87:BI87" si="307">AX88*AX89</f>
        <v>0</v>
      </c>
      <c r="AY87" s="58">
        <f t="shared" si="307"/>
        <v>0</v>
      </c>
      <c r="AZ87" s="58">
        <f t="shared" si="307"/>
        <v>0</v>
      </c>
      <c r="BA87" s="58">
        <f t="shared" si="307"/>
        <v>0</v>
      </c>
      <c r="BB87" s="58">
        <f t="shared" si="307"/>
        <v>0</v>
      </c>
      <c r="BC87" s="58">
        <f t="shared" si="307"/>
        <v>0</v>
      </c>
      <c r="BD87" s="58">
        <f t="shared" si="307"/>
        <v>0</v>
      </c>
      <c r="BE87" s="58">
        <f t="shared" si="307"/>
        <v>0</v>
      </c>
      <c r="BF87" s="58">
        <f t="shared" si="307"/>
        <v>0</v>
      </c>
      <c r="BG87" s="58">
        <f t="shared" si="307"/>
        <v>0</v>
      </c>
      <c r="BH87" s="58">
        <f t="shared" si="307"/>
        <v>0</v>
      </c>
      <c r="BI87" s="58">
        <f t="shared" si="307"/>
        <v>0</v>
      </c>
      <c r="BJ87" s="60">
        <f>SUM(BK87:BX87)</f>
        <v>0</v>
      </c>
      <c r="BK87" s="58">
        <f>BK88*BK89</f>
        <v>0</v>
      </c>
      <c r="BL87" s="63" t="s">
        <v>296</v>
      </c>
      <c r="BM87" s="58">
        <f t="shared" ref="BM87:BX87" si="308">BM88*BM89</f>
        <v>0</v>
      </c>
      <c r="BN87" s="58">
        <f t="shared" si="308"/>
        <v>0</v>
      </c>
      <c r="BO87" s="58">
        <f t="shared" si="308"/>
        <v>0</v>
      </c>
      <c r="BP87" s="58">
        <f t="shared" si="308"/>
        <v>0</v>
      </c>
      <c r="BQ87" s="58">
        <f t="shared" si="308"/>
        <v>0</v>
      </c>
      <c r="BR87" s="58">
        <f t="shared" si="308"/>
        <v>0</v>
      </c>
      <c r="BS87" s="58">
        <f t="shared" si="308"/>
        <v>0</v>
      </c>
      <c r="BT87" s="58">
        <f t="shared" si="308"/>
        <v>0</v>
      </c>
      <c r="BU87" s="58">
        <f t="shared" si="308"/>
        <v>0</v>
      </c>
      <c r="BV87" s="58">
        <f t="shared" si="308"/>
        <v>0</v>
      </c>
      <c r="BW87" s="58">
        <f t="shared" si="308"/>
        <v>0</v>
      </c>
      <c r="BX87" s="58">
        <f t="shared" si="308"/>
        <v>0</v>
      </c>
      <c r="BY87" s="60">
        <f>SUM(BZ87:CM87)</f>
        <v>0</v>
      </c>
      <c r="BZ87" s="58">
        <f>BZ88*BZ89</f>
        <v>0</v>
      </c>
      <c r="CA87" s="61" t="s">
        <v>297</v>
      </c>
      <c r="CB87" s="58">
        <f t="shared" ref="CB87:CM87" si="309">CB88*CB89</f>
        <v>0</v>
      </c>
      <c r="CC87" s="58">
        <f t="shared" si="309"/>
        <v>0</v>
      </c>
      <c r="CD87" s="58">
        <f t="shared" si="309"/>
        <v>0</v>
      </c>
      <c r="CE87" s="58">
        <f t="shared" si="309"/>
        <v>0</v>
      </c>
      <c r="CF87" s="58">
        <f t="shared" si="309"/>
        <v>0</v>
      </c>
      <c r="CG87" s="58">
        <f t="shared" si="309"/>
        <v>0</v>
      </c>
      <c r="CH87" s="58">
        <f t="shared" si="309"/>
        <v>0</v>
      </c>
      <c r="CI87" s="58">
        <f t="shared" si="309"/>
        <v>0</v>
      </c>
      <c r="CJ87" s="58">
        <f t="shared" si="309"/>
        <v>0</v>
      </c>
      <c r="CK87" s="58">
        <f t="shared" si="309"/>
        <v>0</v>
      </c>
      <c r="CL87" s="58">
        <f t="shared" si="309"/>
        <v>0</v>
      </c>
      <c r="CM87" s="58">
        <f t="shared" si="309"/>
        <v>0</v>
      </c>
      <c r="CN87" s="60">
        <f>SUM(CO87:DB87)</f>
        <v>0</v>
      </c>
      <c r="CO87" s="58">
        <f>CO88*CO89</f>
        <v>0</v>
      </c>
      <c r="CP87" s="61" t="s">
        <v>298</v>
      </c>
      <c r="CQ87" s="58">
        <f t="shared" ref="CQ87:DB87" si="310">CQ88*CQ89</f>
        <v>0</v>
      </c>
      <c r="CR87" s="58">
        <f t="shared" si="310"/>
        <v>0</v>
      </c>
      <c r="CS87" s="58">
        <f t="shared" si="310"/>
        <v>0</v>
      </c>
      <c r="CT87" s="58">
        <f t="shared" si="310"/>
        <v>0</v>
      </c>
      <c r="CU87" s="58">
        <f t="shared" si="310"/>
        <v>0</v>
      </c>
      <c r="CV87" s="58">
        <f t="shared" si="310"/>
        <v>0</v>
      </c>
      <c r="CW87" s="58">
        <f t="shared" si="310"/>
        <v>0</v>
      </c>
      <c r="CX87" s="58">
        <f t="shared" si="310"/>
        <v>0</v>
      </c>
      <c r="CY87" s="58">
        <f t="shared" si="310"/>
        <v>0</v>
      </c>
      <c r="CZ87" s="58">
        <f t="shared" si="310"/>
        <v>0</v>
      </c>
      <c r="DA87" s="58">
        <f t="shared" si="310"/>
        <v>0</v>
      </c>
      <c r="DB87" s="58">
        <f t="shared" si="310"/>
        <v>0</v>
      </c>
      <c r="DC87" s="60">
        <f>SUM(DD87:DQ87)</f>
        <v>0</v>
      </c>
      <c r="DD87" s="58">
        <f>DD88*DD89</f>
        <v>0</v>
      </c>
      <c r="DE87" s="61" t="s">
        <v>299</v>
      </c>
      <c r="DF87" s="58">
        <f t="shared" ref="DF87:DQ87" si="311">DF88*DF89</f>
        <v>0</v>
      </c>
      <c r="DG87" s="58">
        <f t="shared" si="311"/>
        <v>0</v>
      </c>
      <c r="DH87" s="58">
        <f t="shared" si="311"/>
        <v>0</v>
      </c>
      <c r="DI87" s="58">
        <f t="shared" si="311"/>
        <v>0</v>
      </c>
      <c r="DJ87" s="58">
        <f t="shared" si="311"/>
        <v>0</v>
      </c>
      <c r="DK87" s="58">
        <f t="shared" si="311"/>
        <v>0</v>
      </c>
      <c r="DL87" s="58">
        <f t="shared" si="311"/>
        <v>0</v>
      </c>
      <c r="DM87" s="58">
        <f t="shared" si="311"/>
        <v>0</v>
      </c>
      <c r="DN87" s="58">
        <f t="shared" si="311"/>
        <v>0</v>
      </c>
      <c r="DO87" s="58">
        <f t="shared" si="311"/>
        <v>0</v>
      </c>
      <c r="DP87" s="58">
        <f t="shared" si="311"/>
        <v>0</v>
      </c>
      <c r="DQ87" s="58">
        <f t="shared" si="311"/>
        <v>0</v>
      </c>
      <c r="DR87" s="60">
        <f>SUM(DS87:EF87)</f>
        <v>0</v>
      </c>
      <c r="DS87" s="58">
        <f>DS88*DS89</f>
        <v>0</v>
      </c>
      <c r="DT87" s="61" t="s">
        <v>300</v>
      </c>
      <c r="DU87" s="58">
        <f t="shared" ref="DU87:EF87" si="312">DU88*DU89</f>
        <v>0</v>
      </c>
      <c r="DV87" s="58">
        <f t="shared" si="312"/>
        <v>0</v>
      </c>
      <c r="DW87" s="58">
        <f t="shared" si="312"/>
        <v>0</v>
      </c>
      <c r="DX87" s="58">
        <f t="shared" si="312"/>
        <v>0</v>
      </c>
      <c r="DY87" s="58">
        <f t="shared" si="312"/>
        <v>0</v>
      </c>
      <c r="DZ87" s="58">
        <f t="shared" si="312"/>
        <v>0</v>
      </c>
      <c r="EA87" s="58">
        <f t="shared" si="312"/>
        <v>0</v>
      </c>
      <c r="EB87" s="58">
        <f t="shared" si="312"/>
        <v>0</v>
      </c>
      <c r="EC87" s="58">
        <f t="shared" si="312"/>
        <v>0</v>
      </c>
      <c r="ED87" s="58">
        <f t="shared" si="312"/>
        <v>0</v>
      </c>
      <c r="EE87" s="58">
        <f t="shared" si="312"/>
        <v>0</v>
      </c>
      <c r="EF87" s="58">
        <f t="shared" si="312"/>
        <v>0</v>
      </c>
      <c r="EG87" s="60">
        <f>SUM(EH87:EU87)</f>
        <v>0</v>
      </c>
      <c r="EH87" s="58">
        <f>EH88*EH89</f>
        <v>0</v>
      </c>
      <c r="EI87" s="61" t="s">
        <v>301</v>
      </c>
      <c r="EJ87" s="58">
        <f t="shared" ref="EJ87:EU87" si="313">EJ88*EJ89</f>
        <v>0</v>
      </c>
      <c r="EK87" s="58">
        <f t="shared" si="313"/>
        <v>0</v>
      </c>
      <c r="EL87" s="58">
        <f t="shared" si="313"/>
        <v>0</v>
      </c>
      <c r="EM87" s="58">
        <f t="shared" si="313"/>
        <v>0</v>
      </c>
      <c r="EN87" s="58">
        <f t="shared" si="313"/>
        <v>0</v>
      </c>
      <c r="EO87" s="58">
        <f t="shared" si="313"/>
        <v>0</v>
      </c>
      <c r="EP87" s="58">
        <f t="shared" si="313"/>
        <v>0</v>
      </c>
      <c r="EQ87" s="58">
        <f t="shared" si="313"/>
        <v>0</v>
      </c>
      <c r="ER87" s="58">
        <f t="shared" si="313"/>
        <v>0</v>
      </c>
      <c r="ES87" s="58">
        <f t="shared" si="313"/>
        <v>0</v>
      </c>
      <c r="ET87" s="58">
        <f t="shared" si="313"/>
        <v>0</v>
      </c>
      <c r="EU87" s="58">
        <f t="shared" si="313"/>
        <v>0</v>
      </c>
      <c r="EV87" s="60">
        <f>SUM(EW87:FJ87)</f>
        <v>0</v>
      </c>
      <c r="EW87" s="58">
        <f>EW88*EW89</f>
        <v>0</v>
      </c>
      <c r="EX87" s="61" t="s">
        <v>302</v>
      </c>
      <c r="EY87" s="58">
        <f t="shared" ref="EY87:FJ87" si="314">EY88*EY89</f>
        <v>0</v>
      </c>
      <c r="EZ87" s="58">
        <f t="shared" si="314"/>
        <v>0</v>
      </c>
      <c r="FA87" s="58">
        <f t="shared" si="314"/>
        <v>0</v>
      </c>
      <c r="FB87" s="58">
        <f t="shared" si="314"/>
        <v>0</v>
      </c>
      <c r="FC87" s="58">
        <f t="shared" si="314"/>
        <v>0</v>
      </c>
      <c r="FD87" s="58">
        <f t="shared" si="314"/>
        <v>0</v>
      </c>
      <c r="FE87" s="58">
        <f t="shared" si="314"/>
        <v>0</v>
      </c>
      <c r="FF87" s="58">
        <f t="shared" si="314"/>
        <v>0</v>
      </c>
      <c r="FG87" s="58">
        <f t="shared" si="314"/>
        <v>0</v>
      </c>
      <c r="FH87" s="58">
        <f t="shared" si="314"/>
        <v>0</v>
      </c>
      <c r="FI87" s="58">
        <f t="shared" si="314"/>
        <v>0</v>
      </c>
      <c r="FJ87" s="58">
        <f t="shared" si="314"/>
        <v>0</v>
      </c>
      <c r="FK87" s="60">
        <f>SUM(FL87:FY87)</f>
        <v>0</v>
      </c>
      <c r="FL87" s="58">
        <f>FL88*FL89</f>
        <v>0</v>
      </c>
      <c r="FM87" s="61" t="s">
        <v>303</v>
      </c>
      <c r="FN87" s="58">
        <f t="shared" ref="FN87:FY87" si="315">FN88*FN89</f>
        <v>0</v>
      </c>
      <c r="FO87" s="58">
        <f t="shared" si="315"/>
        <v>0</v>
      </c>
      <c r="FP87" s="58">
        <f t="shared" si="315"/>
        <v>0</v>
      </c>
      <c r="FQ87" s="58">
        <f t="shared" si="315"/>
        <v>0</v>
      </c>
      <c r="FR87" s="58">
        <f t="shared" si="315"/>
        <v>0</v>
      </c>
      <c r="FS87" s="58">
        <f t="shared" si="315"/>
        <v>0</v>
      </c>
      <c r="FT87" s="58">
        <f t="shared" si="315"/>
        <v>0</v>
      </c>
      <c r="FU87" s="58">
        <f t="shared" si="315"/>
        <v>0</v>
      </c>
      <c r="FV87" s="58">
        <f t="shared" si="315"/>
        <v>0</v>
      </c>
      <c r="FW87" s="58">
        <f t="shared" si="315"/>
        <v>0</v>
      </c>
      <c r="FX87" s="58">
        <f t="shared" si="315"/>
        <v>0</v>
      </c>
      <c r="FY87" s="58">
        <f t="shared" si="315"/>
        <v>0</v>
      </c>
      <c r="FZ87" s="60">
        <f>SUM(GA87:GN87)</f>
        <v>0</v>
      </c>
      <c r="GA87" s="58">
        <f>GA88*GA89</f>
        <v>0</v>
      </c>
      <c r="GB87" s="61" t="s">
        <v>304</v>
      </c>
      <c r="GC87" s="58">
        <f t="shared" ref="GC87:GN87" si="316">GC88*GC89</f>
        <v>0</v>
      </c>
      <c r="GD87" s="58">
        <f t="shared" si="316"/>
        <v>0</v>
      </c>
      <c r="GE87" s="58">
        <f t="shared" si="316"/>
        <v>0</v>
      </c>
      <c r="GF87" s="58">
        <f t="shared" si="316"/>
        <v>0</v>
      </c>
      <c r="GG87" s="58">
        <f t="shared" si="316"/>
        <v>0</v>
      </c>
      <c r="GH87" s="58">
        <f t="shared" si="316"/>
        <v>0</v>
      </c>
      <c r="GI87" s="58">
        <f t="shared" si="316"/>
        <v>0</v>
      </c>
      <c r="GJ87" s="58">
        <f t="shared" si="316"/>
        <v>0</v>
      </c>
      <c r="GK87" s="58">
        <f t="shared" si="316"/>
        <v>0</v>
      </c>
      <c r="GL87" s="58">
        <f t="shared" si="316"/>
        <v>0</v>
      </c>
      <c r="GM87" s="58">
        <f t="shared" si="316"/>
        <v>0</v>
      </c>
      <c r="GN87" s="58">
        <f t="shared" si="316"/>
        <v>0</v>
      </c>
      <c r="GO87" s="60">
        <f>SUM(GP87:HC87)</f>
        <v>0</v>
      </c>
      <c r="GP87" s="58">
        <f>GP88*GP89</f>
        <v>0</v>
      </c>
      <c r="GQ87" s="61" t="s">
        <v>305</v>
      </c>
      <c r="GR87" s="58">
        <f t="shared" ref="GR87:HC87" si="317">GR88*GR89</f>
        <v>0</v>
      </c>
      <c r="GS87" s="58">
        <f t="shared" si="317"/>
        <v>0</v>
      </c>
      <c r="GT87" s="58">
        <f t="shared" si="317"/>
        <v>0</v>
      </c>
      <c r="GU87" s="58">
        <f t="shared" si="317"/>
        <v>0</v>
      </c>
      <c r="GV87" s="58">
        <f t="shared" si="317"/>
        <v>0</v>
      </c>
      <c r="GW87" s="58">
        <f t="shared" si="317"/>
        <v>0</v>
      </c>
      <c r="GX87" s="58">
        <f t="shared" si="317"/>
        <v>0</v>
      </c>
      <c r="GY87" s="58">
        <f t="shared" si="317"/>
        <v>0</v>
      </c>
      <c r="GZ87" s="58">
        <f t="shared" si="317"/>
        <v>0</v>
      </c>
      <c r="HA87" s="58">
        <f t="shared" si="317"/>
        <v>0</v>
      </c>
      <c r="HB87" s="58">
        <f t="shared" si="317"/>
        <v>0</v>
      </c>
      <c r="HC87" s="58">
        <f t="shared" si="317"/>
        <v>0</v>
      </c>
    </row>
    <row r="88" spans="1:211" s="15" customFormat="1" ht="13.5" customHeight="1" x14ac:dyDescent="0.25">
      <c r="A88" s="14" t="s">
        <v>54</v>
      </c>
      <c r="B88" s="62" t="s">
        <v>306</v>
      </c>
      <c r="C88" s="47" t="s">
        <v>51</v>
      </c>
      <c r="D88" s="47" t="s">
        <v>52</v>
      </c>
      <c r="E88" s="48">
        <v>160</v>
      </c>
      <c r="F88" s="49"/>
      <c r="G88" s="50" t="s">
        <v>257</v>
      </c>
      <c r="H88" s="51"/>
      <c r="J88" s="50" t="s">
        <v>60</v>
      </c>
      <c r="K88" s="52" t="s">
        <v>56</v>
      </c>
      <c r="L88" s="53"/>
      <c r="M88" s="53"/>
      <c r="N88" s="16"/>
      <c r="O88" s="54"/>
      <c r="P88" s="17">
        <v>20</v>
      </c>
      <c r="Q88" s="55">
        <f t="shared" si="306"/>
        <v>0</v>
      </c>
      <c r="R88" s="56">
        <f t="shared" si="306"/>
        <v>0</v>
      </c>
      <c r="S88" s="56">
        <f t="shared" si="306"/>
        <v>0</v>
      </c>
      <c r="T88" s="56">
        <f t="shared" si="306"/>
        <v>0</v>
      </c>
      <c r="U88" s="56">
        <f t="shared" si="306"/>
        <v>0</v>
      </c>
      <c r="V88" s="56">
        <f t="shared" si="306"/>
        <v>0</v>
      </c>
      <c r="W88" s="56">
        <f t="shared" si="306"/>
        <v>0</v>
      </c>
      <c r="X88" s="56">
        <f t="shared" si="306"/>
        <v>0</v>
      </c>
      <c r="Y88" s="56">
        <f t="shared" si="306"/>
        <v>0</v>
      </c>
      <c r="Z88" s="56">
        <f t="shared" si="306"/>
        <v>0</v>
      </c>
      <c r="AA88" s="56">
        <f t="shared" si="306"/>
        <v>0</v>
      </c>
      <c r="AB88" s="56">
        <f t="shared" si="306"/>
        <v>0</v>
      </c>
      <c r="AC88" s="56">
        <f t="shared" si="306"/>
        <v>0</v>
      </c>
      <c r="AD88" s="56">
        <f t="shared" si="306"/>
        <v>0</v>
      </c>
      <c r="AE88" s="56">
        <f t="shared" si="306"/>
        <v>0</v>
      </c>
      <c r="AF88" s="57">
        <f>SUM(AG88:AT88)</f>
        <v>0</v>
      </c>
      <c r="AG88" s="58"/>
      <c r="AH88" s="61" t="s">
        <v>307</v>
      </c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60">
        <f>SUM(AV88:BI88)</f>
        <v>0</v>
      </c>
      <c r="AV88" s="58"/>
      <c r="AW88" s="63" t="s">
        <v>308</v>
      </c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60">
        <f>SUM(BK88:BX88)</f>
        <v>0</v>
      </c>
      <c r="BK88" s="58"/>
      <c r="BL88" s="63" t="s">
        <v>309</v>
      </c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60">
        <f>SUM(BZ88:CM88)</f>
        <v>0</v>
      </c>
      <c r="BZ88" s="58"/>
      <c r="CA88" s="61" t="s">
        <v>310</v>
      </c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60">
        <f>SUM(CO88:DB88)</f>
        <v>0</v>
      </c>
      <c r="CO88" s="58"/>
      <c r="CP88" s="61" t="s">
        <v>311</v>
      </c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60">
        <f>SUM(DD88:DQ88)</f>
        <v>0</v>
      </c>
      <c r="DD88" s="58"/>
      <c r="DE88" s="61" t="s">
        <v>312</v>
      </c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60">
        <f>SUM(DS88:EF88)</f>
        <v>0</v>
      </c>
      <c r="DS88" s="58"/>
      <c r="DT88" s="61" t="s">
        <v>313</v>
      </c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60">
        <f>SUM(EH88:EU88)</f>
        <v>0</v>
      </c>
      <c r="EH88" s="58"/>
      <c r="EI88" s="61" t="s">
        <v>314</v>
      </c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60">
        <f>SUM(EW88:FJ88)</f>
        <v>0</v>
      </c>
      <c r="EW88" s="58"/>
      <c r="EX88" s="61" t="s">
        <v>315</v>
      </c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  <c r="FK88" s="60">
        <f>SUM(FL88:FY88)</f>
        <v>0</v>
      </c>
      <c r="FL88" s="58"/>
      <c r="FM88" s="61" t="s">
        <v>316</v>
      </c>
      <c r="FN88" s="58"/>
      <c r="FO88" s="58"/>
      <c r="FP88" s="58"/>
      <c r="FQ88" s="58"/>
      <c r="FR88" s="58"/>
      <c r="FS88" s="58"/>
      <c r="FT88" s="58"/>
      <c r="FU88" s="58"/>
      <c r="FV88" s="58"/>
      <c r="FW88" s="58"/>
      <c r="FX88" s="58"/>
      <c r="FY88" s="58"/>
      <c r="FZ88" s="60">
        <f>SUM(GA88:GN88)</f>
        <v>0</v>
      </c>
      <c r="GA88" s="58"/>
      <c r="GB88" s="61" t="s">
        <v>317</v>
      </c>
      <c r="GC88" s="58"/>
      <c r="GD88" s="58"/>
      <c r="GE88" s="58"/>
      <c r="GF88" s="58"/>
      <c r="GG88" s="58"/>
      <c r="GH88" s="58"/>
      <c r="GI88" s="58"/>
      <c r="GJ88" s="58"/>
      <c r="GK88" s="58"/>
      <c r="GL88" s="58"/>
      <c r="GM88" s="58"/>
      <c r="GN88" s="58"/>
      <c r="GO88" s="60">
        <f>SUM(GP88:HC88)</f>
        <v>0</v>
      </c>
      <c r="GP88" s="58"/>
      <c r="GQ88" s="61" t="s">
        <v>318</v>
      </c>
      <c r="GR88" s="58"/>
      <c r="GS88" s="58"/>
      <c r="GT88" s="58"/>
      <c r="GU88" s="58"/>
      <c r="GV88" s="58"/>
      <c r="GW88" s="58"/>
      <c r="GX88" s="58"/>
      <c r="GY88" s="58"/>
      <c r="GZ88" s="58"/>
      <c r="HA88" s="58"/>
      <c r="HB88" s="58"/>
      <c r="HC88" s="58"/>
    </row>
    <row r="89" spans="1:211" s="15" customFormat="1" ht="13.5" customHeight="1" x14ac:dyDescent="0.25">
      <c r="A89" s="14" t="s">
        <v>54</v>
      </c>
      <c r="B89" s="62" t="s">
        <v>319</v>
      </c>
      <c r="C89" s="47" t="s">
        <v>51</v>
      </c>
      <c r="D89" s="47" t="s">
        <v>52</v>
      </c>
      <c r="E89" s="48">
        <v>160</v>
      </c>
      <c r="F89" s="49"/>
      <c r="G89" s="50" t="s">
        <v>259</v>
      </c>
      <c r="H89" s="51"/>
      <c r="J89" s="50" t="s">
        <v>63</v>
      </c>
      <c r="K89" s="52" t="s">
        <v>56</v>
      </c>
      <c r="L89" s="53"/>
      <c r="M89" s="53"/>
      <c r="N89" s="16"/>
      <c r="O89" s="54"/>
      <c r="P89" s="17">
        <v>20</v>
      </c>
      <c r="Q89" s="55">
        <f t="shared" ref="Q89:AF89" si="318">IF(Q88=0, 0, Q87/Q88/1)</f>
        <v>0</v>
      </c>
      <c r="R89" s="56">
        <f t="shared" si="318"/>
        <v>0</v>
      </c>
      <c r="S89" s="56">
        <f t="shared" si="318"/>
        <v>0</v>
      </c>
      <c r="T89" s="56">
        <f t="shared" si="318"/>
        <v>0</v>
      </c>
      <c r="U89" s="56">
        <f t="shared" si="318"/>
        <v>0</v>
      </c>
      <c r="V89" s="56">
        <f t="shared" si="318"/>
        <v>0</v>
      </c>
      <c r="W89" s="56">
        <f t="shared" si="318"/>
        <v>0</v>
      </c>
      <c r="X89" s="56">
        <f t="shared" si="318"/>
        <v>0</v>
      </c>
      <c r="Y89" s="56">
        <f t="shared" si="318"/>
        <v>0</v>
      </c>
      <c r="Z89" s="56">
        <f t="shared" si="318"/>
        <v>0</v>
      </c>
      <c r="AA89" s="56">
        <f t="shared" si="318"/>
        <v>0</v>
      </c>
      <c r="AB89" s="56">
        <f t="shared" si="318"/>
        <v>0</v>
      </c>
      <c r="AC89" s="56">
        <f t="shared" si="318"/>
        <v>0</v>
      </c>
      <c r="AD89" s="56">
        <f t="shared" si="318"/>
        <v>0</v>
      </c>
      <c r="AE89" s="56">
        <f t="shared" si="318"/>
        <v>0</v>
      </c>
      <c r="AF89" s="57">
        <f t="shared" si="318"/>
        <v>0</v>
      </c>
      <c r="AG89" s="58"/>
      <c r="AH89" s="61" t="e">
        <f>IF(AH88=0, 0, AH87/AH88)</f>
        <v>#VALUE!</v>
      </c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60">
        <f>IF(AU88=0, 0, AU87/AU88/1)</f>
        <v>0</v>
      </c>
      <c r="AV89" s="58"/>
      <c r="AW89" s="63" t="e">
        <f>IF(AW88=0, 0, AW87/AW88)</f>
        <v>#VALUE!</v>
      </c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60">
        <f>IF(BJ88=0, 0, BJ87/BJ88/1)</f>
        <v>0</v>
      </c>
      <c r="BK89" s="58"/>
      <c r="BL89" s="63" t="e">
        <f>IF(BL88=0, 0, BL87/BL88)</f>
        <v>#VALUE!</v>
      </c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60">
        <f>IF(BY88=0, 0, BY87/BY88/1)</f>
        <v>0</v>
      </c>
      <c r="BZ89" s="58"/>
      <c r="CA89" s="61" t="e">
        <f>IF(CA88=0, 0, CA87/CA88)</f>
        <v>#VALUE!</v>
      </c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60">
        <f>IF(CN88=0, 0, CN87/CN88/1)</f>
        <v>0</v>
      </c>
      <c r="CO89" s="58"/>
      <c r="CP89" s="61" t="e">
        <f>IF(CP88=0, 0, CP87/CP88)</f>
        <v>#VALUE!</v>
      </c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60">
        <f>IF(DC88=0, 0, DC87/DC88/1)</f>
        <v>0</v>
      </c>
      <c r="DD89" s="58"/>
      <c r="DE89" s="61" t="e">
        <f>IF(DE88=0, 0, DE87/DE88)</f>
        <v>#VALUE!</v>
      </c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60">
        <f>IF(DR88=0, 0, DR87/DR88/1)</f>
        <v>0</v>
      </c>
      <c r="DS89" s="58"/>
      <c r="DT89" s="61" t="e">
        <f>IF(DT88=0, 0, DT87/DT88)</f>
        <v>#VALUE!</v>
      </c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60">
        <f>IF(EG88=0, 0, EG87/EG88/1)</f>
        <v>0</v>
      </c>
      <c r="EH89" s="58"/>
      <c r="EI89" s="61" t="e">
        <f>IF(EI88=0, 0, EI87/EI88)</f>
        <v>#VALUE!</v>
      </c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60">
        <f>IF(EV88=0, 0, EV87/EV88/1)</f>
        <v>0</v>
      </c>
      <c r="EW89" s="58"/>
      <c r="EX89" s="61" t="e">
        <f>IF(EX88=0, 0, EX87/EX88)</f>
        <v>#VALUE!</v>
      </c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60">
        <f>IF(FK88=0, 0, FK87/FK88/1)</f>
        <v>0</v>
      </c>
      <c r="FL89" s="58"/>
      <c r="FM89" s="61" t="e">
        <f>IF(FM88=0, 0, FM87/FM88)</f>
        <v>#VALUE!</v>
      </c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60">
        <f>IF(FZ88=0, 0, FZ87/FZ88/1)</f>
        <v>0</v>
      </c>
      <c r="GA89" s="58"/>
      <c r="GB89" s="61" t="e">
        <f>IF(GB88=0, 0, GB87/GB88)</f>
        <v>#VALUE!</v>
      </c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60">
        <f>IF(GO88=0, 0, GO87/GO88/1)</f>
        <v>0</v>
      </c>
      <c r="GP89" s="58"/>
      <c r="GQ89" s="61" t="e">
        <f>IF(GQ88=0, 0, GQ87/GQ88)</f>
        <v>#VALUE!</v>
      </c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</row>
    <row r="90" spans="1:211" s="15" customFormat="1" ht="13.5" customHeight="1" x14ac:dyDescent="0.25">
      <c r="A90" s="14" t="s">
        <v>49</v>
      </c>
      <c r="B90" s="15" t="s">
        <v>320</v>
      </c>
      <c r="C90" s="47" t="s">
        <v>51</v>
      </c>
      <c r="D90" s="47" t="s">
        <v>52</v>
      </c>
      <c r="E90" s="48">
        <v>160</v>
      </c>
      <c r="F90" s="49"/>
      <c r="G90" s="50" t="s">
        <v>321</v>
      </c>
      <c r="H90" s="51" t="s">
        <v>54</v>
      </c>
      <c r="J90" s="50" t="s">
        <v>55</v>
      </c>
      <c r="K90" s="52" t="s">
        <v>56</v>
      </c>
      <c r="L90" s="53"/>
      <c r="M90" s="53"/>
      <c r="N90" s="16"/>
      <c r="O90" s="54"/>
      <c r="P90" s="17">
        <v>20</v>
      </c>
      <c r="Q90" s="55">
        <f t="shared" ref="Q90:AE91" si="319">SUM(AF90,AU90,BJ90,BY90,CN90,DC90,DR90,EG90,EV90,FK90,FZ90,GO90)</f>
        <v>0</v>
      </c>
      <c r="R90" s="56">
        <f t="shared" si="319"/>
        <v>0</v>
      </c>
      <c r="S90" s="56">
        <f t="shared" si="319"/>
        <v>0</v>
      </c>
      <c r="T90" s="56">
        <f t="shared" si="319"/>
        <v>0</v>
      </c>
      <c r="U90" s="56">
        <f t="shared" si="319"/>
        <v>0</v>
      </c>
      <c r="V90" s="56">
        <f t="shared" si="319"/>
        <v>0</v>
      </c>
      <c r="W90" s="56">
        <f t="shared" si="319"/>
        <v>0</v>
      </c>
      <c r="X90" s="56">
        <f t="shared" si="319"/>
        <v>0</v>
      </c>
      <c r="Y90" s="56">
        <f t="shared" si="319"/>
        <v>0</v>
      </c>
      <c r="Z90" s="56">
        <f t="shared" si="319"/>
        <v>0</v>
      </c>
      <c r="AA90" s="56">
        <f t="shared" si="319"/>
        <v>0</v>
      </c>
      <c r="AB90" s="56">
        <f t="shared" si="319"/>
        <v>0</v>
      </c>
      <c r="AC90" s="56">
        <f t="shared" si="319"/>
        <v>0</v>
      </c>
      <c r="AD90" s="56">
        <f t="shared" si="319"/>
        <v>0</v>
      </c>
      <c r="AE90" s="56">
        <f t="shared" si="319"/>
        <v>0</v>
      </c>
      <c r="AF90" s="57">
        <f>SUM(AG90:AT90)</f>
        <v>0</v>
      </c>
      <c r="AG90" s="58"/>
      <c r="AH90" s="61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60">
        <f>SUM(AV90:BI90)</f>
        <v>0</v>
      </c>
      <c r="AV90" s="58">
        <f>AV91*AV92</f>
        <v>0</v>
      </c>
      <c r="AW90" s="63"/>
      <c r="AX90" s="58">
        <f t="shared" ref="AX90:BI90" si="320">AX91*AX92</f>
        <v>0</v>
      </c>
      <c r="AY90" s="58">
        <f t="shared" si="320"/>
        <v>0</v>
      </c>
      <c r="AZ90" s="58">
        <f t="shared" si="320"/>
        <v>0</v>
      </c>
      <c r="BA90" s="58">
        <f t="shared" si="320"/>
        <v>0</v>
      </c>
      <c r="BB90" s="58">
        <f t="shared" si="320"/>
        <v>0</v>
      </c>
      <c r="BC90" s="58">
        <f t="shared" si="320"/>
        <v>0</v>
      </c>
      <c r="BD90" s="58">
        <f t="shared" si="320"/>
        <v>0</v>
      </c>
      <c r="BE90" s="58">
        <f t="shared" si="320"/>
        <v>0</v>
      </c>
      <c r="BF90" s="58">
        <f t="shared" si="320"/>
        <v>0</v>
      </c>
      <c r="BG90" s="58">
        <f t="shared" si="320"/>
        <v>0</v>
      </c>
      <c r="BH90" s="58">
        <f t="shared" si="320"/>
        <v>0</v>
      </c>
      <c r="BI90" s="58">
        <f t="shared" si="320"/>
        <v>0</v>
      </c>
      <c r="BJ90" s="60">
        <f>SUM(BK90:BX90)</f>
        <v>0</v>
      </c>
      <c r="BK90" s="58">
        <f>BK91*BK92</f>
        <v>0</v>
      </c>
      <c r="BL90" s="63"/>
      <c r="BM90" s="58">
        <f t="shared" ref="BM90:BX90" si="321">BM91*BM92</f>
        <v>0</v>
      </c>
      <c r="BN90" s="58">
        <f t="shared" si="321"/>
        <v>0</v>
      </c>
      <c r="BO90" s="58">
        <f t="shared" si="321"/>
        <v>0</v>
      </c>
      <c r="BP90" s="58">
        <f t="shared" si="321"/>
        <v>0</v>
      </c>
      <c r="BQ90" s="58">
        <f t="shared" si="321"/>
        <v>0</v>
      </c>
      <c r="BR90" s="58">
        <f t="shared" si="321"/>
        <v>0</v>
      </c>
      <c r="BS90" s="58">
        <f t="shared" si="321"/>
        <v>0</v>
      </c>
      <c r="BT90" s="58">
        <f t="shared" si="321"/>
        <v>0</v>
      </c>
      <c r="BU90" s="58">
        <f t="shared" si="321"/>
        <v>0</v>
      </c>
      <c r="BV90" s="58">
        <f t="shared" si="321"/>
        <v>0</v>
      </c>
      <c r="BW90" s="58">
        <f t="shared" si="321"/>
        <v>0</v>
      </c>
      <c r="BX90" s="58">
        <f t="shared" si="321"/>
        <v>0</v>
      </c>
      <c r="BY90" s="60">
        <f>SUM(BZ90:CM90)</f>
        <v>0</v>
      </c>
      <c r="BZ90" s="58">
        <f>BZ91*BZ92</f>
        <v>0</v>
      </c>
      <c r="CA90" s="61"/>
      <c r="CB90" s="58">
        <f t="shared" ref="CB90:CM90" si="322">CB91*CB92</f>
        <v>0</v>
      </c>
      <c r="CC90" s="58">
        <f t="shared" si="322"/>
        <v>0</v>
      </c>
      <c r="CD90" s="58">
        <f t="shared" si="322"/>
        <v>0</v>
      </c>
      <c r="CE90" s="58">
        <f t="shared" si="322"/>
        <v>0</v>
      </c>
      <c r="CF90" s="58">
        <f t="shared" si="322"/>
        <v>0</v>
      </c>
      <c r="CG90" s="58">
        <f t="shared" si="322"/>
        <v>0</v>
      </c>
      <c r="CH90" s="58">
        <f t="shared" si="322"/>
        <v>0</v>
      </c>
      <c r="CI90" s="58">
        <f t="shared" si="322"/>
        <v>0</v>
      </c>
      <c r="CJ90" s="58">
        <f t="shared" si="322"/>
        <v>0</v>
      </c>
      <c r="CK90" s="58">
        <f t="shared" si="322"/>
        <v>0</v>
      </c>
      <c r="CL90" s="58">
        <f t="shared" si="322"/>
        <v>0</v>
      </c>
      <c r="CM90" s="58">
        <f t="shared" si="322"/>
        <v>0</v>
      </c>
      <c r="CN90" s="60">
        <f>SUM(CO90:DB90)</f>
        <v>0</v>
      </c>
      <c r="CO90" s="58">
        <f>CO91*CO92</f>
        <v>0</v>
      </c>
      <c r="CP90" s="61"/>
      <c r="CQ90" s="58">
        <f t="shared" ref="CQ90:DB90" si="323">CQ91*CQ92</f>
        <v>0</v>
      </c>
      <c r="CR90" s="58">
        <f t="shared" si="323"/>
        <v>0</v>
      </c>
      <c r="CS90" s="58">
        <f t="shared" si="323"/>
        <v>0</v>
      </c>
      <c r="CT90" s="58">
        <f t="shared" si="323"/>
        <v>0</v>
      </c>
      <c r="CU90" s="58">
        <f t="shared" si="323"/>
        <v>0</v>
      </c>
      <c r="CV90" s="58">
        <f t="shared" si="323"/>
        <v>0</v>
      </c>
      <c r="CW90" s="58">
        <f t="shared" si="323"/>
        <v>0</v>
      </c>
      <c r="CX90" s="58">
        <f t="shared" si="323"/>
        <v>0</v>
      </c>
      <c r="CY90" s="58">
        <f t="shared" si="323"/>
        <v>0</v>
      </c>
      <c r="CZ90" s="58">
        <f t="shared" si="323"/>
        <v>0</v>
      </c>
      <c r="DA90" s="58">
        <f t="shared" si="323"/>
        <v>0</v>
      </c>
      <c r="DB90" s="58">
        <f t="shared" si="323"/>
        <v>0</v>
      </c>
      <c r="DC90" s="60">
        <f>SUM(DD90:DQ90)</f>
        <v>0</v>
      </c>
      <c r="DD90" s="58">
        <f>DD91*DD92</f>
        <v>0</v>
      </c>
      <c r="DE90" s="61"/>
      <c r="DF90" s="58">
        <f t="shared" ref="DF90:DQ90" si="324">DF91*DF92</f>
        <v>0</v>
      </c>
      <c r="DG90" s="58">
        <f t="shared" si="324"/>
        <v>0</v>
      </c>
      <c r="DH90" s="58">
        <f t="shared" si="324"/>
        <v>0</v>
      </c>
      <c r="DI90" s="58">
        <f t="shared" si="324"/>
        <v>0</v>
      </c>
      <c r="DJ90" s="58">
        <f t="shared" si="324"/>
        <v>0</v>
      </c>
      <c r="DK90" s="58">
        <f t="shared" si="324"/>
        <v>0</v>
      </c>
      <c r="DL90" s="58">
        <f t="shared" si="324"/>
        <v>0</v>
      </c>
      <c r="DM90" s="58">
        <f t="shared" si="324"/>
        <v>0</v>
      </c>
      <c r="DN90" s="58">
        <f t="shared" si="324"/>
        <v>0</v>
      </c>
      <c r="DO90" s="58">
        <f t="shared" si="324"/>
        <v>0</v>
      </c>
      <c r="DP90" s="58">
        <f t="shared" si="324"/>
        <v>0</v>
      </c>
      <c r="DQ90" s="58">
        <f t="shared" si="324"/>
        <v>0</v>
      </c>
      <c r="DR90" s="60">
        <f>SUM(DS90:EF90)</f>
        <v>0</v>
      </c>
      <c r="DS90" s="58">
        <f>DS91*DS92</f>
        <v>0</v>
      </c>
      <c r="DT90" s="61"/>
      <c r="DU90" s="58">
        <f t="shared" ref="DU90:EF90" si="325">DU91*DU92</f>
        <v>0</v>
      </c>
      <c r="DV90" s="58">
        <f t="shared" si="325"/>
        <v>0</v>
      </c>
      <c r="DW90" s="58">
        <f t="shared" si="325"/>
        <v>0</v>
      </c>
      <c r="DX90" s="58">
        <f t="shared" si="325"/>
        <v>0</v>
      </c>
      <c r="DY90" s="58">
        <f t="shared" si="325"/>
        <v>0</v>
      </c>
      <c r="DZ90" s="58">
        <f t="shared" si="325"/>
        <v>0</v>
      </c>
      <c r="EA90" s="58">
        <f t="shared" si="325"/>
        <v>0</v>
      </c>
      <c r="EB90" s="58">
        <f t="shared" si="325"/>
        <v>0</v>
      </c>
      <c r="EC90" s="58">
        <f t="shared" si="325"/>
        <v>0</v>
      </c>
      <c r="ED90" s="58">
        <f t="shared" si="325"/>
        <v>0</v>
      </c>
      <c r="EE90" s="58">
        <f t="shared" si="325"/>
        <v>0</v>
      </c>
      <c r="EF90" s="58">
        <f t="shared" si="325"/>
        <v>0</v>
      </c>
      <c r="EG90" s="60">
        <f>SUM(EH90:EU90)</f>
        <v>0</v>
      </c>
      <c r="EH90" s="58">
        <f>EH91*EH92</f>
        <v>0</v>
      </c>
      <c r="EI90" s="61"/>
      <c r="EJ90" s="58">
        <f t="shared" ref="EJ90:EU90" si="326">EJ91*EJ92</f>
        <v>0</v>
      </c>
      <c r="EK90" s="58">
        <f t="shared" si="326"/>
        <v>0</v>
      </c>
      <c r="EL90" s="58">
        <f t="shared" si="326"/>
        <v>0</v>
      </c>
      <c r="EM90" s="58">
        <f t="shared" si="326"/>
        <v>0</v>
      </c>
      <c r="EN90" s="58">
        <f t="shared" si="326"/>
        <v>0</v>
      </c>
      <c r="EO90" s="58">
        <f t="shared" si="326"/>
        <v>0</v>
      </c>
      <c r="EP90" s="58">
        <f t="shared" si="326"/>
        <v>0</v>
      </c>
      <c r="EQ90" s="58">
        <f t="shared" si="326"/>
        <v>0</v>
      </c>
      <c r="ER90" s="58">
        <f t="shared" si="326"/>
        <v>0</v>
      </c>
      <c r="ES90" s="58">
        <f t="shared" si="326"/>
        <v>0</v>
      </c>
      <c r="ET90" s="58">
        <f t="shared" si="326"/>
        <v>0</v>
      </c>
      <c r="EU90" s="58">
        <f t="shared" si="326"/>
        <v>0</v>
      </c>
      <c r="EV90" s="60">
        <f>SUM(EW90:FJ90)</f>
        <v>0</v>
      </c>
      <c r="EW90" s="58">
        <f>EW91*EW92</f>
        <v>0</v>
      </c>
      <c r="EX90" s="61"/>
      <c r="EY90" s="58">
        <f t="shared" ref="EY90:FJ90" si="327">EY91*EY92</f>
        <v>0</v>
      </c>
      <c r="EZ90" s="58">
        <f t="shared" si="327"/>
        <v>0</v>
      </c>
      <c r="FA90" s="58">
        <f t="shared" si="327"/>
        <v>0</v>
      </c>
      <c r="FB90" s="58">
        <f t="shared" si="327"/>
        <v>0</v>
      </c>
      <c r="FC90" s="58">
        <f t="shared" si="327"/>
        <v>0</v>
      </c>
      <c r="FD90" s="58">
        <f t="shared" si="327"/>
        <v>0</v>
      </c>
      <c r="FE90" s="58">
        <f t="shared" si="327"/>
        <v>0</v>
      </c>
      <c r="FF90" s="58">
        <f t="shared" si="327"/>
        <v>0</v>
      </c>
      <c r="FG90" s="58">
        <f t="shared" si="327"/>
        <v>0</v>
      </c>
      <c r="FH90" s="58">
        <f t="shared" si="327"/>
        <v>0</v>
      </c>
      <c r="FI90" s="58">
        <f t="shared" si="327"/>
        <v>0</v>
      </c>
      <c r="FJ90" s="58">
        <f t="shared" si="327"/>
        <v>0</v>
      </c>
      <c r="FK90" s="60">
        <f>SUM(FL90:FY90)</f>
        <v>0</v>
      </c>
      <c r="FL90" s="58">
        <f>FL91*FL92</f>
        <v>0</v>
      </c>
      <c r="FM90" s="61"/>
      <c r="FN90" s="58">
        <f t="shared" ref="FN90:FY90" si="328">FN91*FN92</f>
        <v>0</v>
      </c>
      <c r="FO90" s="58">
        <f t="shared" si="328"/>
        <v>0</v>
      </c>
      <c r="FP90" s="58">
        <f t="shared" si="328"/>
        <v>0</v>
      </c>
      <c r="FQ90" s="58">
        <f t="shared" si="328"/>
        <v>0</v>
      </c>
      <c r="FR90" s="58">
        <f t="shared" si="328"/>
        <v>0</v>
      </c>
      <c r="FS90" s="58">
        <f t="shared" si="328"/>
        <v>0</v>
      </c>
      <c r="FT90" s="58">
        <f t="shared" si="328"/>
        <v>0</v>
      </c>
      <c r="FU90" s="58">
        <f t="shared" si="328"/>
        <v>0</v>
      </c>
      <c r="FV90" s="58">
        <f t="shared" si="328"/>
        <v>0</v>
      </c>
      <c r="FW90" s="58">
        <f t="shared" si="328"/>
        <v>0</v>
      </c>
      <c r="FX90" s="58">
        <f t="shared" si="328"/>
        <v>0</v>
      </c>
      <c r="FY90" s="58">
        <f t="shared" si="328"/>
        <v>0</v>
      </c>
      <c r="FZ90" s="60">
        <f>SUM(GA90:GN90)</f>
        <v>0</v>
      </c>
      <c r="GA90" s="58">
        <f>GA91*GA92</f>
        <v>0</v>
      </c>
      <c r="GB90" s="61"/>
      <c r="GC90" s="58">
        <f t="shared" ref="GC90:GN90" si="329">GC91*GC92</f>
        <v>0</v>
      </c>
      <c r="GD90" s="58">
        <f t="shared" si="329"/>
        <v>0</v>
      </c>
      <c r="GE90" s="58">
        <f t="shared" si="329"/>
        <v>0</v>
      </c>
      <c r="GF90" s="58">
        <f t="shared" si="329"/>
        <v>0</v>
      </c>
      <c r="GG90" s="58">
        <f t="shared" si="329"/>
        <v>0</v>
      </c>
      <c r="GH90" s="58">
        <f t="shared" si="329"/>
        <v>0</v>
      </c>
      <c r="GI90" s="58">
        <f t="shared" si="329"/>
        <v>0</v>
      </c>
      <c r="GJ90" s="58">
        <f t="shared" si="329"/>
        <v>0</v>
      </c>
      <c r="GK90" s="58">
        <f t="shared" si="329"/>
        <v>0</v>
      </c>
      <c r="GL90" s="58">
        <f t="shared" si="329"/>
        <v>0</v>
      </c>
      <c r="GM90" s="58">
        <f t="shared" si="329"/>
        <v>0</v>
      </c>
      <c r="GN90" s="58">
        <f t="shared" si="329"/>
        <v>0</v>
      </c>
      <c r="GO90" s="60">
        <f>SUM(GP90:HC90)</f>
        <v>0</v>
      </c>
      <c r="GP90" s="58">
        <f>GP91*GP92</f>
        <v>0</v>
      </c>
      <c r="GQ90" s="61"/>
      <c r="GR90" s="58">
        <f t="shared" ref="GR90:HC90" si="330">GR91*GR92</f>
        <v>0</v>
      </c>
      <c r="GS90" s="58">
        <f t="shared" si="330"/>
        <v>0</v>
      </c>
      <c r="GT90" s="58">
        <f t="shared" si="330"/>
        <v>0</v>
      </c>
      <c r="GU90" s="58">
        <f t="shared" si="330"/>
        <v>0</v>
      </c>
      <c r="GV90" s="58">
        <f t="shared" si="330"/>
        <v>0</v>
      </c>
      <c r="GW90" s="58">
        <f t="shared" si="330"/>
        <v>0</v>
      </c>
      <c r="GX90" s="58">
        <f t="shared" si="330"/>
        <v>0</v>
      </c>
      <c r="GY90" s="58">
        <f t="shared" si="330"/>
        <v>0</v>
      </c>
      <c r="GZ90" s="58">
        <f t="shared" si="330"/>
        <v>0</v>
      </c>
      <c r="HA90" s="58">
        <f t="shared" si="330"/>
        <v>0</v>
      </c>
      <c r="HB90" s="58">
        <f t="shared" si="330"/>
        <v>0</v>
      </c>
      <c r="HC90" s="58">
        <f t="shared" si="330"/>
        <v>0</v>
      </c>
    </row>
    <row r="91" spans="1:211" s="15" customFormat="1" ht="13.5" customHeight="1" x14ac:dyDescent="0.25">
      <c r="A91" s="14" t="s">
        <v>54</v>
      </c>
      <c r="B91" s="15" t="s">
        <v>322</v>
      </c>
      <c r="C91" s="47" t="s">
        <v>51</v>
      </c>
      <c r="D91" s="47" t="s">
        <v>52</v>
      </c>
      <c r="E91" s="48">
        <v>160</v>
      </c>
      <c r="F91" s="49"/>
      <c r="G91" s="50" t="s">
        <v>257</v>
      </c>
      <c r="H91" s="51"/>
      <c r="J91" s="50" t="s">
        <v>60</v>
      </c>
      <c r="K91" s="52" t="s">
        <v>56</v>
      </c>
      <c r="L91" s="53"/>
      <c r="M91" s="53"/>
      <c r="N91" s="16"/>
      <c r="O91" s="54"/>
      <c r="P91" s="17">
        <v>20</v>
      </c>
      <c r="Q91" s="55">
        <f t="shared" si="319"/>
        <v>0</v>
      </c>
      <c r="R91" s="56">
        <f t="shared" si="319"/>
        <v>0</v>
      </c>
      <c r="S91" s="56">
        <f t="shared" si="319"/>
        <v>0</v>
      </c>
      <c r="T91" s="56">
        <f t="shared" si="319"/>
        <v>0</v>
      </c>
      <c r="U91" s="56">
        <f t="shared" si="319"/>
        <v>0</v>
      </c>
      <c r="V91" s="56">
        <f t="shared" si="319"/>
        <v>0</v>
      </c>
      <c r="W91" s="56">
        <f t="shared" si="319"/>
        <v>0</v>
      </c>
      <c r="X91" s="56">
        <f t="shared" si="319"/>
        <v>0</v>
      </c>
      <c r="Y91" s="56">
        <f t="shared" si="319"/>
        <v>0</v>
      </c>
      <c r="Z91" s="56">
        <f t="shared" si="319"/>
        <v>0</v>
      </c>
      <c r="AA91" s="56">
        <f t="shared" si="319"/>
        <v>0</v>
      </c>
      <c r="AB91" s="56">
        <f t="shared" si="319"/>
        <v>0</v>
      </c>
      <c r="AC91" s="56">
        <f t="shared" si="319"/>
        <v>0</v>
      </c>
      <c r="AD91" s="56">
        <f t="shared" si="319"/>
        <v>0</v>
      </c>
      <c r="AE91" s="56">
        <f t="shared" si="319"/>
        <v>0</v>
      </c>
      <c r="AF91" s="57">
        <f>SUM(AG91:AT91)</f>
        <v>0</v>
      </c>
      <c r="AG91" s="58"/>
      <c r="AH91" s="61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60">
        <f>SUM(AV91:BI91)</f>
        <v>0</v>
      </c>
      <c r="AV91" s="58"/>
      <c r="AW91" s="63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60">
        <f>SUM(BK91:BX91)</f>
        <v>0</v>
      </c>
      <c r="BK91" s="58"/>
      <c r="BL91" s="63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60">
        <f>SUM(BZ91:CM91)</f>
        <v>0</v>
      </c>
      <c r="BZ91" s="58"/>
      <c r="CA91" s="61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60">
        <f>SUM(CO91:DB91)</f>
        <v>0</v>
      </c>
      <c r="CO91" s="58"/>
      <c r="CP91" s="61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60">
        <f>SUM(DD91:DQ91)</f>
        <v>0</v>
      </c>
      <c r="DD91" s="58"/>
      <c r="DE91" s="61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60">
        <f>SUM(DS91:EF91)</f>
        <v>0</v>
      </c>
      <c r="DS91" s="58"/>
      <c r="DT91" s="61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60">
        <f>SUM(EH91:EU91)</f>
        <v>0</v>
      </c>
      <c r="EH91" s="58"/>
      <c r="EI91" s="61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60">
        <f>SUM(EW91:FJ91)</f>
        <v>0</v>
      </c>
      <c r="EW91" s="58"/>
      <c r="EX91" s="61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60">
        <f>SUM(FL91:FY91)</f>
        <v>0</v>
      </c>
      <c r="FL91" s="58"/>
      <c r="FM91" s="61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  <c r="FY91" s="58"/>
      <c r="FZ91" s="60">
        <f>SUM(GA91:GN91)</f>
        <v>0</v>
      </c>
      <c r="GA91" s="58"/>
      <c r="GB91" s="61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60">
        <f>SUM(GP91:HC91)</f>
        <v>0</v>
      </c>
      <c r="GP91" s="58"/>
      <c r="GQ91" s="61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</row>
    <row r="92" spans="1:211" s="15" customFormat="1" ht="13.5" customHeight="1" x14ac:dyDescent="0.25">
      <c r="A92" s="14" t="s">
        <v>54</v>
      </c>
      <c r="B92" s="15" t="s">
        <v>323</v>
      </c>
      <c r="C92" s="47" t="s">
        <v>51</v>
      </c>
      <c r="D92" s="47" t="s">
        <v>52</v>
      </c>
      <c r="E92" s="48">
        <v>160</v>
      </c>
      <c r="F92" s="49"/>
      <c r="G92" s="50" t="s">
        <v>259</v>
      </c>
      <c r="H92" s="51"/>
      <c r="J92" s="50" t="s">
        <v>63</v>
      </c>
      <c r="K92" s="52" t="s">
        <v>56</v>
      </c>
      <c r="L92" s="53"/>
      <c r="M92" s="53"/>
      <c r="N92" s="16"/>
      <c r="O92" s="54"/>
      <c r="P92" s="17">
        <v>20</v>
      </c>
      <c r="Q92" s="55">
        <f t="shared" ref="Q92:AF92" si="331">IF(Q91=0, 0, Q90/Q91/1)</f>
        <v>0</v>
      </c>
      <c r="R92" s="56">
        <f t="shared" si="331"/>
        <v>0</v>
      </c>
      <c r="S92" s="56">
        <f t="shared" si="331"/>
        <v>0</v>
      </c>
      <c r="T92" s="56">
        <f t="shared" si="331"/>
        <v>0</v>
      </c>
      <c r="U92" s="56">
        <f t="shared" si="331"/>
        <v>0</v>
      </c>
      <c r="V92" s="56">
        <f t="shared" si="331"/>
        <v>0</v>
      </c>
      <c r="W92" s="56">
        <f t="shared" si="331"/>
        <v>0</v>
      </c>
      <c r="X92" s="56">
        <f t="shared" si="331"/>
        <v>0</v>
      </c>
      <c r="Y92" s="56">
        <f t="shared" si="331"/>
        <v>0</v>
      </c>
      <c r="Z92" s="56">
        <f t="shared" si="331"/>
        <v>0</v>
      </c>
      <c r="AA92" s="56">
        <f t="shared" si="331"/>
        <v>0</v>
      </c>
      <c r="AB92" s="56">
        <f t="shared" si="331"/>
        <v>0</v>
      </c>
      <c r="AC92" s="56">
        <f t="shared" si="331"/>
        <v>0</v>
      </c>
      <c r="AD92" s="56">
        <f t="shared" si="331"/>
        <v>0</v>
      </c>
      <c r="AE92" s="56">
        <f t="shared" si="331"/>
        <v>0</v>
      </c>
      <c r="AF92" s="57">
        <f t="shared" si="331"/>
        <v>0</v>
      </c>
      <c r="AG92" s="58"/>
      <c r="AH92" s="61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60">
        <f>IF(AU91=0, 0, AU90/AU91/1)</f>
        <v>0</v>
      </c>
      <c r="AV92" s="58"/>
      <c r="AW92" s="63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60">
        <f>IF(BJ91=0, 0, BJ90/BJ91/1)</f>
        <v>0</v>
      </c>
      <c r="BK92" s="58"/>
      <c r="BL92" s="63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60">
        <f>IF(BY91=0, 0, BY90/BY91/1)</f>
        <v>0</v>
      </c>
      <c r="BZ92" s="58"/>
      <c r="CA92" s="61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60">
        <f>IF(CN91=0, 0, CN90/CN91/1)</f>
        <v>0</v>
      </c>
      <c r="CO92" s="58"/>
      <c r="CP92" s="61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60">
        <f>IF(DC91=0, 0, DC90/DC91/1)</f>
        <v>0</v>
      </c>
      <c r="DD92" s="58"/>
      <c r="DE92" s="61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60">
        <f>IF(DR91=0, 0, DR90/DR91/1)</f>
        <v>0</v>
      </c>
      <c r="DS92" s="58"/>
      <c r="DT92" s="61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60">
        <f>IF(EG91=0, 0, EG90/EG91/1)</f>
        <v>0</v>
      </c>
      <c r="EH92" s="58"/>
      <c r="EI92" s="61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60">
        <f>IF(EV91=0, 0, EV90/EV91/1)</f>
        <v>0</v>
      </c>
      <c r="EW92" s="58"/>
      <c r="EX92" s="61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60">
        <f>IF(FK91=0, 0, FK90/FK91/1)</f>
        <v>0</v>
      </c>
      <c r="FL92" s="58"/>
      <c r="FM92" s="61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60">
        <f>IF(FZ91=0, 0, FZ90/FZ91/1)</f>
        <v>0</v>
      </c>
      <c r="GA92" s="58"/>
      <c r="GB92" s="61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60">
        <f>IF(GO91=0, 0, GO90/GO91/1)</f>
        <v>0</v>
      </c>
      <c r="GP92" s="58"/>
      <c r="GQ92" s="61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</row>
    <row r="93" spans="1:211" s="15" customFormat="1" ht="13.5" customHeight="1" x14ac:dyDescent="0.25">
      <c r="A93" s="14" t="s">
        <v>49</v>
      </c>
      <c r="B93" s="15" t="s">
        <v>324</v>
      </c>
      <c r="C93" s="47" t="s">
        <v>51</v>
      </c>
      <c r="D93" s="47" t="s">
        <v>52</v>
      </c>
      <c r="E93" s="48">
        <v>160</v>
      </c>
      <c r="F93" s="49"/>
      <c r="G93" s="50" t="s">
        <v>325</v>
      </c>
      <c r="H93" s="51" t="s">
        <v>54</v>
      </c>
      <c r="J93" s="50" t="s">
        <v>55</v>
      </c>
      <c r="K93" s="52" t="s">
        <v>56</v>
      </c>
      <c r="L93" s="53"/>
      <c r="M93" s="53"/>
      <c r="N93" s="16"/>
      <c r="O93" s="54"/>
      <c r="P93" s="17">
        <v>20</v>
      </c>
      <c r="Q93" s="55">
        <f t="shared" ref="Q93:AE94" si="332">SUM(AF93,AU93,BJ93,BY93,CN93,DC93,DR93,EG93,EV93,FK93,FZ93,GO93)</f>
        <v>0</v>
      </c>
      <c r="R93" s="56">
        <f t="shared" si="332"/>
        <v>0</v>
      </c>
      <c r="S93" s="56">
        <f t="shared" si="332"/>
        <v>0</v>
      </c>
      <c r="T93" s="56">
        <f t="shared" si="332"/>
        <v>0</v>
      </c>
      <c r="U93" s="56">
        <f t="shared" si="332"/>
        <v>0</v>
      </c>
      <c r="V93" s="56">
        <f t="shared" si="332"/>
        <v>0</v>
      </c>
      <c r="W93" s="56">
        <f t="shared" si="332"/>
        <v>0</v>
      </c>
      <c r="X93" s="56">
        <f t="shared" si="332"/>
        <v>0</v>
      </c>
      <c r="Y93" s="56">
        <f t="shared" si="332"/>
        <v>0</v>
      </c>
      <c r="Z93" s="56">
        <f t="shared" si="332"/>
        <v>0</v>
      </c>
      <c r="AA93" s="56">
        <f t="shared" si="332"/>
        <v>0</v>
      </c>
      <c r="AB93" s="56">
        <f t="shared" si="332"/>
        <v>0</v>
      </c>
      <c r="AC93" s="56">
        <f t="shared" si="332"/>
        <v>0</v>
      </c>
      <c r="AD93" s="56">
        <f t="shared" si="332"/>
        <v>0</v>
      </c>
      <c r="AE93" s="56">
        <f t="shared" si="332"/>
        <v>0</v>
      </c>
      <c r="AF93" s="57">
        <f>SUM(AG93:AT93)</f>
        <v>0</v>
      </c>
      <c r="AG93" s="9"/>
      <c r="AH93" s="65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60">
        <f>SUM(AV93:BI93)</f>
        <v>0</v>
      </c>
      <c r="AV93" s="9">
        <f>(AV94*AV95)/1000</f>
        <v>0</v>
      </c>
      <c r="AW93" s="65"/>
      <c r="AX93" s="9">
        <f t="shared" ref="AX93:BI93" si="333">(AX94*AX95)/1000</f>
        <v>0</v>
      </c>
      <c r="AY93" s="9">
        <f t="shared" si="333"/>
        <v>0</v>
      </c>
      <c r="AZ93" s="9">
        <f t="shared" si="333"/>
        <v>0</v>
      </c>
      <c r="BA93" s="9">
        <f t="shared" si="333"/>
        <v>0</v>
      </c>
      <c r="BB93" s="9">
        <f t="shared" si="333"/>
        <v>0</v>
      </c>
      <c r="BC93" s="9">
        <f t="shared" si="333"/>
        <v>0</v>
      </c>
      <c r="BD93" s="9">
        <f t="shared" si="333"/>
        <v>0</v>
      </c>
      <c r="BE93" s="9">
        <f t="shared" si="333"/>
        <v>0</v>
      </c>
      <c r="BF93" s="9">
        <f t="shared" si="333"/>
        <v>0</v>
      </c>
      <c r="BG93" s="9">
        <f t="shared" si="333"/>
        <v>0</v>
      </c>
      <c r="BH93" s="9">
        <f t="shared" si="333"/>
        <v>0</v>
      </c>
      <c r="BI93" s="9">
        <f t="shared" si="333"/>
        <v>0</v>
      </c>
      <c r="BJ93" s="60">
        <f>SUM(BK93:BX93)</f>
        <v>0</v>
      </c>
      <c r="BK93" s="9">
        <f>(BK94*BK95)/1000</f>
        <v>0</v>
      </c>
      <c r="BL93" s="65"/>
      <c r="BM93" s="9">
        <f t="shared" ref="BM93:BX93" si="334">(BM94*BM95)/1000</f>
        <v>0</v>
      </c>
      <c r="BN93" s="9">
        <f t="shared" si="334"/>
        <v>0</v>
      </c>
      <c r="BO93" s="9">
        <f t="shared" si="334"/>
        <v>0</v>
      </c>
      <c r="BP93" s="9">
        <f t="shared" si="334"/>
        <v>0</v>
      </c>
      <c r="BQ93" s="9">
        <f t="shared" si="334"/>
        <v>0</v>
      </c>
      <c r="BR93" s="9">
        <f t="shared" si="334"/>
        <v>0</v>
      </c>
      <c r="BS93" s="9">
        <f t="shared" si="334"/>
        <v>0</v>
      </c>
      <c r="BT93" s="9">
        <f t="shared" si="334"/>
        <v>0</v>
      </c>
      <c r="BU93" s="9">
        <f t="shared" si="334"/>
        <v>0</v>
      </c>
      <c r="BV93" s="9">
        <f t="shared" si="334"/>
        <v>0</v>
      </c>
      <c r="BW93" s="9">
        <f t="shared" si="334"/>
        <v>0</v>
      </c>
      <c r="BX93" s="9">
        <f t="shared" si="334"/>
        <v>0</v>
      </c>
      <c r="BY93" s="60">
        <f>SUM(BZ93:CM93)</f>
        <v>0</v>
      </c>
      <c r="BZ93" s="9">
        <f>(BZ94*BZ95)/1000</f>
        <v>0</v>
      </c>
      <c r="CA93" s="61"/>
      <c r="CB93" s="9">
        <f t="shared" ref="CB93:CM93" si="335">(CB94*CB95)/1000</f>
        <v>0</v>
      </c>
      <c r="CC93" s="9">
        <f t="shared" si="335"/>
        <v>0</v>
      </c>
      <c r="CD93" s="9">
        <f t="shared" si="335"/>
        <v>0</v>
      </c>
      <c r="CE93" s="9">
        <f t="shared" si="335"/>
        <v>0</v>
      </c>
      <c r="CF93" s="9">
        <f t="shared" si="335"/>
        <v>0</v>
      </c>
      <c r="CG93" s="9">
        <f t="shared" si="335"/>
        <v>0</v>
      </c>
      <c r="CH93" s="9">
        <f t="shared" si="335"/>
        <v>0</v>
      </c>
      <c r="CI93" s="9">
        <f t="shared" si="335"/>
        <v>0</v>
      </c>
      <c r="CJ93" s="9">
        <f t="shared" si="335"/>
        <v>0</v>
      </c>
      <c r="CK93" s="9">
        <f t="shared" si="335"/>
        <v>0</v>
      </c>
      <c r="CL93" s="9">
        <f t="shared" si="335"/>
        <v>0</v>
      </c>
      <c r="CM93" s="9">
        <f t="shared" si="335"/>
        <v>0</v>
      </c>
      <c r="CN93" s="60">
        <f>SUM(CO93:DB93)</f>
        <v>0</v>
      </c>
      <c r="CO93" s="9">
        <f>(CO94*CO95)/1000</f>
        <v>0</v>
      </c>
      <c r="CP93" s="61"/>
      <c r="CQ93" s="9">
        <f t="shared" ref="CQ93:DB93" si="336">(CQ94*CQ95)/1000</f>
        <v>0</v>
      </c>
      <c r="CR93" s="9">
        <f t="shared" si="336"/>
        <v>0</v>
      </c>
      <c r="CS93" s="9">
        <f t="shared" si="336"/>
        <v>0</v>
      </c>
      <c r="CT93" s="9">
        <f t="shared" si="336"/>
        <v>0</v>
      </c>
      <c r="CU93" s="9">
        <f t="shared" si="336"/>
        <v>0</v>
      </c>
      <c r="CV93" s="9">
        <f t="shared" si="336"/>
        <v>0</v>
      </c>
      <c r="CW93" s="9">
        <f t="shared" si="336"/>
        <v>0</v>
      </c>
      <c r="CX93" s="9">
        <f t="shared" si="336"/>
        <v>0</v>
      </c>
      <c r="CY93" s="9">
        <f t="shared" si="336"/>
        <v>0</v>
      </c>
      <c r="CZ93" s="9">
        <f t="shared" si="336"/>
        <v>0</v>
      </c>
      <c r="DA93" s="9">
        <f t="shared" si="336"/>
        <v>0</v>
      </c>
      <c r="DB93" s="9">
        <f t="shared" si="336"/>
        <v>0</v>
      </c>
      <c r="DC93" s="60">
        <f>SUM(DD93:DQ93)</f>
        <v>0</v>
      </c>
      <c r="DD93" s="9">
        <f>(DD94*DD95)/1000</f>
        <v>0</v>
      </c>
      <c r="DE93" s="61"/>
      <c r="DF93" s="9">
        <f t="shared" ref="DF93:DQ93" si="337">(DF94*DF95)/1000</f>
        <v>0</v>
      </c>
      <c r="DG93" s="9">
        <f t="shared" si="337"/>
        <v>0</v>
      </c>
      <c r="DH93" s="9">
        <f t="shared" si="337"/>
        <v>0</v>
      </c>
      <c r="DI93" s="9">
        <f t="shared" si="337"/>
        <v>0</v>
      </c>
      <c r="DJ93" s="9">
        <f t="shared" si="337"/>
        <v>0</v>
      </c>
      <c r="DK93" s="9">
        <f t="shared" si="337"/>
        <v>0</v>
      </c>
      <c r="DL93" s="9">
        <f t="shared" si="337"/>
        <v>0</v>
      </c>
      <c r="DM93" s="9">
        <f t="shared" si="337"/>
        <v>0</v>
      </c>
      <c r="DN93" s="9">
        <f t="shared" si="337"/>
        <v>0</v>
      </c>
      <c r="DO93" s="9">
        <f t="shared" si="337"/>
        <v>0</v>
      </c>
      <c r="DP93" s="9">
        <f t="shared" si="337"/>
        <v>0</v>
      </c>
      <c r="DQ93" s="9">
        <f t="shared" si="337"/>
        <v>0</v>
      </c>
      <c r="DR93" s="60">
        <f>SUM(DS93:EF93)</f>
        <v>0</v>
      </c>
      <c r="DS93" s="9">
        <f>(DS94*DS95)/1000</f>
        <v>0</v>
      </c>
      <c r="DT93" s="61"/>
      <c r="DU93" s="9">
        <f t="shared" ref="DU93:EF93" si="338">(DU94*DU95)/1000</f>
        <v>0</v>
      </c>
      <c r="DV93" s="9">
        <f t="shared" si="338"/>
        <v>0</v>
      </c>
      <c r="DW93" s="9">
        <f t="shared" si="338"/>
        <v>0</v>
      </c>
      <c r="DX93" s="9">
        <f t="shared" si="338"/>
        <v>0</v>
      </c>
      <c r="DY93" s="9">
        <f t="shared" si="338"/>
        <v>0</v>
      </c>
      <c r="DZ93" s="9">
        <f t="shared" si="338"/>
        <v>0</v>
      </c>
      <c r="EA93" s="9">
        <f t="shared" si="338"/>
        <v>0</v>
      </c>
      <c r="EB93" s="9">
        <f t="shared" si="338"/>
        <v>0</v>
      </c>
      <c r="EC93" s="9">
        <f t="shared" si="338"/>
        <v>0</v>
      </c>
      <c r="ED93" s="9">
        <f t="shared" si="338"/>
        <v>0</v>
      </c>
      <c r="EE93" s="9">
        <f t="shared" si="338"/>
        <v>0</v>
      </c>
      <c r="EF93" s="9">
        <f t="shared" si="338"/>
        <v>0</v>
      </c>
      <c r="EG93" s="60">
        <f>SUM(EH93:EU93)</f>
        <v>0</v>
      </c>
      <c r="EH93" s="9">
        <f>(EH94*EH95)/1000</f>
        <v>0</v>
      </c>
      <c r="EI93" s="61"/>
      <c r="EJ93" s="9">
        <f t="shared" ref="EJ93:EU93" si="339">(EJ94*EJ95)/1000</f>
        <v>0</v>
      </c>
      <c r="EK93" s="9">
        <f t="shared" si="339"/>
        <v>0</v>
      </c>
      <c r="EL93" s="9">
        <f t="shared" si="339"/>
        <v>0</v>
      </c>
      <c r="EM93" s="9">
        <f t="shared" si="339"/>
        <v>0</v>
      </c>
      <c r="EN93" s="9">
        <f t="shared" si="339"/>
        <v>0</v>
      </c>
      <c r="EO93" s="9">
        <f t="shared" si="339"/>
        <v>0</v>
      </c>
      <c r="EP93" s="9">
        <f t="shared" si="339"/>
        <v>0</v>
      </c>
      <c r="EQ93" s="9">
        <f t="shared" si="339"/>
        <v>0</v>
      </c>
      <c r="ER93" s="9">
        <f t="shared" si="339"/>
        <v>0</v>
      </c>
      <c r="ES93" s="9">
        <f t="shared" si="339"/>
        <v>0</v>
      </c>
      <c r="ET93" s="9">
        <f t="shared" si="339"/>
        <v>0</v>
      </c>
      <c r="EU93" s="9">
        <f t="shared" si="339"/>
        <v>0</v>
      </c>
      <c r="EV93" s="60">
        <f>SUM(EW93:FJ93)</f>
        <v>0</v>
      </c>
      <c r="EW93" s="9">
        <f>(EW94*EW95)/1000</f>
        <v>0</v>
      </c>
      <c r="EX93" s="61"/>
      <c r="EY93" s="9">
        <f t="shared" ref="EY93:FJ93" si="340">(EY94*EY95)/1000</f>
        <v>0</v>
      </c>
      <c r="EZ93" s="9">
        <f t="shared" si="340"/>
        <v>0</v>
      </c>
      <c r="FA93" s="9">
        <f t="shared" si="340"/>
        <v>0</v>
      </c>
      <c r="FB93" s="9">
        <f t="shared" si="340"/>
        <v>0</v>
      </c>
      <c r="FC93" s="9">
        <f t="shared" si="340"/>
        <v>0</v>
      </c>
      <c r="FD93" s="9">
        <f t="shared" si="340"/>
        <v>0</v>
      </c>
      <c r="FE93" s="9">
        <f t="shared" si="340"/>
        <v>0</v>
      </c>
      <c r="FF93" s="9">
        <f t="shared" si="340"/>
        <v>0</v>
      </c>
      <c r="FG93" s="9">
        <f t="shared" si="340"/>
        <v>0</v>
      </c>
      <c r="FH93" s="9">
        <f t="shared" si="340"/>
        <v>0</v>
      </c>
      <c r="FI93" s="9">
        <f t="shared" si="340"/>
        <v>0</v>
      </c>
      <c r="FJ93" s="9">
        <f t="shared" si="340"/>
        <v>0</v>
      </c>
      <c r="FK93" s="60">
        <f>SUM(FL93:FY93)</f>
        <v>0</v>
      </c>
      <c r="FL93" s="9">
        <f>(FL94*FL95)/1000</f>
        <v>0</v>
      </c>
      <c r="FM93" s="61"/>
      <c r="FN93" s="9">
        <f t="shared" ref="FN93:FY93" si="341">(FN94*FN95)/1000</f>
        <v>0</v>
      </c>
      <c r="FO93" s="9">
        <f t="shared" si="341"/>
        <v>0</v>
      </c>
      <c r="FP93" s="9">
        <f t="shared" si="341"/>
        <v>0</v>
      </c>
      <c r="FQ93" s="9">
        <f t="shared" si="341"/>
        <v>0</v>
      </c>
      <c r="FR93" s="9">
        <f t="shared" si="341"/>
        <v>0</v>
      </c>
      <c r="FS93" s="9">
        <f t="shared" si="341"/>
        <v>0</v>
      </c>
      <c r="FT93" s="9">
        <f t="shared" si="341"/>
        <v>0</v>
      </c>
      <c r="FU93" s="9">
        <f t="shared" si="341"/>
        <v>0</v>
      </c>
      <c r="FV93" s="9">
        <f t="shared" si="341"/>
        <v>0</v>
      </c>
      <c r="FW93" s="9">
        <f t="shared" si="341"/>
        <v>0</v>
      </c>
      <c r="FX93" s="9">
        <f t="shared" si="341"/>
        <v>0</v>
      </c>
      <c r="FY93" s="9">
        <f t="shared" si="341"/>
        <v>0</v>
      </c>
      <c r="FZ93" s="60">
        <f>SUM(GA93:GN93)</f>
        <v>0</v>
      </c>
      <c r="GA93" s="9">
        <f>(GA94*GA95)/1000</f>
        <v>0</v>
      </c>
      <c r="GB93" s="61"/>
      <c r="GC93" s="9">
        <f t="shared" ref="GC93:GN93" si="342">(GC94*GC95)/1000</f>
        <v>0</v>
      </c>
      <c r="GD93" s="9">
        <f t="shared" si="342"/>
        <v>0</v>
      </c>
      <c r="GE93" s="9">
        <f t="shared" si="342"/>
        <v>0</v>
      </c>
      <c r="GF93" s="9">
        <f t="shared" si="342"/>
        <v>0</v>
      </c>
      <c r="GG93" s="9">
        <f t="shared" si="342"/>
        <v>0</v>
      </c>
      <c r="GH93" s="9">
        <f t="shared" si="342"/>
        <v>0</v>
      </c>
      <c r="GI93" s="9">
        <f t="shared" si="342"/>
        <v>0</v>
      </c>
      <c r="GJ93" s="9">
        <f t="shared" si="342"/>
        <v>0</v>
      </c>
      <c r="GK93" s="9">
        <f t="shared" si="342"/>
        <v>0</v>
      </c>
      <c r="GL93" s="9">
        <f t="shared" si="342"/>
        <v>0</v>
      </c>
      <c r="GM93" s="9">
        <f t="shared" si="342"/>
        <v>0</v>
      </c>
      <c r="GN93" s="9">
        <f t="shared" si="342"/>
        <v>0</v>
      </c>
      <c r="GO93" s="60">
        <f>SUM(GP93:HC93)</f>
        <v>0</v>
      </c>
      <c r="GP93" s="9">
        <f>(GP94*GP95)/1000</f>
        <v>0</v>
      </c>
      <c r="GQ93" s="61"/>
      <c r="GR93" s="9">
        <f t="shared" ref="GR93:HC93" si="343">(GR94*GR95)/1000</f>
        <v>0</v>
      </c>
      <c r="GS93" s="9">
        <f t="shared" si="343"/>
        <v>0</v>
      </c>
      <c r="GT93" s="9">
        <f t="shared" si="343"/>
        <v>0</v>
      </c>
      <c r="GU93" s="9">
        <f t="shared" si="343"/>
        <v>0</v>
      </c>
      <c r="GV93" s="9">
        <f t="shared" si="343"/>
        <v>0</v>
      </c>
      <c r="GW93" s="9">
        <f t="shared" si="343"/>
        <v>0</v>
      </c>
      <c r="GX93" s="9">
        <f t="shared" si="343"/>
        <v>0</v>
      </c>
      <c r="GY93" s="9">
        <f t="shared" si="343"/>
        <v>0</v>
      </c>
      <c r="GZ93" s="9">
        <f t="shared" si="343"/>
        <v>0</v>
      </c>
      <c r="HA93" s="9">
        <f t="shared" si="343"/>
        <v>0</v>
      </c>
      <c r="HB93" s="9">
        <f t="shared" si="343"/>
        <v>0</v>
      </c>
      <c r="HC93" s="9">
        <f t="shared" si="343"/>
        <v>0</v>
      </c>
    </row>
    <row r="94" spans="1:211" s="15" customFormat="1" ht="13.5" customHeight="1" x14ac:dyDescent="0.25">
      <c r="A94" s="14" t="s">
        <v>54</v>
      </c>
      <c r="B94" s="15" t="s">
        <v>326</v>
      </c>
      <c r="C94" s="47" t="s">
        <v>51</v>
      </c>
      <c r="D94" s="47" t="s">
        <v>52</v>
      </c>
      <c r="E94" s="48">
        <v>160</v>
      </c>
      <c r="F94" s="49"/>
      <c r="G94" s="50" t="s">
        <v>327</v>
      </c>
      <c r="H94" s="51"/>
      <c r="J94" s="50" t="s">
        <v>234</v>
      </c>
      <c r="K94" s="52" t="s">
        <v>56</v>
      </c>
      <c r="L94" s="53"/>
      <c r="M94" s="53"/>
      <c r="N94" s="16"/>
      <c r="O94" s="54"/>
      <c r="P94" s="17">
        <v>20</v>
      </c>
      <c r="Q94" s="55">
        <f t="shared" si="332"/>
        <v>0</v>
      </c>
      <c r="R94" s="56">
        <f t="shared" si="332"/>
        <v>0</v>
      </c>
      <c r="S94" s="56">
        <f t="shared" si="332"/>
        <v>0</v>
      </c>
      <c r="T94" s="56">
        <f t="shared" si="332"/>
        <v>0</v>
      </c>
      <c r="U94" s="56">
        <f t="shared" si="332"/>
        <v>0</v>
      </c>
      <c r="V94" s="56">
        <f t="shared" si="332"/>
        <v>0</v>
      </c>
      <c r="W94" s="56">
        <f t="shared" si="332"/>
        <v>0</v>
      </c>
      <c r="X94" s="56">
        <f t="shared" si="332"/>
        <v>0</v>
      </c>
      <c r="Y94" s="56">
        <f t="shared" si="332"/>
        <v>0</v>
      </c>
      <c r="Z94" s="56">
        <f t="shared" si="332"/>
        <v>0</v>
      </c>
      <c r="AA94" s="56">
        <f t="shared" si="332"/>
        <v>0</v>
      </c>
      <c r="AB94" s="56">
        <f t="shared" si="332"/>
        <v>0</v>
      </c>
      <c r="AC94" s="56">
        <f t="shared" si="332"/>
        <v>0</v>
      </c>
      <c r="AD94" s="56">
        <f t="shared" si="332"/>
        <v>0</v>
      </c>
      <c r="AE94" s="56">
        <f t="shared" si="332"/>
        <v>0</v>
      </c>
      <c r="AF94" s="57">
        <f>SUM(AG94:AT94)</f>
        <v>0</v>
      </c>
      <c r="AG94" s="58"/>
      <c r="AH94" s="63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60">
        <f>SUM(AV94:BI94)</f>
        <v>0</v>
      </c>
      <c r="AV94" s="58"/>
      <c r="AW94" s="63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60">
        <f>SUM(BK94:BX94)</f>
        <v>0</v>
      </c>
      <c r="BK94" s="58"/>
      <c r="BL94" s="63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60">
        <f>SUM(BZ94:CM94)</f>
        <v>0</v>
      </c>
      <c r="BZ94" s="58"/>
      <c r="CA94" s="61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60">
        <f>SUM(CO94:DB94)</f>
        <v>0</v>
      </c>
      <c r="CO94" s="58"/>
      <c r="CP94" s="61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60">
        <f>SUM(DD94:DQ94)</f>
        <v>0</v>
      </c>
      <c r="DD94" s="58"/>
      <c r="DE94" s="61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60">
        <f>SUM(DS94:EF94)</f>
        <v>0</v>
      </c>
      <c r="DS94" s="58"/>
      <c r="DT94" s="61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60">
        <f>SUM(EH94:EU94)</f>
        <v>0</v>
      </c>
      <c r="EH94" s="58"/>
      <c r="EI94" s="61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60">
        <f>SUM(EW94:FJ94)</f>
        <v>0</v>
      </c>
      <c r="EW94" s="58"/>
      <c r="EX94" s="61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60">
        <f>SUM(FL94:FY94)</f>
        <v>0</v>
      </c>
      <c r="FL94" s="58"/>
      <c r="FM94" s="61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60">
        <f>SUM(GA94:GN94)</f>
        <v>0</v>
      </c>
      <c r="GA94" s="58"/>
      <c r="GB94" s="61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60">
        <f>SUM(GP94:HC94)</f>
        <v>0</v>
      </c>
      <c r="GP94" s="58"/>
      <c r="GQ94" s="61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</row>
    <row r="95" spans="1:211" s="15" customFormat="1" ht="13.5" customHeight="1" x14ac:dyDescent="0.25">
      <c r="A95" s="14" t="s">
        <v>54</v>
      </c>
      <c r="B95" s="15" t="s">
        <v>328</v>
      </c>
      <c r="C95" s="47" t="s">
        <v>51</v>
      </c>
      <c r="D95" s="47" t="s">
        <v>52</v>
      </c>
      <c r="E95" s="48">
        <v>160</v>
      </c>
      <c r="F95" s="49"/>
      <c r="G95" s="50" t="s">
        <v>329</v>
      </c>
      <c r="H95" s="51"/>
      <c r="J95" s="50" t="s">
        <v>237</v>
      </c>
      <c r="K95" s="52" t="s">
        <v>56</v>
      </c>
      <c r="L95" s="53"/>
      <c r="M95" s="53"/>
      <c r="N95" s="16"/>
      <c r="O95" s="54"/>
      <c r="P95" s="17">
        <v>20</v>
      </c>
      <c r="Q95" s="55">
        <f t="shared" ref="Q95:AF95" si="344">IF(Q94=0, 0, Q93/Q94/1)</f>
        <v>0</v>
      </c>
      <c r="R95" s="56">
        <f t="shared" si="344"/>
        <v>0</v>
      </c>
      <c r="S95" s="56">
        <f t="shared" si="344"/>
        <v>0</v>
      </c>
      <c r="T95" s="56">
        <f t="shared" si="344"/>
        <v>0</v>
      </c>
      <c r="U95" s="56">
        <f t="shared" si="344"/>
        <v>0</v>
      </c>
      <c r="V95" s="56">
        <f t="shared" si="344"/>
        <v>0</v>
      </c>
      <c r="W95" s="56">
        <f t="shared" si="344"/>
        <v>0</v>
      </c>
      <c r="X95" s="56">
        <f t="shared" si="344"/>
        <v>0</v>
      </c>
      <c r="Y95" s="56">
        <f t="shared" si="344"/>
        <v>0</v>
      </c>
      <c r="Z95" s="56">
        <f t="shared" si="344"/>
        <v>0</v>
      </c>
      <c r="AA95" s="56">
        <f t="shared" si="344"/>
        <v>0</v>
      </c>
      <c r="AB95" s="56">
        <f t="shared" si="344"/>
        <v>0</v>
      </c>
      <c r="AC95" s="56">
        <f t="shared" si="344"/>
        <v>0</v>
      </c>
      <c r="AD95" s="56">
        <f t="shared" si="344"/>
        <v>0</v>
      </c>
      <c r="AE95" s="56">
        <f t="shared" si="344"/>
        <v>0</v>
      </c>
      <c r="AF95" s="57">
        <f t="shared" si="344"/>
        <v>0</v>
      </c>
      <c r="AG95" s="58"/>
      <c r="AH95" s="63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60">
        <f>IF(AU94=0, 0, AU93/AU94/1)</f>
        <v>0</v>
      </c>
      <c r="AV95" s="58"/>
      <c r="AW95" s="63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60">
        <f>IF(BJ94=0, 0, BJ93/BJ94/1)</f>
        <v>0</v>
      </c>
      <c r="BK95" s="58"/>
      <c r="BL95" s="63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60">
        <f>IF(BY94=0, 0, BY93/BY94/1)</f>
        <v>0</v>
      </c>
      <c r="BZ95" s="58"/>
      <c r="CA95" s="61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60">
        <f>IF(CN94=0, 0, CN93/CN94/1)</f>
        <v>0</v>
      </c>
      <c r="CO95" s="58"/>
      <c r="CP95" s="61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60">
        <f>IF(DC94=0, 0, DC93/DC94/1)</f>
        <v>0</v>
      </c>
      <c r="DD95" s="58"/>
      <c r="DE95" s="61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60">
        <f>IF(DR94=0, 0, DR93/DR94/1)</f>
        <v>0</v>
      </c>
      <c r="DS95" s="58"/>
      <c r="DT95" s="61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60">
        <f>IF(EG94=0, 0, EG93/EG94/1)</f>
        <v>0</v>
      </c>
      <c r="EH95" s="58"/>
      <c r="EI95" s="61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60">
        <f>IF(EV94=0, 0, EV93/EV94/1)</f>
        <v>0</v>
      </c>
      <c r="EW95" s="58"/>
      <c r="EX95" s="61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60">
        <f>IF(FK94=0, 0, FK93/FK94/1)</f>
        <v>0</v>
      </c>
      <c r="FL95" s="58"/>
      <c r="FM95" s="61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60">
        <f>IF(FZ94=0, 0, FZ93/FZ94/1)</f>
        <v>0</v>
      </c>
      <c r="GA95" s="58"/>
      <c r="GB95" s="61"/>
      <c r="GC95" s="58"/>
      <c r="GD95" s="58"/>
      <c r="GE95" s="58"/>
      <c r="GF95" s="58"/>
      <c r="GG95" s="58"/>
      <c r="GH95" s="58"/>
      <c r="GI95" s="58"/>
      <c r="GJ95" s="58"/>
      <c r="GK95" s="58"/>
      <c r="GL95" s="58"/>
      <c r="GM95" s="58"/>
      <c r="GN95" s="58"/>
      <c r="GO95" s="60">
        <f>IF(GO94=0, 0, GO93/GO94/1)</f>
        <v>0</v>
      </c>
      <c r="GP95" s="58"/>
      <c r="GQ95" s="61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</row>
    <row r="96" spans="1:211" s="15" customFormat="1" ht="13.5" customHeight="1" x14ac:dyDescent="0.25">
      <c r="A96" s="14" t="s">
        <v>49</v>
      </c>
      <c r="B96" s="15" t="s">
        <v>330</v>
      </c>
      <c r="C96" s="47" t="s">
        <v>51</v>
      </c>
      <c r="D96" s="47" t="s">
        <v>52</v>
      </c>
      <c r="E96" s="48">
        <v>160</v>
      </c>
      <c r="F96" s="49"/>
      <c r="G96" s="50" t="s">
        <v>331</v>
      </c>
      <c r="H96" s="51" t="s">
        <v>54</v>
      </c>
      <c r="J96" s="50" t="s">
        <v>55</v>
      </c>
      <c r="K96" s="52" t="s">
        <v>56</v>
      </c>
      <c r="L96" s="53"/>
      <c r="M96" s="53"/>
      <c r="N96" s="16"/>
      <c r="O96" s="54"/>
      <c r="P96" s="17">
        <v>20</v>
      </c>
      <c r="Q96" s="55">
        <f t="shared" ref="Q96:AE97" si="345">SUM(AF96,AU96,BJ96,BY96,CN96,DC96,DR96,EG96,EV96,FK96,FZ96,GO96)</f>
        <v>0</v>
      </c>
      <c r="R96" s="56">
        <f t="shared" si="345"/>
        <v>0</v>
      </c>
      <c r="S96" s="56">
        <f t="shared" si="345"/>
        <v>0</v>
      </c>
      <c r="T96" s="56">
        <f t="shared" si="345"/>
        <v>0</v>
      </c>
      <c r="U96" s="56">
        <f t="shared" si="345"/>
        <v>0</v>
      </c>
      <c r="V96" s="56">
        <f t="shared" si="345"/>
        <v>0</v>
      </c>
      <c r="W96" s="56">
        <f t="shared" si="345"/>
        <v>0</v>
      </c>
      <c r="X96" s="56">
        <f t="shared" si="345"/>
        <v>0</v>
      </c>
      <c r="Y96" s="56">
        <f t="shared" si="345"/>
        <v>0</v>
      </c>
      <c r="Z96" s="56">
        <f t="shared" si="345"/>
        <v>0</v>
      </c>
      <c r="AA96" s="56">
        <f t="shared" si="345"/>
        <v>0</v>
      </c>
      <c r="AB96" s="56">
        <f t="shared" si="345"/>
        <v>0</v>
      </c>
      <c r="AC96" s="56">
        <f t="shared" si="345"/>
        <v>0</v>
      </c>
      <c r="AD96" s="56">
        <f t="shared" si="345"/>
        <v>0</v>
      </c>
      <c r="AE96" s="56">
        <f t="shared" si="345"/>
        <v>0</v>
      </c>
      <c r="AF96" s="57">
        <f>SUM(AG96:AT96)</f>
        <v>0</v>
      </c>
      <c r="AG96" s="58"/>
      <c r="AH96" s="63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60">
        <f>SUM(AV96:BI96)</f>
        <v>0</v>
      </c>
      <c r="AV96" s="58">
        <f>AV97*AV98</f>
        <v>0</v>
      </c>
      <c r="AW96" s="63"/>
      <c r="AX96" s="58">
        <f t="shared" ref="AX96:BI96" si="346">AX97*AX98</f>
        <v>0</v>
      </c>
      <c r="AY96" s="58">
        <f t="shared" si="346"/>
        <v>0</v>
      </c>
      <c r="AZ96" s="58">
        <f t="shared" si="346"/>
        <v>0</v>
      </c>
      <c r="BA96" s="58">
        <f t="shared" si="346"/>
        <v>0</v>
      </c>
      <c r="BB96" s="58">
        <f t="shared" si="346"/>
        <v>0</v>
      </c>
      <c r="BC96" s="58">
        <f t="shared" si="346"/>
        <v>0</v>
      </c>
      <c r="BD96" s="58">
        <f t="shared" si="346"/>
        <v>0</v>
      </c>
      <c r="BE96" s="58">
        <f t="shared" si="346"/>
        <v>0</v>
      </c>
      <c r="BF96" s="58">
        <f t="shared" si="346"/>
        <v>0</v>
      </c>
      <c r="BG96" s="58">
        <f t="shared" si="346"/>
        <v>0</v>
      </c>
      <c r="BH96" s="58">
        <f t="shared" si="346"/>
        <v>0</v>
      </c>
      <c r="BI96" s="58">
        <f t="shared" si="346"/>
        <v>0</v>
      </c>
      <c r="BJ96" s="60">
        <f>SUM(BK96:BX96)</f>
        <v>0</v>
      </c>
      <c r="BK96" s="58">
        <f>BK97*BK98</f>
        <v>0</v>
      </c>
      <c r="BL96" s="63"/>
      <c r="BM96" s="58">
        <f t="shared" ref="BM96:BX96" si="347">BM97*BM98</f>
        <v>0</v>
      </c>
      <c r="BN96" s="58">
        <f t="shared" si="347"/>
        <v>0</v>
      </c>
      <c r="BO96" s="58">
        <f t="shared" si="347"/>
        <v>0</v>
      </c>
      <c r="BP96" s="58">
        <f t="shared" si="347"/>
        <v>0</v>
      </c>
      <c r="BQ96" s="58">
        <f t="shared" si="347"/>
        <v>0</v>
      </c>
      <c r="BR96" s="58">
        <f t="shared" si="347"/>
        <v>0</v>
      </c>
      <c r="BS96" s="58">
        <f t="shared" si="347"/>
        <v>0</v>
      </c>
      <c r="BT96" s="58">
        <f t="shared" si="347"/>
        <v>0</v>
      </c>
      <c r="BU96" s="58">
        <f t="shared" si="347"/>
        <v>0</v>
      </c>
      <c r="BV96" s="58">
        <f t="shared" si="347"/>
        <v>0</v>
      </c>
      <c r="BW96" s="58">
        <f t="shared" si="347"/>
        <v>0</v>
      </c>
      <c r="BX96" s="58">
        <f t="shared" si="347"/>
        <v>0</v>
      </c>
      <c r="BY96" s="60">
        <f>SUM(BZ96:CM96)</f>
        <v>0</v>
      </c>
      <c r="BZ96" s="58">
        <f>BZ97*BZ98</f>
        <v>0</v>
      </c>
      <c r="CA96" s="61"/>
      <c r="CB96" s="58">
        <f t="shared" ref="CB96:CM96" si="348">CB97*CB98</f>
        <v>0</v>
      </c>
      <c r="CC96" s="58">
        <f t="shared" si="348"/>
        <v>0</v>
      </c>
      <c r="CD96" s="58">
        <f t="shared" si="348"/>
        <v>0</v>
      </c>
      <c r="CE96" s="58">
        <f t="shared" si="348"/>
        <v>0</v>
      </c>
      <c r="CF96" s="58">
        <f t="shared" si="348"/>
        <v>0</v>
      </c>
      <c r="CG96" s="58">
        <f t="shared" si="348"/>
        <v>0</v>
      </c>
      <c r="CH96" s="58">
        <f t="shared" si="348"/>
        <v>0</v>
      </c>
      <c r="CI96" s="58">
        <f t="shared" si="348"/>
        <v>0</v>
      </c>
      <c r="CJ96" s="58">
        <f t="shared" si="348"/>
        <v>0</v>
      </c>
      <c r="CK96" s="58">
        <f t="shared" si="348"/>
        <v>0</v>
      </c>
      <c r="CL96" s="58">
        <f t="shared" si="348"/>
        <v>0</v>
      </c>
      <c r="CM96" s="58">
        <f t="shared" si="348"/>
        <v>0</v>
      </c>
      <c r="CN96" s="60">
        <f>SUM(CO96:DB96)</f>
        <v>0</v>
      </c>
      <c r="CO96" s="58">
        <f>CO97*CO98</f>
        <v>0</v>
      </c>
      <c r="CP96" s="61"/>
      <c r="CQ96" s="58">
        <f t="shared" ref="CQ96:DB96" si="349">CQ97*CQ98</f>
        <v>0</v>
      </c>
      <c r="CR96" s="58">
        <f t="shared" si="349"/>
        <v>0</v>
      </c>
      <c r="CS96" s="58">
        <f t="shared" si="349"/>
        <v>0</v>
      </c>
      <c r="CT96" s="58">
        <f t="shared" si="349"/>
        <v>0</v>
      </c>
      <c r="CU96" s="58">
        <f t="shared" si="349"/>
        <v>0</v>
      </c>
      <c r="CV96" s="58">
        <f t="shared" si="349"/>
        <v>0</v>
      </c>
      <c r="CW96" s="58">
        <f t="shared" si="349"/>
        <v>0</v>
      </c>
      <c r="CX96" s="58">
        <f t="shared" si="349"/>
        <v>0</v>
      </c>
      <c r="CY96" s="58">
        <f t="shared" si="349"/>
        <v>0</v>
      </c>
      <c r="CZ96" s="58">
        <f t="shared" si="349"/>
        <v>0</v>
      </c>
      <c r="DA96" s="58">
        <f t="shared" si="349"/>
        <v>0</v>
      </c>
      <c r="DB96" s="58">
        <f t="shared" si="349"/>
        <v>0</v>
      </c>
      <c r="DC96" s="60">
        <f>SUM(DD96:DQ96)</f>
        <v>0</v>
      </c>
      <c r="DD96" s="58">
        <f>DD97*DD98</f>
        <v>0</v>
      </c>
      <c r="DE96" s="61"/>
      <c r="DF96" s="58">
        <f t="shared" ref="DF96:DQ96" si="350">DF97*DF98</f>
        <v>0</v>
      </c>
      <c r="DG96" s="58">
        <f t="shared" si="350"/>
        <v>0</v>
      </c>
      <c r="DH96" s="58">
        <f t="shared" si="350"/>
        <v>0</v>
      </c>
      <c r="DI96" s="58">
        <f t="shared" si="350"/>
        <v>0</v>
      </c>
      <c r="DJ96" s="58">
        <f t="shared" si="350"/>
        <v>0</v>
      </c>
      <c r="DK96" s="58">
        <f t="shared" si="350"/>
        <v>0</v>
      </c>
      <c r="DL96" s="58">
        <f t="shared" si="350"/>
        <v>0</v>
      </c>
      <c r="DM96" s="58">
        <f t="shared" si="350"/>
        <v>0</v>
      </c>
      <c r="DN96" s="58">
        <f t="shared" si="350"/>
        <v>0</v>
      </c>
      <c r="DO96" s="58">
        <f t="shared" si="350"/>
        <v>0</v>
      </c>
      <c r="DP96" s="58">
        <f t="shared" si="350"/>
        <v>0</v>
      </c>
      <c r="DQ96" s="58">
        <f t="shared" si="350"/>
        <v>0</v>
      </c>
      <c r="DR96" s="60">
        <f>SUM(DS96:EF96)</f>
        <v>0</v>
      </c>
      <c r="DS96" s="58">
        <f>DS97*DS98</f>
        <v>0</v>
      </c>
      <c r="DT96" s="61"/>
      <c r="DU96" s="58">
        <f t="shared" ref="DU96:EF96" si="351">DU97*DU98</f>
        <v>0</v>
      </c>
      <c r="DV96" s="58">
        <f t="shared" si="351"/>
        <v>0</v>
      </c>
      <c r="DW96" s="58">
        <f t="shared" si="351"/>
        <v>0</v>
      </c>
      <c r="DX96" s="58">
        <f t="shared" si="351"/>
        <v>0</v>
      </c>
      <c r="DY96" s="58">
        <f t="shared" si="351"/>
        <v>0</v>
      </c>
      <c r="DZ96" s="58">
        <f t="shared" si="351"/>
        <v>0</v>
      </c>
      <c r="EA96" s="58">
        <f t="shared" si="351"/>
        <v>0</v>
      </c>
      <c r="EB96" s="58">
        <f t="shared" si="351"/>
        <v>0</v>
      </c>
      <c r="EC96" s="58">
        <f t="shared" si="351"/>
        <v>0</v>
      </c>
      <c r="ED96" s="58">
        <f t="shared" si="351"/>
        <v>0</v>
      </c>
      <c r="EE96" s="58">
        <f t="shared" si="351"/>
        <v>0</v>
      </c>
      <c r="EF96" s="58">
        <f t="shared" si="351"/>
        <v>0</v>
      </c>
      <c r="EG96" s="60">
        <f>SUM(EH96:EU96)</f>
        <v>0</v>
      </c>
      <c r="EH96" s="58">
        <f>EH97*EH98</f>
        <v>0</v>
      </c>
      <c r="EI96" s="61"/>
      <c r="EJ96" s="58">
        <f t="shared" ref="EJ96:EU96" si="352">EJ97*EJ98</f>
        <v>0</v>
      </c>
      <c r="EK96" s="58">
        <f t="shared" si="352"/>
        <v>0</v>
      </c>
      <c r="EL96" s="58">
        <f t="shared" si="352"/>
        <v>0</v>
      </c>
      <c r="EM96" s="58">
        <f t="shared" si="352"/>
        <v>0</v>
      </c>
      <c r="EN96" s="58">
        <f t="shared" si="352"/>
        <v>0</v>
      </c>
      <c r="EO96" s="58">
        <f t="shared" si="352"/>
        <v>0</v>
      </c>
      <c r="EP96" s="58">
        <f t="shared" si="352"/>
        <v>0</v>
      </c>
      <c r="EQ96" s="58">
        <f t="shared" si="352"/>
        <v>0</v>
      </c>
      <c r="ER96" s="58">
        <f t="shared" si="352"/>
        <v>0</v>
      </c>
      <c r="ES96" s="58">
        <f t="shared" si="352"/>
        <v>0</v>
      </c>
      <c r="ET96" s="58">
        <f t="shared" si="352"/>
        <v>0</v>
      </c>
      <c r="EU96" s="58">
        <f t="shared" si="352"/>
        <v>0</v>
      </c>
      <c r="EV96" s="60">
        <f>SUM(EW96:FJ96)</f>
        <v>0</v>
      </c>
      <c r="EW96" s="58">
        <f>EW97*EW98</f>
        <v>0</v>
      </c>
      <c r="EX96" s="61"/>
      <c r="EY96" s="58">
        <f t="shared" ref="EY96:FJ96" si="353">EY97*EY98</f>
        <v>0</v>
      </c>
      <c r="EZ96" s="58">
        <f t="shared" si="353"/>
        <v>0</v>
      </c>
      <c r="FA96" s="58">
        <f t="shared" si="353"/>
        <v>0</v>
      </c>
      <c r="FB96" s="58">
        <f t="shared" si="353"/>
        <v>0</v>
      </c>
      <c r="FC96" s="58">
        <f t="shared" si="353"/>
        <v>0</v>
      </c>
      <c r="FD96" s="58">
        <f t="shared" si="353"/>
        <v>0</v>
      </c>
      <c r="FE96" s="58">
        <f t="shared" si="353"/>
        <v>0</v>
      </c>
      <c r="FF96" s="58">
        <f t="shared" si="353"/>
        <v>0</v>
      </c>
      <c r="FG96" s="58">
        <f t="shared" si="353"/>
        <v>0</v>
      </c>
      <c r="FH96" s="58">
        <f t="shared" si="353"/>
        <v>0</v>
      </c>
      <c r="FI96" s="58">
        <f t="shared" si="353"/>
        <v>0</v>
      </c>
      <c r="FJ96" s="58">
        <f t="shared" si="353"/>
        <v>0</v>
      </c>
      <c r="FK96" s="60">
        <f>SUM(FL96:FY96)</f>
        <v>0</v>
      </c>
      <c r="FL96" s="58">
        <f>FL97*FL98</f>
        <v>0</v>
      </c>
      <c r="FM96" s="61"/>
      <c r="FN96" s="58">
        <f t="shared" ref="FN96:FY96" si="354">FN97*FN98</f>
        <v>0</v>
      </c>
      <c r="FO96" s="58">
        <f t="shared" si="354"/>
        <v>0</v>
      </c>
      <c r="FP96" s="58">
        <f t="shared" si="354"/>
        <v>0</v>
      </c>
      <c r="FQ96" s="58">
        <f t="shared" si="354"/>
        <v>0</v>
      </c>
      <c r="FR96" s="58">
        <f t="shared" si="354"/>
        <v>0</v>
      </c>
      <c r="FS96" s="58">
        <f t="shared" si="354"/>
        <v>0</v>
      </c>
      <c r="FT96" s="58">
        <f t="shared" si="354"/>
        <v>0</v>
      </c>
      <c r="FU96" s="58">
        <f t="shared" si="354"/>
        <v>0</v>
      </c>
      <c r="FV96" s="58">
        <f t="shared" si="354"/>
        <v>0</v>
      </c>
      <c r="FW96" s="58">
        <f t="shared" si="354"/>
        <v>0</v>
      </c>
      <c r="FX96" s="58">
        <f t="shared" si="354"/>
        <v>0</v>
      </c>
      <c r="FY96" s="58">
        <f t="shared" si="354"/>
        <v>0</v>
      </c>
      <c r="FZ96" s="60">
        <f>SUM(GA96:GN96)</f>
        <v>0</v>
      </c>
      <c r="GA96" s="58">
        <f>GA97*GA98</f>
        <v>0</v>
      </c>
      <c r="GB96" s="61"/>
      <c r="GC96" s="58">
        <f t="shared" ref="GC96:GN96" si="355">GC97*GC98</f>
        <v>0</v>
      </c>
      <c r="GD96" s="58">
        <f t="shared" si="355"/>
        <v>0</v>
      </c>
      <c r="GE96" s="58">
        <f t="shared" si="355"/>
        <v>0</v>
      </c>
      <c r="GF96" s="58">
        <f t="shared" si="355"/>
        <v>0</v>
      </c>
      <c r="GG96" s="58">
        <f t="shared" si="355"/>
        <v>0</v>
      </c>
      <c r="GH96" s="58">
        <f t="shared" si="355"/>
        <v>0</v>
      </c>
      <c r="GI96" s="58">
        <f t="shared" si="355"/>
        <v>0</v>
      </c>
      <c r="GJ96" s="58">
        <f t="shared" si="355"/>
        <v>0</v>
      </c>
      <c r="GK96" s="58">
        <f t="shared" si="355"/>
        <v>0</v>
      </c>
      <c r="GL96" s="58">
        <f t="shared" si="355"/>
        <v>0</v>
      </c>
      <c r="GM96" s="58">
        <f t="shared" si="355"/>
        <v>0</v>
      </c>
      <c r="GN96" s="58">
        <f t="shared" si="355"/>
        <v>0</v>
      </c>
      <c r="GO96" s="60">
        <f>SUM(GP96:HC96)</f>
        <v>0</v>
      </c>
      <c r="GP96" s="58">
        <f>GP97*GP98</f>
        <v>0</v>
      </c>
      <c r="GQ96" s="61"/>
      <c r="GR96" s="58">
        <f t="shared" ref="GR96:HC96" si="356">GR97*GR98</f>
        <v>0</v>
      </c>
      <c r="GS96" s="58">
        <f t="shared" si="356"/>
        <v>0</v>
      </c>
      <c r="GT96" s="58">
        <f t="shared" si="356"/>
        <v>0</v>
      </c>
      <c r="GU96" s="58">
        <f t="shared" si="356"/>
        <v>0</v>
      </c>
      <c r="GV96" s="58">
        <f t="shared" si="356"/>
        <v>0</v>
      </c>
      <c r="GW96" s="58">
        <f t="shared" si="356"/>
        <v>0</v>
      </c>
      <c r="GX96" s="58">
        <f t="shared" si="356"/>
        <v>0</v>
      </c>
      <c r="GY96" s="58">
        <f t="shared" si="356"/>
        <v>0</v>
      </c>
      <c r="GZ96" s="58">
        <f t="shared" si="356"/>
        <v>0</v>
      </c>
      <c r="HA96" s="58">
        <f t="shared" si="356"/>
        <v>0</v>
      </c>
      <c r="HB96" s="58">
        <f t="shared" si="356"/>
        <v>0</v>
      </c>
      <c r="HC96" s="58">
        <f t="shared" si="356"/>
        <v>0</v>
      </c>
    </row>
    <row r="97" spans="1:211" s="15" customFormat="1" ht="13.5" customHeight="1" x14ac:dyDescent="0.25">
      <c r="A97" s="14" t="s">
        <v>54</v>
      </c>
      <c r="B97" s="15" t="s">
        <v>332</v>
      </c>
      <c r="C97" s="47" t="s">
        <v>51</v>
      </c>
      <c r="D97" s="47" t="s">
        <v>52</v>
      </c>
      <c r="E97" s="48">
        <v>160</v>
      </c>
      <c r="F97" s="49"/>
      <c r="G97" s="50" t="s">
        <v>327</v>
      </c>
      <c r="H97" s="51"/>
      <c r="J97" s="50" t="s">
        <v>234</v>
      </c>
      <c r="K97" s="52" t="s">
        <v>56</v>
      </c>
      <c r="L97" s="53"/>
      <c r="M97" s="53"/>
      <c r="N97" s="16"/>
      <c r="O97" s="54"/>
      <c r="P97" s="17">
        <v>20</v>
      </c>
      <c r="Q97" s="55">
        <f t="shared" si="345"/>
        <v>0</v>
      </c>
      <c r="R97" s="56">
        <f t="shared" si="345"/>
        <v>0</v>
      </c>
      <c r="S97" s="56">
        <f t="shared" si="345"/>
        <v>0</v>
      </c>
      <c r="T97" s="56">
        <f t="shared" si="345"/>
        <v>0</v>
      </c>
      <c r="U97" s="56">
        <f t="shared" si="345"/>
        <v>0</v>
      </c>
      <c r="V97" s="56">
        <f t="shared" si="345"/>
        <v>0</v>
      </c>
      <c r="W97" s="56">
        <f t="shared" si="345"/>
        <v>0</v>
      </c>
      <c r="X97" s="56">
        <f t="shared" si="345"/>
        <v>0</v>
      </c>
      <c r="Y97" s="56">
        <f t="shared" si="345"/>
        <v>0</v>
      </c>
      <c r="Z97" s="56">
        <f t="shared" si="345"/>
        <v>0</v>
      </c>
      <c r="AA97" s="56">
        <f t="shared" si="345"/>
        <v>0</v>
      </c>
      <c r="AB97" s="56">
        <f t="shared" si="345"/>
        <v>0</v>
      </c>
      <c r="AC97" s="56">
        <f t="shared" si="345"/>
        <v>0</v>
      </c>
      <c r="AD97" s="56">
        <f t="shared" si="345"/>
        <v>0</v>
      </c>
      <c r="AE97" s="56">
        <f t="shared" si="345"/>
        <v>0</v>
      </c>
      <c r="AF97" s="57">
        <f>SUM(AG97:AT97)</f>
        <v>0</v>
      </c>
      <c r="AG97" s="58"/>
      <c r="AH97" s="63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60">
        <f>SUM(AV97:BI97)</f>
        <v>0</v>
      </c>
      <c r="AV97" s="58"/>
      <c r="AW97" s="63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60">
        <f>SUM(BK97:BX97)</f>
        <v>0</v>
      </c>
      <c r="BK97" s="58"/>
      <c r="BL97" s="63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60">
        <f>SUM(BZ97:CM97)</f>
        <v>0</v>
      </c>
      <c r="BZ97" s="58"/>
      <c r="CA97" s="61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60">
        <f>SUM(CO97:DB97)</f>
        <v>0</v>
      </c>
      <c r="CO97" s="58"/>
      <c r="CP97" s="61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60">
        <f>SUM(DD97:DQ97)</f>
        <v>0</v>
      </c>
      <c r="DD97" s="58"/>
      <c r="DE97" s="61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60">
        <f>SUM(DS97:EF97)</f>
        <v>0</v>
      </c>
      <c r="DS97" s="58"/>
      <c r="DT97" s="61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60">
        <f>SUM(EH97:EU97)</f>
        <v>0</v>
      </c>
      <c r="EH97" s="58"/>
      <c r="EI97" s="61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60">
        <f>SUM(EW97:FJ97)</f>
        <v>0</v>
      </c>
      <c r="EW97" s="58"/>
      <c r="EX97" s="61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60">
        <f>SUM(FL97:FY97)</f>
        <v>0</v>
      </c>
      <c r="FL97" s="58"/>
      <c r="FM97" s="61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60">
        <f>SUM(GA97:GN97)</f>
        <v>0</v>
      </c>
      <c r="GA97" s="58"/>
      <c r="GB97" s="61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60">
        <f>SUM(GP97:HC97)</f>
        <v>0</v>
      </c>
      <c r="GP97" s="58"/>
      <c r="GQ97" s="61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</row>
    <row r="98" spans="1:211" s="15" customFormat="1" ht="13.5" customHeight="1" x14ac:dyDescent="0.25">
      <c r="A98" s="14" t="s">
        <v>54</v>
      </c>
      <c r="B98" s="15" t="s">
        <v>333</v>
      </c>
      <c r="C98" s="47" t="s">
        <v>51</v>
      </c>
      <c r="D98" s="47" t="s">
        <v>52</v>
      </c>
      <c r="E98" s="48">
        <v>160</v>
      </c>
      <c r="F98" s="49"/>
      <c r="G98" s="50" t="s">
        <v>329</v>
      </c>
      <c r="H98" s="51"/>
      <c r="J98" s="50" t="s">
        <v>237</v>
      </c>
      <c r="K98" s="52" t="s">
        <v>56</v>
      </c>
      <c r="L98" s="53"/>
      <c r="M98" s="53"/>
      <c r="N98" s="16"/>
      <c r="O98" s="54"/>
      <c r="P98" s="17">
        <v>20</v>
      </c>
      <c r="Q98" s="55">
        <f t="shared" ref="Q98:AF98" si="357">IF(Q97=0, 0, Q96/Q97/1)</f>
        <v>0</v>
      </c>
      <c r="R98" s="56">
        <f t="shared" si="357"/>
        <v>0</v>
      </c>
      <c r="S98" s="56">
        <f t="shared" si="357"/>
        <v>0</v>
      </c>
      <c r="T98" s="56">
        <f t="shared" si="357"/>
        <v>0</v>
      </c>
      <c r="U98" s="56">
        <f t="shared" si="357"/>
        <v>0</v>
      </c>
      <c r="V98" s="56">
        <f t="shared" si="357"/>
        <v>0</v>
      </c>
      <c r="W98" s="56">
        <f t="shared" si="357"/>
        <v>0</v>
      </c>
      <c r="X98" s="56">
        <f t="shared" si="357"/>
        <v>0</v>
      </c>
      <c r="Y98" s="56">
        <f t="shared" si="357"/>
        <v>0</v>
      </c>
      <c r="Z98" s="56">
        <f t="shared" si="357"/>
        <v>0</v>
      </c>
      <c r="AA98" s="56">
        <f t="shared" si="357"/>
        <v>0</v>
      </c>
      <c r="AB98" s="56">
        <f t="shared" si="357"/>
        <v>0</v>
      </c>
      <c r="AC98" s="56">
        <f t="shared" si="357"/>
        <v>0</v>
      </c>
      <c r="AD98" s="56">
        <f t="shared" si="357"/>
        <v>0</v>
      </c>
      <c r="AE98" s="56">
        <f t="shared" si="357"/>
        <v>0</v>
      </c>
      <c r="AF98" s="57">
        <f t="shared" si="357"/>
        <v>0</v>
      </c>
      <c r="AG98" s="58"/>
      <c r="AH98" s="63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60">
        <f>IF(AU97=0, 0, AU96/AU97/1)</f>
        <v>0</v>
      </c>
      <c r="AV98" s="58"/>
      <c r="AW98" s="63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60">
        <f>IF(BJ97=0, 0, BJ96/BJ97/1)</f>
        <v>0</v>
      </c>
      <c r="BK98" s="58"/>
      <c r="BL98" s="63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60">
        <f>IF(BY97=0, 0, BY96/BY97/1)</f>
        <v>0</v>
      </c>
      <c r="BZ98" s="58"/>
      <c r="CA98" s="61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60">
        <f>IF(CN97=0, 0, CN96/CN97/1)</f>
        <v>0</v>
      </c>
      <c r="CO98" s="58"/>
      <c r="CP98" s="61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60">
        <f>IF(DC97=0, 0, DC96/DC97/1)</f>
        <v>0</v>
      </c>
      <c r="DD98" s="58"/>
      <c r="DE98" s="61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60">
        <f>IF(DR97=0, 0, DR96/DR97/1)</f>
        <v>0</v>
      </c>
      <c r="DS98" s="58"/>
      <c r="DT98" s="61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60">
        <f>IF(EG97=0, 0, EG96/EG97/1)</f>
        <v>0</v>
      </c>
      <c r="EH98" s="58"/>
      <c r="EI98" s="61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60">
        <f>IF(EV97=0, 0, EV96/EV97/1)</f>
        <v>0</v>
      </c>
      <c r="EW98" s="58"/>
      <c r="EX98" s="61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  <c r="FK98" s="60">
        <f>IF(FK97=0, 0, FK96/FK97/1)</f>
        <v>0</v>
      </c>
      <c r="FL98" s="58"/>
      <c r="FM98" s="61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60">
        <f>IF(FZ97=0, 0, FZ96/FZ97/1)</f>
        <v>0</v>
      </c>
      <c r="GA98" s="58"/>
      <c r="GB98" s="61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60">
        <f>IF(GO97=0, 0, GO96/GO97/1)</f>
        <v>0</v>
      </c>
      <c r="GP98" s="58"/>
      <c r="GQ98" s="61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</row>
    <row r="99" spans="1:211" s="15" customFormat="1" ht="13.5" customHeight="1" x14ac:dyDescent="0.25">
      <c r="A99" s="14" t="s">
        <v>49</v>
      </c>
      <c r="B99" s="62" t="s">
        <v>334</v>
      </c>
      <c r="C99" s="47" t="s">
        <v>51</v>
      </c>
      <c r="D99" s="47" t="s">
        <v>52</v>
      </c>
      <c r="E99" s="48">
        <v>160</v>
      </c>
      <c r="F99" s="49"/>
      <c r="G99" s="50" t="s">
        <v>335</v>
      </c>
      <c r="H99" s="51" t="s">
        <v>54</v>
      </c>
      <c r="J99" s="50" t="s">
        <v>55</v>
      </c>
      <c r="K99" s="52" t="s">
        <v>56</v>
      </c>
      <c r="L99" s="53"/>
      <c r="M99" s="53"/>
      <c r="N99" s="16"/>
      <c r="O99" s="54"/>
      <c r="P99" s="17">
        <v>20</v>
      </c>
      <c r="Q99" s="55">
        <f t="shared" ref="Q99:AE100" si="358">SUM(AF99,AU99,BJ99,BY99,CN99,DC99,DR99,EG99,EV99,FK99,FZ99,GO99)</f>
        <v>0</v>
      </c>
      <c r="R99" s="56">
        <f t="shared" si="358"/>
        <v>0</v>
      </c>
      <c r="S99" s="56">
        <f t="shared" si="358"/>
        <v>0</v>
      </c>
      <c r="T99" s="56">
        <f t="shared" si="358"/>
        <v>0</v>
      </c>
      <c r="U99" s="56">
        <f t="shared" si="358"/>
        <v>0</v>
      </c>
      <c r="V99" s="56">
        <f t="shared" si="358"/>
        <v>0</v>
      </c>
      <c r="W99" s="56">
        <f t="shared" si="358"/>
        <v>0</v>
      </c>
      <c r="X99" s="56">
        <f t="shared" si="358"/>
        <v>0</v>
      </c>
      <c r="Y99" s="56">
        <f t="shared" si="358"/>
        <v>0</v>
      </c>
      <c r="Z99" s="56">
        <f t="shared" si="358"/>
        <v>0</v>
      </c>
      <c r="AA99" s="56">
        <f t="shared" si="358"/>
        <v>0</v>
      </c>
      <c r="AB99" s="56">
        <f t="shared" si="358"/>
        <v>0</v>
      </c>
      <c r="AC99" s="56">
        <f t="shared" si="358"/>
        <v>0</v>
      </c>
      <c r="AD99" s="56">
        <f t="shared" si="358"/>
        <v>0</v>
      </c>
      <c r="AE99" s="56">
        <f t="shared" si="358"/>
        <v>0</v>
      </c>
      <c r="AF99" s="57">
        <f>SUM(AG99:AT99)</f>
        <v>0</v>
      </c>
      <c r="AG99" s="58"/>
      <c r="AH99" s="63" t="s">
        <v>336</v>
      </c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60">
        <f>SUM(AV99:BI99)</f>
        <v>0</v>
      </c>
      <c r="AV99" s="58">
        <f>(AV100*AV101)/1000</f>
        <v>0</v>
      </c>
      <c r="AW99" s="63" t="s">
        <v>337</v>
      </c>
      <c r="AX99" s="58">
        <f t="shared" ref="AX99:BI99" si="359">(AX100*AX101)/1000</f>
        <v>0</v>
      </c>
      <c r="AY99" s="58">
        <f t="shared" si="359"/>
        <v>0</v>
      </c>
      <c r="AZ99" s="58">
        <f t="shared" si="359"/>
        <v>0</v>
      </c>
      <c r="BA99" s="58">
        <f t="shared" si="359"/>
        <v>0</v>
      </c>
      <c r="BB99" s="58">
        <f t="shared" si="359"/>
        <v>0</v>
      </c>
      <c r="BC99" s="58">
        <f t="shared" si="359"/>
        <v>0</v>
      </c>
      <c r="BD99" s="58">
        <f t="shared" si="359"/>
        <v>0</v>
      </c>
      <c r="BE99" s="58">
        <f t="shared" si="359"/>
        <v>0</v>
      </c>
      <c r="BF99" s="58">
        <f t="shared" si="359"/>
        <v>0</v>
      </c>
      <c r="BG99" s="58">
        <f t="shared" si="359"/>
        <v>0</v>
      </c>
      <c r="BH99" s="58">
        <f t="shared" si="359"/>
        <v>0</v>
      </c>
      <c r="BI99" s="58">
        <f t="shared" si="359"/>
        <v>0</v>
      </c>
      <c r="BJ99" s="60">
        <f>SUM(BK99:BX99)</f>
        <v>0</v>
      </c>
      <c r="BK99" s="58">
        <f>(BK100*BK101)/1000</f>
        <v>0</v>
      </c>
      <c r="BL99" s="63" t="s">
        <v>338</v>
      </c>
      <c r="BM99" s="58">
        <f t="shared" ref="BM99:BX99" si="360">(BM100*BM101)/1000</f>
        <v>0</v>
      </c>
      <c r="BN99" s="58">
        <f t="shared" si="360"/>
        <v>0</v>
      </c>
      <c r="BO99" s="58">
        <f t="shared" si="360"/>
        <v>0</v>
      </c>
      <c r="BP99" s="58">
        <f t="shared" si="360"/>
        <v>0</v>
      </c>
      <c r="BQ99" s="58">
        <f t="shared" si="360"/>
        <v>0</v>
      </c>
      <c r="BR99" s="58">
        <f t="shared" si="360"/>
        <v>0</v>
      </c>
      <c r="BS99" s="58">
        <f t="shared" si="360"/>
        <v>0</v>
      </c>
      <c r="BT99" s="58">
        <f t="shared" si="360"/>
        <v>0</v>
      </c>
      <c r="BU99" s="58">
        <f t="shared" si="360"/>
        <v>0</v>
      </c>
      <c r="BV99" s="58">
        <f t="shared" si="360"/>
        <v>0</v>
      </c>
      <c r="BW99" s="58">
        <f t="shared" si="360"/>
        <v>0</v>
      </c>
      <c r="BX99" s="58">
        <f t="shared" si="360"/>
        <v>0</v>
      </c>
      <c r="BY99" s="60">
        <f>SUM(BZ99:CM99)</f>
        <v>0</v>
      </c>
      <c r="BZ99" s="58">
        <f>(BZ100*BZ101)/1000</f>
        <v>0</v>
      </c>
      <c r="CA99" s="61" t="s">
        <v>339</v>
      </c>
      <c r="CB99" s="58">
        <f t="shared" ref="CB99:CM99" si="361">(CB100*CB101)/1000</f>
        <v>0</v>
      </c>
      <c r="CC99" s="58">
        <f t="shared" si="361"/>
        <v>0</v>
      </c>
      <c r="CD99" s="58">
        <f t="shared" si="361"/>
        <v>0</v>
      </c>
      <c r="CE99" s="58">
        <f t="shared" si="361"/>
        <v>0</v>
      </c>
      <c r="CF99" s="58">
        <f t="shared" si="361"/>
        <v>0</v>
      </c>
      <c r="CG99" s="58">
        <f t="shared" si="361"/>
        <v>0</v>
      </c>
      <c r="CH99" s="58">
        <f t="shared" si="361"/>
        <v>0</v>
      </c>
      <c r="CI99" s="58">
        <f t="shared" si="361"/>
        <v>0</v>
      </c>
      <c r="CJ99" s="58">
        <f t="shared" si="361"/>
        <v>0</v>
      </c>
      <c r="CK99" s="58">
        <f t="shared" si="361"/>
        <v>0</v>
      </c>
      <c r="CL99" s="58">
        <f t="shared" si="361"/>
        <v>0</v>
      </c>
      <c r="CM99" s="58">
        <f t="shared" si="361"/>
        <v>0</v>
      </c>
      <c r="CN99" s="60">
        <f>SUM(CO99:DB99)</f>
        <v>0</v>
      </c>
      <c r="CO99" s="58">
        <f>(CO100*CO101)/1000</f>
        <v>0</v>
      </c>
      <c r="CP99" s="61" t="s">
        <v>340</v>
      </c>
      <c r="CQ99" s="58">
        <f t="shared" ref="CQ99:DB99" si="362">(CQ100*CQ101)/1000</f>
        <v>0</v>
      </c>
      <c r="CR99" s="58">
        <f t="shared" si="362"/>
        <v>0</v>
      </c>
      <c r="CS99" s="58">
        <f t="shared" si="362"/>
        <v>0</v>
      </c>
      <c r="CT99" s="58">
        <f t="shared" si="362"/>
        <v>0</v>
      </c>
      <c r="CU99" s="58">
        <f t="shared" si="362"/>
        <v>0</v>
      </c>
      <c r="CV99" s="58">
        <f t="shared" si="362"/>
        <v>0</v>
      </c>
      <c r="CW99" s="58">
        <f t="shared" si="362"/>
        <v>0</v>
      </c>
      <c r="CX99" s="58">
        <f t="shared" si="362"/>
        <v>0</v>
      </c>
      <c r="CY99" s="58">
        <f t="shared" si="362"/>
        <v>0</v>
      </c>
      <c r="CZ99" s="58">
        <f t="shared" si="362"/>
        <v>0</v>
      </c>
      <c r="DA99" s="58">
        <f t="shared" si="362"/>
        <v>0</v>
      </c>
      <c r="DB99" s="58">
        <f t="shared" si="362"/>
        <v>0</v>
      </c>
      <c r="DC99" s="60">
        <f>SUM(DD99:DQ99)</f>
        <v>0</v>
      </c>
      <c r="DD99" s="58">
        <f>(DD100*DD101)/1000</f>
        <v>0</v>
      </c>
      <c r="DE99" s="61" t="s">
        <v>341</v>
      </c>
      <c r="DF99" s="58">
        <f t="shared" ref="DF99:DQ99" si="363">(DF100*DF101)/1000</f>
        <v>0</v>
      </c>
      <c r="DG99" s="58">
        <f t="shared" si="363"/>
        <v>0</v>
      </c>
      <c r="DH99" s="58">
        <f t="shared" si="363"/>
        <v>0</v>
      </c>
      <c r="DI99" s="58">
        <f t="shared" si="363"/>
        <v>0</v>
      </c>
      <c r="DJ99" s="58">
        <f t="shared" si="363"/>
        <v>0</v>
      </c>
      <c r="DK99" s="58">
        <f t="shared" si="363"/>
        <v>0</v>
      </c>
      <c r="DL99" s="58">
        <f t="shared" si="363"/>
        <v>0</v>
      </c>
      <c r="DM99" s="58">
        <f t="shared" si="363"/>
        <v>0</v>
      </c>
      <c r="DN99" s="58">
        <f t="shared" si="363"/>
        <v>0</v>
      </c>
      <c r="DO99" s="58">
        <f t="shared" si="363"/>
        <v>0</v>
      </c>
      <c r="DP99" s="58">
        <f t="shared" si="363"/>
        <v>0</v>
      </c>
      <c r="DQ99" s="58">
        <f t="shared" si="363"/>
        <v>0</v>
      </c>
      <c r="DR99" s="60">
        <f>SUM(DS99:EF99)</f>
        <v>0</v>
      </c>
      <c r="DS99" s="58">
        <f>(DS100*DS101)/1000</f>
        <v>0</v>
      </c>
      <c r="DT99" s="61" t="s">
        <v>342</v>
      </c>
      <c r="DU99" s="58">
        <f t="shared" ref="DU99:EF99" si="364">(DU100*DU101)/1000</f>
        <v>0</v>
      </c>
      <c r="DV99" s="58">
        <f t="shared" si="364"/>
        <v>0</v>
      </c>
      <c r="DW99" s="58">
        <f t="shared" si="364"/>
        <v>0</v>
      </c>
      <c r="DX99" s="58">
        <f t="shared" si="364"/>
        <v>0</v>
      </c>
      <c r="DY99" s="58">
        <f t="shared" si="364"/>
        <v>0</v>
      </c>
      <c r="DZ99" s="58">
        <f t="shared" si="364"/>
        <v>0</v>
      </c>
      <c r="EA99" s="58">
        <f t="shared" si="364"/>
        <v>0</v>
      </c>
      <c r="EB99" s="58">
        <f t="shared" si="364"/>
        <v>0</v>
      </c>
      <c r="EC99" s="58">
        <f t="shared" si="364"/>
        <v>0</v>
      </c>
      <c r="ED99" s="58">
        <f t="shared" si="364"/>
        <v>0</v>
      </c>
      <c r="EE99" s="58">
        <f t="shared" si="364"/>
        <v>0</v>
      </c>
      <c r="EF99" s="58">
        <f t="shared" si="364"/>
        <v>0</v>
      </c>
      <c r="EG99" s="60">
        <f>SUM(EH99:EU99)</f>
        <v>0</v>
      </c>
      <c r="EH99" s="58">
        <f>(EH100*EH101)/1000</f>
        <v>0</v>
      </c>
      <c r="EI99" s="61" t="s">
        <v>343</v>
      </c>
      <c r="EJ99" s="58">
        <f t="shared" ref="EJ99:EU99" si="365">(EJ100*EJ101)/1000</f>
        <v>0</v>
      </c>
      <c r="EK99" s="58">
        <f t="shared" si="365"/>
        <v>0</v>
      </c>
      <c r="EL99" s="58">
        <f t="shared" si="365"/>
        <v>0</v>
      </c>
      <c r="EM99" s="58">
        <f t="shared" si="365"/>
        <v>0</v>
      </c>
      <c r="EN99" s="58">
        <f t="shared" si="365"/>
        <v>0</v>
      </c>
      <c r="EO99" s="58">
        <f t="shared" si="365"/>
        <v>0</v>
      </c>
      <c r="EP99" s="58">
        <f t="shared" si="365"/>
        <v>0</v>
      </c>
      <c r="EQ99" s="58">
        <f t="shared" si="365"/>
        <v>0</v>
      </c>
      <c r="ER99" s="58">
        <f t="shared" si="365"/>
        <v>0</v>
      </c>
      <c r="ES99" s="58">
        <f t="shared" si="365"/>
        <v>0</v>
      </c>
      <c r="ET99" s="58">
        <f t="shared" si="365"/>
        <v>0</v>
      </c>
      <c r="EU99" s="58">
        <f t="shared" si="365"/>
        <v>0</v>
      </c>
      <c r="EV99" s="60">
        <f>SUM(EW99:FJ99)</f>
        <v>0</v>
      </c>
      <c r="EW99" s="58">
        <f>(EW100*EW101)/1000</f>
        <v>0</v>
      </c>
      <c r="EX99" s="61" t="s">
        <v>344</v>
      </c>
      <c r="EY99" s="58">
        <f t="shared" ref="EY99:FJ99" si="366">(EY100*EY101)/1000</f>
        <v>0</v>
      </c>
      <c r="EZ99" s="58">
        <f t="shared" si="366"/>
        <v>0</v>
      </c>
      <c r="FA99" s="58">
        <f t="shared" si="366"/>
        <v>0</v>
      </c>
      <c r="FB99" s="58">
        <f t="shared" si="366"/>
        <v>0</v>
      </c>
      <c r="FC99" s="58">
        <f t="shared" si="366"/>
        <v>0</v>
      </c>
      <c r="FD99" s="58">
        <f t="shared" si="366"/>
        <v>0</v>
      </c>
      <c r="FE99" s="58">
        <f t="shared" si="366"/>
        <v>0</v>
      </c>
      <c r="FF99" s="58">
        <f t="shared" si="366"/>
        <v>0</v>
      </c>
      <c r="FG99" s="58">
        <f t="shared" si="366"/>
        <v>0</v>
      </c>
      <c r="FH99" s="58">
        <f t="shared" si="366"/>
        <v>0</v>
      </c>
      <c r="FI99" s="58">
        <f t="shared" si="366"/>
        <v>0</v>
      </c>
      <c r="FJ99" s="58">
        <f t="shared" si="366"/>
        <v>0</v>
      </c>
      <c r="FK99" s="60">
        <f>SUM(FL99:FY99)</f>
        <v>0</v>
      </c>
      <c r="FL99" s="58">
        <f>(FL100*FL101)/1000</f>
        <v>0</v>
      </c>
      <c r="FM99" s="61" t="s">
        <v>345</v>
      </c>
      <c r="FN99" s="58">
        <f t="shared" ref="FN99:FY99" si="367">(FN100*FN101)/1000</f>
        <v>0</v>
      </c>
      <c r="FO99" s="58">
        <f t="shared" si="367"/>
        <v>0</v>
      </c>
      <c r="FP99" s="58">
        <f t="shared" si="367"/>
        <v>0</v>
      </c>
      <c r="FQ99" s="58">
        <f t="shared" si="367"/>
        <v>0</v>
      </c>
      <c r="FR99" s="58">
        <f t="shared" si="367"/>
        <v>0</v>
      </c>
      <c r="FS99" s="58">
        <f t="shared" si="367"/>
        <v>0</v>
      </c>
      <c r="FT99" s="58">
        <f t="shared" si="367"/>
        <v>0</v>
      </c>
      <c r="FU99" s="58">
        <f t="shared" si="367"/>
        <v>0</v>
      </c>
      <c r="FV99" s="58">
        <f t="shared" si="367"/>
        <v>0</v>
      </c>
      <c r="FW99" s="58">
        <f t="shared" si="367"/>
        <v>0</v>
      </c>
      <c r="FX99" s="58">
        <f t="shared" si="367"/>
        <v>0</v>
      </c>
      <c r="FY99" s="58">
        <f t="shared" si="367"/>
        <v>0</v>
      </c>
      <c r="FZ99" s="60">
        <f>SUM(GA99:GN99)</f>
        <v>0</v>
      </c>
      <c r="GA99" s="58">
        <f>(GA100*GA101)/1000</f>
        <v>0</v>
      </c>
      <c r="GB99" s="61" t="s">
        <v>346</v>
      </c>
      <c r="GC99" s="58">
        <f t="shared" ref="GC99:GN99" si="368">(GC100*GC101)/1000</f>
        <v>0</v>
      </c>
      <c r="GD99" s="58">
        <f t="shared" si="368"/>
        <v>0</v>
      </c>
      <c r="GE99" s="58">
        <f t="shared" si="368"/>
        <v>0</v>
      </c>
      <c r="GF99" s="58">
        <f t="shared" si="368"/>
        <v>0</v>
      </c>
      <c r="GG99" s="58">
        <f t="shared" si="368"/>
        <v>0</v>
      </c>
      <c r="GH99" s="58">
        <f t="shared" si="368"/>
        <v>0</v>
      </c>
      <c r="GI99" s="58">
        <f t="shared" si="368"/>
        <v>0</v>
      </c>
      <c r="GJ99" s="58">
        <f t="shared" si="368"/>
        <v>0</v>
      </c>
      <c r="GK99" s="58">
        <f t="shared" si="368"/>
        <v>0</v>
      </c>
      <c r="GL99" s="58">
        <f t="shared" si="368"/>
        <v>0</v>
      </c>
      <c r="GM99" s="58">
        <f t="shared" si="368"/>
        <v>0</v>
      </c>
      <c r="GN99" s="58">
        <f t="shared" si="368"/>
        <v>0</v>
      </c>
      <c r="GO99" s="60">
        <f>SUM(GP99:HC99)</f>
        <v>0</v>
      </c>
      <c r="GP99" s="58">
        <f>(GP100*GP101)/1000</f>
        <v>0</v>
      </c>
      <c r="GQ99" s="61" t="s">
        <v>347</v>
      </c>
      <c r="GR99" s="58">
        <f t="shared" ref="GR99:HC99" si="369">(GR100*GR101)/1000</f>
        <v>0</v>
      </c>
      <c r="GS99" s="58">
        <f t="shared" si="369"/>
        <v>0</v>
      </c>
      <c r="GT99" s="58">
        <f t="shared" si="369"/>
        <v>0</v>
      </c>
      <c r="GU99" s="58">
        <f t="shared" si="369"/>
        <v>0</v>
      </c>
      <c r="GV99" s="58">
        <f t="shared" si="369"/>
        <v>0</v>
      </c>
      <c r="GW99" s="58">
        <f t="shared" si="369"/>
        <v>0</v>
      </c>
      <c r="GX99" s="58">
        <f t="shared" si="369"/>
        <v>0</v>
      </c>
      <c r="GY99" s="58">
        <f t="shared" si="369"/>
        <v>0</v>
      </c>
      <c r="GZ99" s="58">
        <f t="shared" si="369"/>
        <v>0</v>
      </c>
      <c r="HA99" s="58">
        <f t="shared" si="369"/>
        <v>0</v>
      </c>
      <c r="HB99" s="58">
        <f t="shared" si="369"/>
        <v>0</v>
      </c>
      <c r="HC99" s="58">
        <f t="shared" si="369"/>
        <v>0</v>
      </c>
    </row>
    <row r="100" spans="1:211" s="15" customFormat="1" ht="13.5" customHeight="1" x14ac:dyDescent="0.25">
      <c r="A100" s="14" t="s">
        <v>54</v>
      </c>
      <c r="B100" s="62" t="s">
        <v>348</v>
      </c>
      <c r="C100" s="47" t="s">
        <v>51</v>
      </c>
      <c r="D100" s="47" t="s">
        <v>52</v>
      </c>
      <c r="E100" s="48">
        <v>160</v>
      </c>
      <c r="F100" s="49"/>
      <c r="G100" s="50" t="s">
        <v>327</v>
      </c>
      <c r="H100" s="51"/>
      <c r="J100" s="50" t="s">
        <v>234</v>
      </c>
      <c r="K100" s="52" t="s">
        <v>56</v>
      </c>
      <c r="L100" s="53"/>
      <c r="M100" s="53"/>
      <c r="N100" s="16"/>
      <c r="O100" s="54"/>
      <c r="P100" s="17">
        <v>20</v>
      </c>
      <c r="Q100" s="55">
        <f t="shared" si="358"/>
        <v>0</v>
      </c>
      <c r="R100" s="56">
        <f t="shared" si="358"/>
        <v>0</v>
      </c>
      <c r="S100" s="56">
        <f t="shared" si="358"/>
        <v>0</v>
      </c>
      <c r="T100" s="56">
        <f t="shared" si="358"/>
        <v>0</v>
      </c>
      <c r="U100" s="56">
        <f t="shared" si="358"/>
        <v>0</v>
      </c>
      <c r="V100" s="56">
        <f t="shared" si="358"/>
        <v>0</v>
      </c>
      <c r="W100" s="56">
        <f t="shared" si="358"/>
        <v>0</v>
      </c>
      <c r="X100" s="56">
        <f t="shared" si="358"/>
        <v>0</v>
      </c>
      <c r="Y100" s="56">
        <f t="shared" si="358"/>
        <v>0</v>
      </c>
      <c r="Z100" s="56">
        <f t="shared" si="358"/>
        <v>0</v>
      </c>
      <c r="AA100" s="56">
        <f t="shared" si="358"/>
        <v>0</v>
      </c>
      <c r="AB100" s="56">
        <f t="shared" si="358"/>
        <v>0</v>
      </c>
      <c r="AC100" s="56">
        <f t="shared" si="358"/>
        <v>0</v>
      </c>
      <c r="AD100" s="56">
        <f t="shared" si="358"/>
        <v>0</v>
      </c>
      <c r="AE100" s="56">
        <f t="shared" si="358"/>
        <v>0</v>
      </c>
      <c r="AF100" s="57">
        <f>SUM(AG100:AT100)</f>
        <v>0</v>
      </c>
      <c r="AG100" s="58"/>
      <c r="AH100" s="63" t="s">
        <v>349</v>
      </c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60">
        <f>SUM(AV100:BI100)</f>
        <v>0</v>
      </c>
      <c r="AV100" s="58"/>
      <c r="AW100" s="63" t="s">
        <v>350</v>
      </c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60">
        <f>SUM(BK100:BX100)</f>
        <v>0</v>
      </c>
      <c r="BK100" s="58"/>
      <c r="BL100" s="63" t="s">
        <v>351</v>
      </c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60">
        <f>SUM(BZ100:CM100)</f>
        <v>0</v>
      </c>
      <c r="BZ100" s="58"/>
      <c r="CA100" s="61" t="s">
        <v>352</v>
      </c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60">
        <f>SUM(CO100:DB100)</f>
        <v>0</v>
      </c>
      <c r="CO100" s="58"/>
      <c r="CP100" s="61" t="s">
        <v>353</v>
      </c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60">
        <f>SUM(DD100:DQ100)</f>
        <v>0</v>
      </c>
      <c r="DD100" s="58"/>
      <c r="DE100" s="61" t="s">
        <v>354</v>
      </c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60">
        <f>SUM(DS100:EF100)</f>
        <v>0</v>
      </c>
      <c r="DS100" s="58"/>
      <c r="DT100" s="61" t="s">
        <v>355</v>
      </c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60">
        <f>SUM(EH100:EU100)</f>
        <v>0</v>
      </c>
      <c r="EH100" s="58"/>
      <c r="EI100" s="61" t="s">
        <v>356</v>
      </c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60">
        <f>SUM(EW100:FJ100)</f>
        <v>0</v>
      </c>
      <c r="EW100" s="58"/>
      <c r="EX100" s="61" t="s">
        <v>357</v>
      </c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  <c r="FK100" s="60">
        <f>SUM(FL100:FY100)</f>
        <v>0</v>
      </c>
      <c r="FL100" s="58"/>
      <c r="FM100" s="61" t="s">
        <v>358</v>
      </c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60">
        <f>SUM(GA100:GN100)</f>
        <v>0</v>
      </c>
      <c r="GA100" s="58"/>
      <c r="GB100" s="61" t="s">
        <v>359</v>
      </c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60">
        <f>SUM(GP100:HC100)</f>
        <v>0</v>
      </c>
      <c r="GP100" s="58"/>
      <c r="GQ100" s="61" t="s">
        <v>360</v>
      </c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</row>
    <row r="101" spans="1:211" s="15" customFormat="1" ht="13.5" customHeight="1" x14ac:dyDescent="0.25">
      <c r="A101" s="14" t="s">
        <v>54</v>
      </c>
      <c r="B101" s="62" t="s">
        <v>361</v>
      </c>
      <c r="C101" s="47" t="s">
        <v>51</v>
      </c>
      <c r="D101" s="47" t="s">
        <v>52</v>
      </c>
      <c r="E101" s="48">
        <v>160</v>
      </c>
      <c r="F101" s="49"/>
      <c r="G101" s="50" t="s">
        <v>329</v>
      </c>
      <c r="H101" s="51"/>
      <c r="J101" s="50" t="s">
        <v>237</v>
      </c>
      <c r="K101" s="52" t="s">
        <v>56</v>
      </c>
      <c r="L101" s="53"/>
      <c r="M101" s="53"/>
      <c r="N101" s="16"/>
      <c r="O101" s="54"/>
      <c r="P101" s="17">
        <v>20</v>
      </c>
      <c r="Q101" s="55">
        <f>IF(Q100=0, 0, Q99/Q100/1)*1000</f>
        <v>0</v>
      </c>
      <c r="R101" s="56">
        <f>IF(R100=0, 0, R99/R100/1)</f>
        <v>0</v>
      </c>
      <c r="S101" s="56">
        <f>IF(S100=0, 0, S99/S100/1)*1000</f>
        <v>0</v>
      </c>
      <c r="T101" s="56">
        <f t="shared" ref="T101:AE101" si="370">IF(T100=0, 0, T99/T100/1)</f>
        <v>0</v>
      </c>
      <c r="U101" s="56">
        <f t="shared" si="370"/>
        <v>0</v>
      </c>
      <c r="V101" s="56">
        <f t="shared" si="370"/>
        <v>0</v>
      </c>
      <c r="W101" s="56">
        <f t="shared" si="370"/>
        <v>0</v>
      </c>
      <c r="X101" s="56">
        <f t="shared" si="370"/>
        <v>0</v>
      </c>
      <c r="Y101" s="56">
        <f t="shared" si="370"/>
        <v>0</v>
      </c>
      <c r="Z101" s="56">
        <f t="shared" si="370"/>
        <v>0</v>
      </c>
      <c r="AA101" s="56">
        <f t="shared" si="370"/>
        <v>0</v>
      </c>
      <c r="AB101" s="56">
        <f t="shared" si="370"/>
        <v>0</v>
      </c>
      <c r="AC101" s="56">
        <f t="shared" si="370"/>
        <v>0</v>
      </c>
      <c r="AD101" s="56">
        <f t="shared" si="370"/>
        <v>0</v>
      </c>
      <c r="AE101" s="56">
        <f t="shared" si="370"/>
        <v>0</v>
      </c>
      <c r="AF101" s="57">
        <f>IF(AF100=0, 0, AF99/AF100/1)*1000</f>
        <v>0</v>
      </c>
      <c r="AG101" s="58"/>
      <c r="AH101" s="63" t="e">
        <f>IF(AH100=0, 0, AH99/AH100)*1000</f>
        <v>#VALUE!</v>
      </c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60">
        <f>IF(AU100=0, 0, AU99/AU100/1)*1000</f>
        <v>0</v>
      </c>
      <c r="AV101" s="58"/>
      <c r="AW101" s="63" t="e">
        <f>IF(AW100=0, 0, AW99/AW100)*1000</f>
        <v>#VALUE!</v>
      </c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60">
        <f>IF(BJ100=0, 0, BJ99/BJ100/1)*1000</f>
        <v>0</v>
      </c>
      <c r="BK101" s="58"/>
      <c r="BL101" s="63" t="e">
        <f>IF(BL100=0, 0, BL99/BL100)*1000</f>
        <v>#VALUE!</v>
      </c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60">
        <f>IF(BY100=0, 0, BY99/BY100/1)*1000</f>
        <v>0</v>
      </c>
      <c r="BZ101" s="58"/>
      <c r="CA101" s="61" t="e">
        <f>IF(CA100=0, 0, CA99/CA100)*1000</f>
        <v>#VALUE!</v>
      </c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60">
        <f>IF(CN100=0, 0, CN99/CN100/1)*1000</f>
        <v>0</v>
      </c>
      <c r="CO101" s="58"/>
      <c r="CP101" s="61" t="e">
        <f>IF(CP100=0, 0, CP99/CP100)*1000</f>
        <v>#VALUE!</v>
      </c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60">
        <f>IF(DC100=0, 0, DC99/DC100/1)*1000</f>
        <v>0</v>
      </c>
      <c r="DD101" s="58"/>
      <c r="DE101" s="61" t="e">
        <f>IF(DE100=0, 0, DE99/DE100)*1000</f>
        <v>#VALUE!</v>
      </c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60">
        <f>IF(DR100=0, 0, DR99/DR100/1)*1000</f>
        <v>0</v>
      </c>
      <c r="DS101" s="58"/>
      <c r="DT101" s="61" t="e">
        <f>IF(DT100=0, 0, DT99/DT100)*1000</f>
        <v>#VALUE!</v>
      </c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60">
        <f>IF(EG100=0, 0, EG99/EG100/1)*1000</f>
        <v>0</v>
      </c>
      <c r="EH101" s="58"/>
      <c r="EI101" s="61" t="e">
        <f>IF(EI100=0, 0, EI99/EI100)*1000</f>
        <v>#VALUE!</v>
      </c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60">
        <f>IF(EV100=0, 0, EV99/EV100/1)*1000</f>
        <v>0</v>
      </c>
      <c r="EW101" s="58"/>
      <c r="EX101" s="61" t="e">
        <f>IF(EX100=0, 0, EX99/EX100)*1000</f>
        <v>#VALUE!</v>
      </c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60">
        <f>IF(FK100=0, 0, FK99/FK100/1)*1000</f>
        <v>0</v>
      </c>
      <c r="FL101" s="58"/>
      <c r="FM101" s="61" t="e">
        <f>IF(FM100=0, 0, FM99/FM100)*1000</f>
        <v>#VALUE!</v>
      </c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60">
        <f>IF(FZ100=0, 0, FZ99/FZ100/1)*1000</f>
        <v>0</v>
      </c>
      <c r="GA101" s="58"/>
      <c r="GB101" s="61" t="e">
        <f>IF(GB100=0, 0, GB99/GB100)*1000</f>
        <v>#VALUE!</v>
      </c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60">
        <f>IF(GO100=0, 0, GO99/GO100/1)*1000</f>
        <v>0</v>
      </c>
      <c r="GP101" s="58"/>
      <c r="GQ101" s="61" t="e">
        <f>IF(GQ100=0, 0, GQ99/GQ100)*1000</f>
        <v>#VALUE!</v>
      </c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</row>
    <row r="102" spans="1:211" s="15" customFormat="1" ht="13.5" customHeight="1" x14ac:dyDescent="0.25">
      <c r="A102" s="14" t="s">
        <v>49</v>
      </c>
      <c r="B102" s="62" t="s">
        <v>362</v>
      </c>
      <c r="C102" s="47" t="s">
        <v>51</v>
      </c>
      <c r="D102" s="47" t="s">
        <v>52</v>
      </c>
      <c r="E102" s="48">
        <v>160</v>
      </c>
      <c r="F102" s="49"/>
      <c r="G102" s="50" t="s">
        <v>363</v>
      </c>
      <c r="H102" s="51" t="s">
        <v>54</v>
      </c>
      <c r="J102" s="50" t="s">
        <v>55</v>
      </c>
      <c r="K102" s="52" t="s">
        <v>56</v>
      </c>
      <c r="L102" s="53"/>
      <c r="M102" s="53"/>
      <c r="N102" s="16"/>
      <c r="O102" s="54"/>
      <c r="P102" s="17">
        <v>20</v>
      </c>
      <c r="Q102" s="55">
        <f t="shared" ref="Q102:AE103" si="371">SUM(AF102,AU102,BJ102,BY102,CN102,DC102,DR102,EG102,EV102,FK102,FZ102,GO102)</f>
        <v>0</v>
      </c>
      <c r="R102" s="56">
        <f t="shared" si="371"/>
        <v>0</v>
      </c>
      <c r="S102" s="56">
        <f t="shared" si="371"/>
        <v>0</v>
      </c>
      <c r="T102" s="56">
        <f t="shared" si="371"/>
        <v>0</v>
      </c>
      <c r="U102" s="56">
        <f t="shared" si="371"/>
        <v>0</v>
      </c>
      <c r="V102" s="56">
        <f t="shared" si="371"/>
        <v>0</v>
      </c>
      <c r="W102" s="56">
        <f t="shared" si="371"/>
        <v>0</v>
      </c>
      <c r="X102" s="56">
        <f t="shared" si="371"/>
        <v>0</v>
      </c>
      <c r="Y102" s="56">
        <f t="shared" si="371"/>
        <v>0</v>
      </c>
      <c r="Z102" s="56">
        <f t="shared" si="371"/>
        <v>0</v>
      </c>
      <c r="AA102" s="56">
        <f t="shared" si="371"/>
        <v>0</v>
      </c>
      <c r="AB102" s="56">
        <f t="shared" si="371"/>
        <v>0</v>
      </c>
      <c r="AC102" s="56">
        <f t="shared" si="371"/>
        <v>0</v>
      </c>
      <c r="AD102" s="56">
        <f t="shared" si="371"/>
        <v>0</v>
      </c>
      <c r="AE102" s="56">
        <f t="shared" si="371"/>
        <v>0</v>
      </c>
      <c r="AF102" s="57">
        <f>SUM(AG102:AT102)</f>
        <v>0</v>
      </c>
      <c r="AG102" s="58"/>
      <c r="AH102" s="63" t="s">
        <v>364</v>
      </c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60">
        <f>SUM(AV102:BI102)</f>
        <v>0</v>
      </c>
      <c r="AV102" s="58">
        <f>(AV103*AV104)/1000</f>
        <v>0</v>
      </c>
      <c r="AW102" s="63" t="s">
        <v>365</v>
      </c>
      <c r="AX102" s="58">
        <f t="shared" ref="AX102:BI102" si="372">(AX103*AX104)/1000</f>
        <v>0</v>
      </c>
      <c r="AY102" s="58">
        <f t="shared" si="372"/>
        <v>0</v>
      </c>
      <c r="AZ102" s="58">
        <f t="shared" si="372"/>
        <v>0</v>
      </c>
      <c r="BA102" s="58">
        <f t="shared" si="372"/>
        <v>0</v>
      </c>
      <c r="BB102" s="58">
        <f t="shared" si="372"/>
        <v>0</v>
      </c>
      <c r="BC102" s="58">
        <f t="shared" si="372"/>
        <v>0</v>
      </c>
      <c r="BD102" s="58">
        <f t="shared" si="372"/>
        <v>0</v>
      </c>
      <c r="BE102" s="58">
        <f t="shared" si="372"/>
        <v>0</v>
      </c>
      <c r="BF102" s="58">
        <f t="shared" si="372"/>
        <v>0</v>
      </c>
      <c r="BG102" s="58">
        <f t="shared" si="372"/>
        <v>0</v>
      </c>
      <c r="BH102" s="58">
        <f t="shared" si="372"/>
        <v>0</v>
      </c>
      <c r="BI102" s="58">
        <f t="shared" si="372"/>
        <v>0</v>
      </c>
      <c r="BJ102" s="60">
        <f>SUM(BK102:BX102)</f>
        <v>0</v>
      </c>
      <c r="BK102" s="58">
        <f>(BK103*BK104)/1000</f>
        <v>0</v>
      </c>
      <c r="BL102" s="63" t="s">
        <v>366</v>
      </c>
      <c r="BM102" s="58">
        <f t="shared" ref="BM102:BX102" si="373">(BM103*BM104)/1000</f>
        <v>0</v>
      </c>
      <c r="BN102" s="58">
        <f t="shared" si="373"/>
        <v>0</v>
      </c>
      <c r="BO102" s="58">
        <f t="shared" si="373"/>
        <v>0</v>
      </c>
      <c r="BP102" s="58">
        <f t="shared" si="373"/>
        <v>0</v>
      </c>
      <c r="BQ102" s="58">
        <f t="shared" si="373"/>
        <v>0</v>
      </c>
      <c r="BR102" s="58">
        <f t="shared" si="373"/>
        <v>0</v>
      </c>
      <c r="BS102" s="58">
        <f t="shared" si="373"/>
        <v>0</v>
      </c>
      <c r="BT102" s="58">
        <f t="shared" si="373"/>
        <v>0</v>
      </c>
      <c r="BU102" s="58">
        <f t="shared" si="373"/>
        <v>0</v>
      </c>
      <c r="BV102" s="58">
        <f t="shared" si="373"/>
        <v>0</v>
      </c>
      <c r="BW102" s="58">
        <f t="shared" si="373"/>
        <v>0</v>
      </c>
      <c r="BX102" s="58">
        <f t="shared" si="373"/>
        <v>0</v>
      </c>
      <c r="BY102" s="60">
        <f>SUM(BZ102:CM102)</f>
        <v>0</v>
      </c>
      <c r="BZ102" s="58">
        <f>(BZ103*BZ104)/1000</f>
        <v>0</v>
      </c>
      <c r="CA102" s="61" t="s">
        <v>367</v>
      </c>
      <c r="CB102" s="58">
        <f t="shared" ref="CB102:CM102" si="374">(CB103*CB104)/1000</f>
        <v>0</v>
      </c>
      <c r="CC102" s="58">
        <f t="shared" si="374"/>
        <v>0</v>
      </c>
      <c r="CD102" s="58">
        <f t="shared" si="374"/>
        <v>0</v>
      </c>
      <c r="CE102" s="58">
        <f t="shared" si="374"/>
        <v>0</v>
      </c>
      <c r="CF102" s="58">
        <f t="shared" si="374"/>
        <v>0</v>
      </c>
      <c r="CG102" s="58">
        <f t="shared" si="374"/>
        <v>0</v>
      </c>
      <c r="CH102" s="58">
        <f t="shared" si="374"/>
        <v>0</v>
      </c>
      <c r="CI102" s="58">
        <f t="shared" si="374"/>
        <v>0</v>
      </c>
      <c r="CJ102" s="58">
        <f t="shared" si="374"/>
        <v>0</v>
      </c>
      <c r="CK102" s="58">
        <f t="shared" si="374"/>
        <v>0</v>
      </c>
      <c r="CL102" s="58">
        <f t="shared" si="374"/>
        <v>0</v>
      </c>
      <c r="CM102" s="58">
        <f t="shared" si="374"/>
        <v>0</v>
      </c>
      <c r="CN102" s="60">
        <f>SUM(CO102:DB102)</f>
        <v>0</v>
      </c>
      <c r="CO102" s="58">
        <f>(CO103*CO104)/1000</f>
        <v>0</v>
      </c>
      <c r="CP102" s="61" t="s">
        <v>368</v>
      </c>
      <c r="CQ102" s="58">
        <f t="shared" ref="CQ102:DB102" si="375">(CQ103*CQ104)/1000</f>
        <v>0</v>
      </c>
      <c r="CR102" s="58">
        <f t="shared" si="375"/>
        <v>0</v>
      </c>
      <c r="CS102" s="58">
        <f t="shared" si="375"/>
        <v>0</v>
      </c>
      <c r="CT102" s="58">
        <f t="shared" si="375"/>
        <v>0</v>
      </c>
      <c r="CU102" s="58">
        <f t="shared" si="375"/>
        <v>0</v>
      </c>
      <c r="CV102" s="58">
        <f t="shared" si="375"/>
        <v>0</v>
      </c>
      <c r="CW102" s="58">
        <f t="shared" si="375"/>
        <v>0</v>
      </c>
      <c r="CX102" s="58">
        <f t="shared" si="375"/>
        <v>0</v>
      </c>
      <c r="CY102" s="58">
        <f t="shared" si="375"/>
        <v>0</v>
      </c>
      <c r="CZ102" s="58">
        <f t="shared" si="375"/>
        <v>0</v>
      </c>
      <c r="DA102" s="58">
        <f t="shared" si="375"/>
        <v>0</v>
      </c>
      <c r="DB102" s="58">
        <f t="shared" si="375"/>
        <v>0</v>
      </c>
      <c r="DC102" s="60">
        <f>SUM(DD102:DQ102)</f>
        <v>0</v>
      </c>
      <c r="DD102" s="58">
        <f>(DD103*DD104)/1000</f>
        <v>0</v>
      </c>
      <c r="DE102" s="61" t="s">
        <v>369</v>
      </c>
      <c r="DF102" s="58">
        <f t="shared" ref="DF102:DQ102" si="376">(DF103*DF104)/1000</f>
        <v>0</v>
      </c>
      <c r="DG102" s="58">
        <f t="shared" si="376"/>
        <v>0</v>
      </c>
      <c r="DH102" s="58">
        <f t="shared" si="376"/>
        <v>0</v>
      </c>
      <c r="DI102" s="58">
        <f t="shared" si="376"/>
        <v>0</v>
      </c>
      <c r="DJ102" s="58">
        <f t="shared" si="376"/>
        <v>0</v>
      </c>
      <c r="DK102" s="58">
        <f t="shared" si="376"/>
        <v>0</v>
      </c>
      <c r="DL102" s="58">
        <f t="shared" si="376"/>
        <v>0</v>
      </c>
      <c r="DM102" s="58">
        <f t="shared" si="376"/>
        <v>0</v>
      </c>
      <c r="DN102" s="58">
        <f t="shared" si="376"/>
        <v>0</v>
      </c>
      <c r="DO102" s="58">
        <f t="shared" si="376"/>
        <v>0</v>
      </c>
      <c r="DP102" s="58">
        <f t="shared" si="376"/>
        <v>0</v>
      </c>
      <c r="DQ102" s="58">
        <f t="shared" si="376"/>
        <v>0</v>
      </c>
      <c r="DR102" s="60">
        <f>SUM(DS102:EF102)</f>
        <v>0</v>
      </c>
      <c r="DS102" s="58">
        <f>(DS103*DS104)/1000</f>
        <v>0</v>
      </c>
      <c r="DT102" s="61" t="s">
        <v>370</v>
      </c>
      <c r="DU102" s="58">
        <f t="shared" ref="DU102:EF102" si="377">(DU103*DU104)/1000</f>
        <v>0</v>
      </c>
      <c r="DV102" s="58">
        <f t="shared" si="377"/>
        <v>0</v>
      </c>
      <c r="DW102" s="58">
        <f t="shared" si="377"/>
        <v>0</v>
      </c>
      <c r="DX102" s="58">
        <f t="shared" si="377"/>
        <v>0</v>
      </c>
      <c r="DY102" s="58">
        <f t="shared" si="377"/>
        <v>0</v>
      </c>
      <c r="DZ102" s="58">
        <f t="shared" si="377"/>
        <v>0</v>
      </c>
      <c r="EA102" s="58">
        <f t="shared" si="377"/>
        <v>0</v>
      </c>
      <c r="EB102" s="58">
        <f t="shared" si="377"/>
        <v>0</v>
      </c>
      <c r="EC102" s="58">
        <f t="shared" si="377"/>
        <v>0</v>
      </c>
      <c r="ED102" s="58">
        <f t="shared" si="377"/>
        <v>0</v>
      </c>
      <c r="EE102" s="58">
        <f t="shared" si="377"/>
        <v>0</v>
      </c>
      <c r="EF102" s="58">
        <f t="shared" si="377"/>
        <v>0</v>
      </c>
      <c r="EG102" s="60">
        <f>SUM(EH102:EU102)</f>
        <v>0</v>
      </c>
      <c r="EH102" s="58">
        <f>(EH103*EH104)/1000</f>
        <v>0</v>
      </c>
      <c r="EI102" s="61" t="s">
        <v>371</v>
      </c>
      <c r="EJ102" s="58">
        <f t="shared" ref="EJ102:EU102" si="378">(EJ103*EJ104)/1000</f>
        <v>0</v>
      </c>
      <c r="EK102" s="58">
        <f t="shared" si="378"/>
        <v>0</v>
      </c>
      <c r="EL102" s="58">
        <f t="shared" si="378"/>
        <v>0</v>
      </c>
      <c r="EM102" s="58">
        <f t="shared" si="378"/>
        <v>0</v>
      </c>
      <c r="EN102" s="58">
        <f t="shared" si="378"/>
        <v>0</v>
      </c>
      <c r="EO102" s="58">
        <f t="shared" si="378"/>
        <v>0</v>
      </c>
      <c r="EP102" s="58">
        <f t="shared" si="378"/>
        <v>0</v>
      </c>
      <c r="EQ102" s="58">
        <f t="shared" si="378"/>
        <v>0</v>
      </c>
      <c r="ER102" s="58">
        <f t="shared" si="378"/>
        <v>0</v>
      </c>
      <c r="ES102" s="58">
        <f t="shared" si="378"/>
        <v>0</v>
      </c>
      <c r="ET102" s="58">
        <f t="shared" si="378"/>
        <v>0</v>
      </c>
      <c r="EU102" s="58">
        <f t="shared" si="378"/>
        <v>0</v>
      </c>
      <c r="EV102" s="60">
        <f>SUM(EW102:FJ102)</f>
        <v>0</v>
      </c>
      <c r="EW102" s="58">
        <f>(EW103*EW104)/1000</f>
        <v>0</v>
      </c>
      <c r="EX102" s="61" t="s">
        <v>372</v>
      </c>
      <c r="EY102" s="58">
        <f t="shared" ref="EY102:FJ102" si="379">(EY103*EY104)/1000</f>
        <v>0</v>
      </c>
      <c r="EZ102" s="58">
        <f t="shared" si="379"/>
        <v>0</v>
      </c>
      <c r="FA102" s="58">
        <f t="shared" si="379"/>
        <v>0</v>
      </c>
      <c r="FB102" s="58">
        <f t="shared" si="379"/>
        <v>0</v>
      </c>
      <c r="FC102" s="58">
        <f t="shared" si="379"/>
        <v>0</v>
      </c>
      <c r="FD102" s="58">
        <f t="shared" si="379"/>
        <v>0</v>
      </c>
      <c r="FE102" s="58">
        <f t="shared" si="379"/>
        <v>0</v>
      </c>
      <c r="FF102" s="58">
        <f t="shared" si="379"/>
        <v>0</v>
      </c>
      <c r="FG102" s="58">
        <f t="shared" si="379"/>
        <v>0</v>
      </c>
      <c r="FH102" s="58">
        <f t="shared" si="379"/>
        <v>0</v>
      </c>
      <c r="FI102" s="58">
        <f t="shared" si="379"/>
        <v>0</v>
      </c>
      <c r="FJ102" s="58">
        <f t="shared" si="379"/>
        <v>0</v>
      </c>
      <c r="FK102" s="60">
        <f>SUM(FL102:FY102)</f>
        <v>0</v>
      </c>
      <c r="FL102" s="58">
        <f>(FL103*FL104)/1000</f>
        <v>0</v>
      </c>
      <c r="FM102" s="61" t="s">
        <v>373</v>
      </c>
      <c r="FN102" s="58">
        <f t="shared" ref="FN102:FY102" si="380">(FN103*FN104)/1000</f>
        <v>0</v>
      </c>
      <c r="FO102" s="58">
        <f t="shared" si="380"/>
        <v>0</v>
      </c>
      <c r="FP102" s="58">
        <f t="shared" si="380"/>
        <v>0</v>
      </c>
      <c r="FQ102" s="58">
        <f t="shared" si="380"/>
        <v>0</v>
      </c>
      <c r="FR102" s="58">
        <f t="shared" si="380"/>
        <v>0</v>
      </c>
      <c r="FS102" s="58">
        <f t="shared" si="380"/>
        <v>0</v>
      </c>
      <c r="FT102" s="58">
        <f t="shared" si="380"/>
        <v>0</v>
      </c>
      <c r="FU102" s="58">
        <f t="shared" si="380"/>
        <v>0</v>
      </c>
      <c r="FV102" s="58">
        <f t="shared" si="380"/>
        <v>0</v>
      </c>
      <c r="FW102" s="58">
        <f t="shared" si="380"/>
        <v>0</v>
      </c>
      <c r="FX102" s="58">
        <f t="shared" si="380"/>
        <v>0</v>
      </c>
      <c r="FY102" s="58">
        <f t="shared" si="380"/>
        <v>0</v>
      </c>
      <c r="FZ102" s="60">
        <f>SUM(GA102:GN102)</f>
        <v>0</v>
      </c>
      <c r="GA102" s="58">
        <f>(GA103*GA104)/1000</f>
        <v>0</v>
      </c>
      <c r="GB102" s="61" t="s">
        <v>374</v>
      </c>
      <c r="GC102" s="58">
        <f t="shared" ref="GC102:GN102" si="381">(GC103*GC104)/1000</f>
        <v>0</v>
      </c>
      <c r="GD102" s="58">
        <f t="shared" si="381"/>
        <v>0</v>
      </c>
      <c r="GE102" s="58">
        <f t="shared" si="381"/>
        <v>0</v>
      </c>
      <c r="GF102" s="58">
        <f t="shared" si="381"/>
        <v>0</v>
      </c>
      <c r="GG102" s="58">
        <f t="shared" si="381"/>
        <v>0</v>
      </c>
      <c r="GH102" s="58">
        <f t="shared" si="381"/>
        <v>0</v>
      </c>
      <c r="GI102" s="58">
        <f t="shared" si="381"/>
        <v>0</v>
      </c>
      <c r="GJ102" s="58">
        <f t="shared" si="381"/>
        <v>0</v>
      </c>
      <c r="GK102" s="58">
        <f t="shared" si="381"/>
        <v>0</v>
      </c>
      <c r="GL102" s="58">
        <f t="shared" si="381"/>
        <v>0</v>
      </c>
      <c r="GM102" s="58">
        <f t="shared" si="381"/>
        <v>0</v>
      </c>
      <c r="GN102" s="58">
        <f t="shared" si="381"/>
        <v>0</v>
      </c>
      <c r="GO102" s="60">
        <f>SUM(GP102:HC102)</f>
        <v>0</v>
      </c>
      <c r="GP102" s="58">
        <f>(GP103*GP104)/1000</f>
        <v>0</v>
      </c>
      <c r="GQ102" s="61" t="s">
        <v>375</v>
      </c>
      <c r="GR102" s="58">
        <f t="shared" ref="GR102:HC102" si="382">(GR103*GR104)/1000</f>
        <v>0</v>
      </c>
      <c r="GS102" s="58">
        <f t="shared" si="382"/>
        <v>0</v>
      </c>
      <c r="GT102" s="58">
        <f t="shared" si="382"/>
        <v>0</v>
      </c>
      <c r="GU102" s="58">
        <f t="shared" si="382"/>
        <v>0</v>
      </c>
      <c r="GV102" s="58">
        <f t="shared" si="382"/>
        <v>0</v>
      </c>
      <c r="GW102" s="58">
        <f t="shared" si="382"/>
        <v>0</v>
      </c>
      <c r="GX102" s="58">
        <f t="shared" si="382"/>
        <v>0</v>
      </c>
      <c r="GY102" s="58">
        <f t="shared" si="382"/>
        <v>0</v>
      </c>
      <c r="GZ102" s="58">
        <f t="shared" si="382"/>
        <v>0</v>
      </c>
      <c r="HA102" s="58">
        <f t="shared" si="382"/>
        <v>0</v>
      </c>
      <c r="HB102" s="58">
        <f t="shared" si="382"/>
        <v>0</v>
      </c>
      <c r="HC102" s="58">
        <f t="shared" si="382"/>
        <v>0</v>
      </c>
    </row>
    <row r="103" spans="1:211" s="15" customFormat="1" ht="13.5" customHeight="1" x14ac:dyDescent="0.25">
      <c r="A103" s="14" t="s">
        <v>54</v>
      </c>
      <c r="B103" s="62" t="s">
        <v>376</v>
      </c>
      <c r="C103" s="47" t="s">
        <v>51</v>
      </c>
      <c r="D103" s="47" t="s">
        <v>52</v>
      </c>
      <c r="E103" s="48">
        <v>160</v>
      </c>
      <c r="F103" s="49"/>
      <c r="G103" s="50" t="s">
        <v>327</v>
      </c>
      <c r="H103" s="51"/>
      <c r="J103" s="50" t="s">
        <v>234</v>
      </c>
      <c r="K103" s="52" t="s">
        <v>56</v>
      </c>
      <c r="L103" s="53"/>
      <c r="M103" s="53"/>
      <c r="N103" s="16"/>
      <c r="O103" s="54"/>
      <c r="P103" s="17">
        <v>20</v>
      </c>
      <c r="Q103" s="55">
        <f t="shared" si="371"/>
        <v>0</v>
      </c>
      <c r="R103" s="56">
        <f t="shared" si="371"/>
        <v>0</v>
      </c>
      <c r="S103" s="56">
        <f t="shared" si="371"/>
        <v>0</v>
      </c>
      <c r="T103" s="56">
        <f t="shared" si="371"/>
        <v>0</v>
      </c>
      <c r="U103" s="56">
        <f t="shared" si="371"/>
        <v>0</v>
      </c>
      <c r="V103" s="56">
        <f t="shared" si="371"/>
        <v>0</v>
      </c>
      <c r="W103" s="56">
        <f t="shared" si="371"/>
        <v>0</v>
      </c>
      <c r="X103" s="56">
        <f t="shared" si="371"/>
        <v>0</v>
      </c>
      <c r="Y103" s="56">
        <f t="shared" si="371"/>
        <v>0</v>
      </c>
      <c r="Z103" s="56">
        <f t="shared" si="371"/>
        <v>0</v>
      </c>
      <c r="AA103" s="56">
        <f t="shared" si="371"/>
        <v>0</v>
      </c>
      <c r="AB103" s="56">
        <f t="shared" si="371"/>
        <v>0</v>
      </c>
      <c r="AC103" s="56">
        <f t="shared" si="371"/>
        <v>0</v>
      </c>
      <c r="AD103" s="56">
        <f t="shared" si="371"/>
        <v>0</v>
      </c>
      <c r="AE103" s="56">
        <f t="shared" si="371"/>
        <v>0</v>
      </c>
      <c r="AF103" s="57">
        <f>SUM(AG103:AT103)</f>
        <v>0</v>
      </c>
      <c r="AG103" s="58"/>
      <c r="AH103" s="63" t="s">
        <v>377</v>
      </c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60">
        <f>SUM(AV103:BI103)</f>
        <v>0</v>
      </c>
      <c r="AV103" s="58"/>
      <c r="AW103" s="63" t="s">
        <v>378</v>
      </c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60">
        <f>SUM(BK103:BX103)</f>
        <v>0</v>
      </c>
      <c r="BK103" s="58"/>
      <c r="BL103" s="63" t="s">
        <v>379</v>
      </c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60">
        <f>SUM(BZ103:CM103)</f>
        <v>0</v>
      </c>
      <c r="BZ103" s="58"/>
      <c r="CA103" s="61" t="s">
        <v>380</v>
      </c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60">
        <f>SUM(CO103:DB103)</f>
        <v>0</v>
      </c>
      <c r="CO103" s="58"/>
      <c r="CP103" s="61" t="s">
        <v>381</v>
      </c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60">
        <f>SUM(DD103:DQ103)</f>
        <v>0</v>
      </c>
      <c r="DD103" s="58"/>
      <c r="DE103" s="61" t="s">
        <v>382</v>
      </c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60">
        <f>SUM(DS103:EF103)</f>
        <v>0</v>
      </c>
      <c r="DS103" s="58"/>
      <c r="DT103" s="61" t="s">
        <v>383</v>
      </c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60">
        <f>SUM(EH103:EU103)</f>
        <v>0</v>
      </c>
      <c r="EH103" s="58"/>
      <c r="EI103" s="61" t="s">
        <v>384</v>
      </c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60">
        <f>SUM(EW103:FJ103)</f>
        <v>0</v>
      </c>
      <c r="EW103" s="58"/>
      <c r="EX103" s="61" t="s">
        <v>385</v>
      </c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60">
        <f>SUM(FL103:FY103)</f>
        <v>0</v>
      </c>
      <c r="FL103" s="58"/>
      <c r="FM103" s="61" t="s">
        <v>386</v>
      </c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60">
        <f>SUM(GA103:GN103)</f>
        <v>0</v>
      </c>
      <c r="GA103" s="58"/>
      <c r="GB103" s="61" t="s">
        <v>387</v>
      </c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60">
        <f>SUM(GP103:HC103)</f>
        <v>0</v>
      </c>
      <c r="GP103" s="58"/>
      <c r="GQ103" s="61" t="s">
        <v>388</v>
      </c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</row>
    <row r="104" spans="1:211" s="15" customFormat="1" ht="13.5" customHeight="1" x14ac:dyDescent="0.25">
      <c r="A104" s="14" t="s">
        <v>54</v>
      </c>
      <c r="B104" s="62" t="s">
        <v>389</v>
      </c>
      <c r="C104" s="47" t="s">
        <v>51</v>
      </c>
      <c r="D104" s="47" t="s">
        <v>52</v>
      </c>
      <c r="E104" s="48">
        <v>160</v>
      </c>
      <c r="F104" s="49"/>
      <c r="G104" s="50" t="s">
        <v>329</v>
      </c>
      <c r="H104" s="51"/>
      <c r="J104" s="50" t="s">
        <v>237</v>
      </c>
      <c r="K104" s="52" t="s">
        <v>56</v>
      </c>
      <c r="L104" s="53"/>
      <c r="M104" s="53"/>
      <c r="N104" s="16"/>
      <c r="O104" s="54"/>
      <c r="P104" s="17">
        <v>20</v>
      </c>
      <c r="Q104" s="55">
        <f>IF(Q103=0, 0, Q102/Q103/1)*1000</f>
        <v>0</v>
      </c>
      <c r="R104" s="56">
        <f>IF(R103=0, 0, R102/R103/1)</f>
        <v>0</v>
      </c>
      <c r="S104" s="56">
        <f>IF(S103=0, 0, S102/S103/1)*1000</f>
        <v>0</v>
      </c>
      <c r="T104" s="56">
        <f t="shared" ref="T104:AE104" si="383">IF(T103=0, 0, T102/T103/1)</f>
        <v>0</v>
      </c>
      <c r="U104" s="56">
        <f t="shared" si="383"/>
        <v>0</v>
      </c>
      <c r="V104" s="56">
        <f t="shared" si="383"/>
        <v>0</v>
      </c>
      <c r="W104" s="56">
        <f t="shared" si="383"/>
        <v>0</v>
      </c>
      <c r="X104" s="56">
        <f t="shared" si="383"/>
        <v>0</v>
      </c>
      <c r="Y104" s="56">
        <f t="shared" si="383"/>
        <v>0</v>
      </c>
      <c r="Z104" s="56">
        <f t="shared" si="383"/>
        <v>0</v>
      </c>
      <c r="AA104" s="56">
        <f t="shared" si="383"/>
        <v>0</v>
      </c>
      <c r="AB104" s="56">
        <f t="shared" si="383"/>
        <v>0</v>
      </c>
      <c r="AC104" s="56">
        <f t="shared" si="383"/>
        <v>0</v>
      </c>
      <c r="AD104" s="56">
        <f t="shared" si="383"/>
        <v>0</v>
      </c>
      <c r="AE104" s="56">
        <f t="shared" si="383"/>
        <v>0</v>
      </c>
      <c r="AF104" s="57">
        <f>IF(AF103=0, 0, AF102/AF103/1)*1000</f>
        <v>0</v>
      </c>
      <c r="AG104" s="58"/>
      <c r="AH104" s="63" t="e">
        <f>IF(AH103=0, 0, AH102/AH103)*1000</f>
        <v>#VALUE!</v>
      </c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60">
        <f>IF(AU103=0, 0, AU102/AU103/1)*1000</f>
        <v>0</v>
      </c>
      <c r="AV104" s="58"/>
      <c r="AW104" s="63" t="e">
        <f>IF(AW103=0, 0, AW102/AW103)*1000</f>
        <v>#VALUE!</v>
      </c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60">
        <f>IF(BJ103=0, 0, BJ102/BJ103/1)*1000</f>
        <v>0</v>
      </c>
      <c r="BK104" s="58"/>
      <c r="BL104" s="63" t="e">
        <f>IF(BL103=0, 0, BL102/BL103)*1000</f>
        <v>#VALUE!</v>
      </c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60">
        <f>IF(BY103=0, 0, BY102/BY103/1)*1000</f>
        <v>0</v>
      </c>
      <c r="BZ104" s="58"/>
      <c r="CA104" s="61" t="e">
        <f>IF(CA103=0, 0, CA102/CA103)*1000</f>
        <v>#VALUE!</v>
      </c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60">
        <f>IF(CN103=0, 0, CN102/CN103/1)*1000</f>
        <v>0</v>
      </c>
      <c r="CO104" s="58"/>
      <c r="CP104" s="61" t="e">
        <f>IF(CP103=0, 0, CP102/CP103)*1000</f>
        <v>#VALUE!</v>
      </c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60">
        <f>IF(DC103=0, 0, DC102/DC103/1)*1000</f>
        <v>0</v>
      </c>
      <c r="DD104" s="58"/>
      <c r="DE104" s="61" t="e">
        <f>IF(DE103=0, 0, DE102/DE103)*1000</f>
        <v>#VALUE!</v>
      </c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60">
        <f>IF(DR103=0, 0, DR102/DR103/1)*1000</f>
        <v>0</v>
      </c>
      <c r="DS104" s="58"/>
      <c r="DT104" s="61" t="e">
        <f>IF(DT103=0, 0, DT102/DT103)*1000</f>
        <v>#VALUE!</v>
      </c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60">
        <f>IF(EG103=0, 0, EG102/EG103/1)*1000</f>
        <v>0</v>
      </c>
      <c r="EH104" s="58"/>
      <c r="EI104" s="61" t="e">
        <f>IF(EI103=0, 0, EI102/EI103)*1000</f>
        <v>#VALUE!</v>
      </c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60">
        <f>IF(EV103=0, 0, EV102/EV103/1)*1000</f>
        <v>0</v>
      </c>
      <c r="EW104" s="58"/>
      <c r="EX104" s="61" t="e">
        <f>IF(EX103=0, 0, EX102/EX103)*1000</f>
        <v>#VALUE!</v>
      </c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  <c r="FK104" s="60">
        <f>IF(FK103=0, 0, FK102/FK103/1)*1000</f>
        <v>0</v>
      </c>
      <c r="FL104" s="58"/>
      <c r="FM104" s="61" t="e">
        <f>IF(FM103=0, 0, FM102/FM103)*1000</f>
        <v>#VALUE!</v>
      </c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  <c r="FY104" s="58"/>
      <c r="FZ104" s="60">
        <f>IF(FZ103=0, 0, FZ102/FZ103/1)*1000</f>
        <v>0</v>
      </c>
      <c r="GA104" s="58"/>
      <c r="GB104" s="61" t="e">
        <f>IF(GB103=0, 0, GB102/GB103)*1000</f>
        <v>#VALUE!</v>
      </c>
      <c r="GC104" s="58"/>
      <c r="GD104" s="58"/>
      <c r="GE104" s="58"/>
      <c r="GF104" s="58"/>
      <c r="GG104" s="58"/>
      <c r="GH104" s="58"/>
      <c r="GI104" s="58"/>
      <c r="GJ104" s="58"/>
      <c r="GK104" s="58"/>
      <c r="GL104" s="58"/>
      <c r="GM104" s="58"/>
      <c r="GN104" s="58"/>
      <c r="GO104" s="60">
        <f>IF(GO103=0, 0, GO102/GO103/1)*1000</f>
        <v>0</v>
      </c>
      <c r="GP104" s="58"/>
      <c r="GQ104" s="61" t="e">
        <f>IF(GQ103=0, 0, GQ102/GQ103)*1000</f>
        <v>#VALUE!</v>
      </c>
      <c r="GR104" s="58"/>
      <c r="GS104" s="58"/>
      <c r="GT104" s="58"/>
      <c r="GU104" s="58"/>
      <c r="GV104" s="58"/>
      <c r="GW104" s="58"/>
      <c r="GX104" s="58"/>
      <c r="GY104" s="58"/>
      <c r="GZ104" s="58"/>
      <c r="HA104" s="58"/>
      <c r="HB104" s="58"/>
      <c r="HC104" s="58"/>
    </row>
    <row r="105" spans="1:211" s="15" customFormat="1" ht="13.5" customHeight="1" x14ac:dyDescent="0.25">
      <c r="A105" s="14" t="s">
        <v>49</v>
      </c>
      <c r="B105" s="15" t="s">
        <v>390</v>
      </c>
      <c r="C105" s="47" t="s">
        <v>51</v>
      </c>
      <c r="D105" s="47" t="s">
        <v>52</v>
      </c>
      <c r="E105" s="48">
        <v>160</v>
      </c>
      <c r="F105" s="49"/>
      <c r="G105" s="50" t="s">
        <v>391</v>
      </c>
      <c r="H105" s="51" t="s">
        <v>54</v>
      </c>
      <c r="J105" s="50" t="s">
        <v>55</v>
      </c>
      <c r="K105" s="52" t="s">
        <v>56</v>
      </c>
      <c r="L105" s="53"/>
      <c r="M105" s="53"/>
      <c r="N105" s="16"/>
      <c r="O105" s="54"/>
      <c r="P105" s="17">
        <v>20</v>
      </c>
      <c r="Q105" s="55">
        <f t="shared" ref="Q105:AE106" si="384">SUM(AF105,AU105,BJ105,BY105,CN105,DC105,DR105,EG105,EV105,FK105,FZ105,GO105)</f>
        <v>0</v>
      </c>
      <c r="R105" s="56">
        <f t="shared" si="384"/>
        <v>0</v>
      </c>
      <c r="S105" s="56">
        <f t="shared" si="384"/>
        <v>0</v>
      </c>
      <c r="T105" s="56">
        <f t="shared" si="384"/>
        <v>0</v>
      </c>
      <c r="U105" s="56">
        <f t="shared" si="384"/>
        <v>0</v>
      </c>
      <c r="V105" s="56">
        <f t="shared" si="384"/>
        <v>0</v>
      </c>
      <c r="W105" s="56">
        <f t="shared" si="384"/>
        <v>0</v>
      </c>
      <c r="X105" s="56">
        <f t="shared" si="384"/>
        <v>0</v>
      </c>
      <c r="Y105" s="56">
        <f t="shared" si="384"/>
        <v>0</v>
      </c>
      <c r="Z105" s="56">
        <f t="shared" si="384"/>
        <v>0</v>
      </c>
      <c r="AA105" s="56">
        <f t="shared" si="384"/>
        <v>0</v>
      </c>
      <c r="AB105" s="56">
        <f t="shared" si="384"/>
        <v>0</v>
      </c>
      <c r="AC105" s="56">
        <f t="shared" si="384"/>
        <v>0</v>
      </c>
      <c r="AD105" s="56">
        <f t="shared" si="384"/>
        <v>0</v>
      </c>
      <c r="AE105" s="56">
        <f t="shared" si="384"/>
        <v>0</v>
      </c>
      <c r="AF105" s="57">
        <f>SUM(AG105:AT105)</f>
        <v>0</v>
      </c>
      <c r="AG105" s="58"/>
      <c r="AH105" s="63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60">
        <f>SUM(AV105:BI105)</f>
        <v>0</v>
      </c>
      <c r="AV105" s="58">
        <f>(AV106*AV107)/1000</f>
        <v>0</v>
      </c>
      <c r="AW105" s="63"/>
      <c r="AX105" s="58">
        <f t="shared" ref="AX105:BI105" si="385">(AX106*AX107)/1000</f>
        <v>0</v>
      </c>
      <c r="AY105" s="58">
        <f t="shared" si="385"/>
        <v>0</v>
      </c>
      <c r="AZ105" s="58">
        <f t="shared" si="385"/>
        <v>0</v>
      </c>
      <c r="BA105" s="58">
        <f t="shared" si="385"/>
        <v>0</v>
      </c>
      <c r="BB105" s="58">
        <f t="shared" si="385"/>
        <v>0</v>
      </c>
      <c r="BC105" s="58">
        <f t="shared" si="385"/>
        <v>0</v>
      </c>
      <c r="BD105" s="58">
        <f t="shared" si="385"/>
        <v>0</v>
      </c>
      <c r="BE105" s="58">
        <f t="shared" si="385"/>
        <v>0</v>
      </c>
      <c r="BF105" s="58">
        <f t="shared" si="385"/>
        <v>0</v>
      </c>
      <c r="BG105" s="58">
        <f t="shared" si="385"/>
        <v>0</v>
      </c>
      <c r="BH105" s="58">
        <f t="shared" si="385"/>
        <v>0</v>
      </c>
      <c r="BI105" s="58">
        <f t="shared" si="385"/>
        <v>0</v>
      </c>
      <c r="BJ105" s="60">
        <f>SUM(BK105:BX105)</f>
        <v>0</v>
      </c>
      <c r="BK105" s="58">
        <f>(BK106*BK107)/1000</f>
        <v>0</v>
      </c>
      <c r="BL105" s="63"/>
      <c r="BM105" s="58">
        <f t="shared" ref="BM105:BX105" si="386">(BM106*BM107)/1000</f>
        <v>0</v>
      </c>
      <c r="BN105" s="58">
        <f t="shared" si="386"/>
        <v>0</v>
      </c>
      <c r="BO105" s="58">
        <f t="shared" si="386"/>
        <v>0</v>
      </c>
      <c r="BP105" s="58">
        <f t="shared" si="386"/>
        <v>0</v>
      </c>
      <c r="BQ105" s="58">
        <f t="shared" si="386"/>
        <v>0</v>
      </c>
      <c r="BR105" s="58">
        <f t="shared" si="386"/>
        <v>0</v>
      </c>
      <c r="BS105" s="58">
        <f t="shared" si="386"/>
        <v>0</v>
      </c>
      <c r="BT105" s="58">
        <f t="shared" si="386"/>
        <v>0</v>
      </c>
      <c r="BU105" s="58">
        <f t="shared" si="386"/>
        <v>0</v>
      </c>
      <c r="BV105" s="58">
        <f t="shared" si="386"/>
        <v>0</v>
      </c>
      <c r="BW105" s="58">
        <f t="shared" si="386"/>
        <v>0</v>
      </c>
      <c r="BX105" s="58">
        <f t="shared" si="386"/>
        <v>0</v>
      </c>
      <c r="BY105" s="60">
        <f>SUM(BZ105:CM105)</f>
        <v>0</v>
      </c>
      <c r="BZ105" s="58">
        <f>(BZ106*BZ107)/1000</f>
        <v>0</v>
      </c>
      <c r="CA105" s="61"/>
      <c r="CB105" s="58">
        <f t="shared" ref="CB105:CM105" si="387">(CB106*CB107)/1000</f>
        <v>0</v>
      </c>
      <c r="CC105" s="58">
        <f t="shared" si="387"/>
        <v>0</v>
      </c>
      <c r="CD105" s="58">
        <f t="shared" si="387"/>
        <v>0</v>
      </c>
      <c r="CE105" s="58">
        <f t="shared" si="387"/>
        <v>0</v>
      </c>
      <c r="CF105" s="58">
        <f t="shared" si="387"/>
        <v>0</v>
      </c>
      <c r="CG105" s="58">
        <f t="shared" si="387"/>
        <v>0</v>
      </c>
      <c r="CH105" s="58">
        <f t="shared" si="387"/>
        <v>0</v>
      </c>
      <c r="CI105" s="58">
        <f t="shared" si="387"/>
        <v>0</v>
      </c>
      <c r="CJ105" s="58">
        <f t="shared" si="387"/>
        <v>0</v>
      </c>
      <c r="CK105" s="58">
        <f t="shared" si="387"/>
        <v>0</v>
      </c>
      <c r="CL105" s="58">
        <f t="shared" si="387"/>
        <v>0</v>
      </c>
      <c r="CM105" s="58">
        <f t="shared" si="387"/>
        <v>0</v>
      </c>
      <c r="CN105" s="60">
        <f>SUM(CO105:DB105)</f>
        <v>0</v>
      </c>
      <c r="CO105" s="58">
        <f>(CO106*CO107)/1000</f>
        <v>0</v>
      </c>
      <c r="CP105" s="61"/>
      <c r="CQ105" s="58">
        <f t="shared" ref="CQ105:DB105" si="388">(CQ106*CQ107)/1000</f>
        <v>0</v>
      </c>
      <c r="CR105" s="58">
        <f t="shared" si="388"/>
        <v>0</v>
      </c>
      <c r="CS105" s="58">
        <f t="shared" si="388"/>
        <v>0</v>
      </c>
      <c r="CT105" s="58">
        <f t="shared" si="388"/>
        <v>0</v>
      </c>
      <c r="CU105" s="58">
        <f t="shared" si="388"/>
        <v>0</v>
      </c>
      <c r="CV105" s="58">
        <f t="shared" si="388"/>
        <v>0</v>
      </c>
      <c r="CW105" s="58">
        <f t="shared" si="388"/>
        <v>0</v>
      </c>
      <c r="CX105" s="58">
        <f t="shared" si="388"/>
        <v>0</v>
      </c>
      <c r="CY105" s="58">
        <f t="shared" si="388"/>
        <v>0</v>
      </c>
      <c r="CZ105" s="58">
        <f t="shared" si="388"/>
        <v>0</v>
      </c>
      <c r="DA105" s="58">
        <f t="shared" si="388"/>
        <v>0</v>
      </c>
      <c r="DB105" s="58">
        <f t="shared" si="388"/>
        <v>0</v>
      </c>
      <c r="DC105" s="60">
        <f>SUM(DD105:DQ105)</f>
        <v>0</v>
      </c>
      <c r="DD105" s="58">
        <f>(DD106*DD107)/1000</f>
        <v>0</v>
      </c>
      <c r="DE105" s="61"/>
      <c r="DF105" s="58">
        <f t="shared" ref="DF105:DQ105" si="389">(DF106*DF107)/1000</f>
        <v>0</v>
      </c>
      <c r="DG105" s="58">
        <f t="shared" si="389"/>
        <v>0</v>
      </c>
      <c r="DH105" s="58">
        <f t="shared" si="389"/>
        <v>0</v>
      </c>
      <c r="DI105" s="58">
        <f t="shared" si="389"/>
        <v>0</v>
      </c>
      <c r="DJ105" s="58">
        <f t="shared" si="389"/>
        <v>0</v>
      </c>
      <c r="DK105" s="58">
        <f t="shared" si="389"/>
        <v>0</v>
      </c>
      <c r="DL105" s="58">
        <f t="shared" si="389"/>
        <v>0</v>
      </c>
      <c r="DM105" s="58">
        <f t="shared" si="389"/>
        <v>0</v>
      </c>
      <c r="DN105" s="58">
        <f t="shared" si="389"/>
        <v>0</v>
      </c>
      <c r="DO105" s="58">
        <f t="shared" si="389"/>
        <v>0</v>
      </c>
      <c r="DP105" s="58">
        <f t="shared" si="389"/>
        <v>0</v>
      </c>
      <c r="DQ105" s="58">
        <f t="shared" si="389"/>
        <v>0</v>
      </c>
      <c r="DR105" s="60">
        <f>SUM(DS105:EF105)</f>
        <v>0</v>
      </c>
      <c r="DS105" s="58">
        <f>(DS106*DS107)/1000</f>
        <v>0</v>
      </c>
      <c r="DT105" s="61"/>
      <c r="DU105" s="58">
        <f t="shared" ref="DU105:EF105" si="390">(DU106*DU107)/1000</f>
        <v>0</v>
      </c>
      <c r="DV105" s="58">
        <f t="shared" si="390"/>
        <v>0</v>
      </c>
      <c r="DW105" s="58">
        <f t="shared" si="390"/>
        <v>0</v>
      </c>
      <c r="DX105" s="58">
        <f t="shared" si="390"/>
        <v>0</v>
      </c>
      <c r="DY105" s="58">
        <f t="shared" si="390"/>
        <v>0</v>
      </c>
      <c r="DZ105" s="58">
        <f t="shared" si="390"/>
        <v>0</v>
      </c>
      <c r="EA105" s="58">
        <f t="shared" si="390"/>
        <v>0</v>
      </c>
      <c r="EB105" s="58">
        <f t="shared" si="390"/>
        <v>0</v>
      </c>
      <c r="EC105" s="58">
        <f t="shared" si="390"/>
        <v>0</v>
      </c>
      <c r="ED105" s="58">
        <f t="shared" si="390"/>
        <v>0</v>
      </c>
      <c r="EE105" s="58">
        <f t="shared" si="390"/>
        <v>0</v>
      </c>
      <c r="EF105" s="58">
        <f t="shared" si="390"/>
        <v>0</v>
      </c>
      <c r="EG105" s="60">
        <f>SUM(EH105:EU105)</f>
        <v>0</v>
      </c>
      <c r="EH105" s="58">
        <f>(EH106*EH107)/1000</f>
        <v>0</v>
      </c>
      <c r="EI105" s="61"/>
      <c r="EJ105" s="58">
        <f t="shared" ref="EJ105:EU105" si="391">(EJ106*EJ107)/1000</f>
        <v>0</v>
      </c>
      <c r="EK105" s="58">
        <f t="shared" si="391"/>
        <v>0</v>
      </c>
      <c r="EL105" s="58">
        <f t="shared" si="391"/>
        <v>0</v>
      </c>
      <c r="EM105" s="58">
        <f t="shared" si="391"/>
        <v>0</v>
      </c>
      <c r="EN105" s="58">
        <f t="shared" si="391"/>
        <v>0</v>
      </c>
      <c r="EO105" s="58">
        <f t="shared" si="391"/>
        <v>0</v>
      </c>
      <c r="EP105" s="58">
        <f t="shared" si="391"/>
        <v>0</v>
      </c>
      <c r="EQ105" s="58">
        <f t="shared" si="391"/>
        <v>0</v>
      </c>
      <c r="ER105" s="58">
        <f t="shared" si="391"/>
        <v>0</v>
      </c>
      <c r="ES105" s="58">
        <f t="shared" si="391"/>
        <v>0</v>
      </c>
      <c r="ET105" s="58">
        <f t="shared" si="391"/>
        <v>0</v>
      </c>
      <c r="EU105" s="58">
        <f t="shared" si="391"/>
        <v>0</v>
      </c>
      <c r="EV105" s="60">
        <f>SUM(EW105:FJ105)</f>
        <v>0</v>
      </c>
      <c r="EW105" s="58">
        <f>(EW106*EW107)/1000</f>
        <v>0</v>
      </c>
      <c r="EX105" s="61"/>
      <c r="EY105" s="58">
        <f t="shared" ref="EY105:FJ105" si="392">(EY106*EY107)/1000</f>
        <v>0</v>
      </c>
      <c r="EZ105" s="58">
        <f t="shared" si="392"/>
        <v>0</v>
      </c>
      <c r="FA105" s="58">
        <f t="shared" si="392"/>
        <v>0</v>
      </c>
      <c r="FB105" s="58">
        <f t="shared" si="392"/>
        <v>0</v>
      </c>
      <c r="FC105" s="58">
        <f t="shared" si="392"/>
        <v>0</v>
      </c>
      <c r="FD105" s="58">
        <f t="shared" si="392"/>
        <v>0</v>
      </c>
      <c r="FE105" s="58">
        <f t="shared" si="392"/>
        <v>0</v>
      </c>
      <c r="FF105" s="58">
        <f t="shared" si="392"/>
        <v>0</v>
      </c>
      <c r="FG105" s="58">
        <f t="shared" si="392"/>
        <v>0</v>
      </c>
      <c r="FH105" s="58">
        <f t="shared" si="392"/>
        <v>0</v>
      </c>
      <c r="FI105" s="58">
        <f t="shared" si="392"/>
        <v>0</v>
      </c>
      <c r="FJ105" s="58">
        <f t="shared" si="392"/>
        <v>0</v>
      </c>
      <c r="FK105" s="60">
        <f>SUM(FL105:FY105)</f>
        <v>0</v>
      </c>
      <c r="FL105" s="58">
        <f>(FL106*FL107)/1000</f>
        <v>0</v>
      </c>
      <c r="FM105" s="61"/>
      <c r="FN105" s="58">
        <f t="shared" ref="FN105:FY105" si="393">(FN106*FN107)/1000</f>
        <v>0</v>
      </c>
      <c r="FO105" s="58">
        <f t="shared" si="393"/>
        <v>0</v>
      </c>
      <c r="FP105" s="58">
        <f t="shared" si="393"/>
        <v>0</v>
      </c>
      <c r="FQ105" s="58">
        <f t="shared" si="393"/>
        <v>0</v>
      </c>
      <c r="FR105" s="58">
        <f t="shared" si="393"/>
        <v>0</v>
      </c>
      <c r="FS105" s="58">
        <f t="shared" si="393"/>
        <v>0</v>
      </c>
      <c r="FT105" s="58">
        <f t="shared" si="393"/>
        <v>0</v>
      </c>
      <c r="FU105" s="58">
        <f t="shared" si="393"/>
        <v>0</v>
      </c>
      <c r="FV105" s="58">
        <f t="shared" si="393"/>
        <v>0</v>
      </c>
      <c r="FW105" s="58">
        <f t="shared" si="393"/>
        <v>0</v>
      </c>
      <c r="FX105" s="58">
        <f t="shared" si="393"/>
        <v>0</v>
      </c>
      <c r="FY105" s="58">
        <f t="shared" si="393"/>
        <v>0</v>
      </c>
      <c r="FZ105" s="60">
        <f>SUM(GA105:GN105)</f>
        <v>0</v>
      </c>
      <c r="GA105" s="58">
        <f>(GA106*GA107)/1000</f>
        <v>0</v>
      </c>
      <c r="GB105" s="61"/>
      <c r="GC105" s="58">
        <f t="shared" ref="GC105:GN105" si="394">(GC106*GC107)/1000</f>
        <v>0</v>
      </c>
      <c r="GD105" s="58">
        <f t="shared" si="394"/>
        <v>0</v>
      </c>
      <c r="GE105" s="58">
        <f t="shared" si="394"/>
        <v>0</v>
      </c>
      <c r="GF105" s="58">
        <f t="shared" si="394"/>
        <v>0</v>
      </c>
      <c r="GG105" s="58">
        <f t="shared" si="394"/>
        <v>0</v>
      </c>
      <c r="GH105" s="58">
        <f t="shared" si="394"/>
        <v>0</v>
      </c>
      <c r="GI105" s="58">
        <f t="shared" si="394"/>
        <v>0</v>
      </c>
      <c r="GJ105" s="58">
        <f t="shared" si="394"/>
        <v>0</v>
      </c>
      <c r="GK105" s="58">
        <f t="shared" si="394"/>
        <v>0</v>
      </c>
      <c r="GL105" s="58">
        <f t="shared" si="394"/>
        <v>0</v>
      </c>
      <c r="GM105" s="58">
        <f t="shared" si="394"/>
        <v>0</v>
      </c>
      <c r="GN105" s="58">
        <f t="shared" si="394"/>
        <v>0</v>
      </c>
      <c r="GO105" s="60">
        <f>SUM(GP105:HC105)</f>
        <v>0</v>
      </c>
      <c r="GP105" s="58">
        <f>(GP106*GP107)/1000</f>
        <v>0</v>
      </c>
      <c r="GQ105" s="61"/>
      <c r="GR105" s="58">
        <f t="shared" ref="GR105:HC105" si="395">(GR106*GR107)/1000</f>
        <v>0</v>
      </c>
      <c r="GS105" s="58">
        <f t="shared" si="395"/>
        <v>0</v>
      </c>
      <c r="GT105" s="58">
        <f t="shared" si="395"/>
        <v>0</v>
      </c>
      <c r="GU105" s="58">
        <f t="shared" si="395"/>
        <v>0</v>
      </c>
      <c r="GV105" s="58">
        <f t="shared" si="395"/>
        <v>0</v>
      </c>
      <c r="GW105" s="58">
        <f t="shared" si="395"/>
        <v>0</v>
      </c>
      <c r="GX105" s="58">
        <f t="shared" si="395"/>
        <v>0</v>
      </c>
      <c r="GY105" s="58">
        <f t="shared" si="395"/>
        <v>0</v>
      </c>
      <c r="GZ105" s="58">
        <f t="shared" si="395"/>
        <v>0</v>
      </c>
      <c r="HA105" s="58">
        <f t="shared" si="395"/>
        <v>0</v>
      </c>
      <c r="HB105" s="58">
        <f t="shared" si="395"/>
        <v>0</v>
      </c>
      <c r="HC105" s="58">
        <f t="shared" si="395"/>
        <v>0</v>
      </c>
    </row>
    <row r="106" spans="1:211" s="15" customFormat="1" ht="13.5" customHeight="1" x14ac:dyDescent="0.25">
      <c r="A106" s="14" t="s">
        <v>54</v>
      </c>
      <c r="B106" s="15" t="s">
        <v>392</v>
      </c>
      <c r="C106" s="47" t="s">
        <v>51</v>
      </c>
      <c r="D106" s="47" t="s">
        <v>52</v>
      </c>
      <c r="E106" s="48">
        <v>160</v>
      </c>
      <c r="F106" s="49"/>
      <c r="G106" s="50" t="s">
        <v>327</v>
      </c>
      <c r="H106" s="51"/>
      <c r="J106" s="50" t="s">
        <v>234</v>
      </c>
      <c r="K106" s="52" t="s">
        <v>56</v>
      </c>
      <c r="L106" s="53"/>
      <c r="M106" s="53"/>
      <c r="N106" s="16"/>
      <c r="O106" s="54"/>
      <c r="P106" s="17">
        <v>20</v>
      </c>
      <c r="Q106" s="55">
        <f t="shared" si="384"/>
        <v>0</v>
      </c>
      <c r="R106" s="56">
        <f t="shared" si="384"/>
        <v>0</v>
      </c>
      <c r="S106" s="56">
        <f t="shared" si="384"/>
        <v>0</v>
      </c>
      <c r="T106" s="56">
        <f t="shared" si="384"/>
        <v>0</v>
      </c>
      <c r="U106" s="56">
        <f t="shared" si="384"/>
        <v>0</v>
      </c>
      <c r="V106" s="56">
        <f t="shared" si="384"/>
        <v>0</v>
      </c>
      <c r="W106" s="56">
        <f t="shared" si="384"/>
        <v>0</v>
      </c>
      <c r="X106" s="56">
        <f t="shared" si="384"/>
        <v>0</v>
      </c>
      <c r="Y106" s="56">
        <f t="shared" si="384"/>
        <v>0</v>
      </c>
      <c r="Z106" s="56">
        <f t="shared" si="384"/>
        <v>0</v>
      </c>
      <c r="AA106" s="56">
        <f t="shared" si="384"/>
        <v>0</v>
      </c>
      <c r="AB106" s="56">
        <f t="shared" si="384"/>
        <v>0</v>
      </c>
      <c r="AC106" s="56">
        <f t="shared" si="384"/>
        <v>0</v>
      </c>
      <c r="AD106" s="56">
        <f t="shared" si="384"/>
        <v>0</v>
      </c>
      <c r="AE106" s="56">
        <f t="shared" si="384"/>
        <v>0</v>
      </c>
      <c r="AF106" s="57">
        <f>SUM(AG106:AT106)</f>
        <v>0</v>
      </c>
      <c r="AG106" s="58"/>
      <c r="AH106" s="63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60">
        <f>SUM(AV106:BI106)</f>
        <v>0</v>
      </c>
      <c r="AV106" s="58"/>
      <c r="AW106" s="63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60">
        <f>SUM(BK106:BX106)</f>
        <v>0</v>
      </c>
      <c r="BK106" s="58"/>
      <c r="BL106" s="63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60">
        <f>SUM(BZ106:CM106)</f>
        <v>0</v>
      </c>
      <c r="BZ106" s="58"/>
      <c r="CA106" s="61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60">
        <f>SUM(CO106:DB106)</f>
        <v>0</v>
      </c>
      <c r="CO106" s="58"/>
      <c r="CP106" s="61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60">
        <f>SUM(DD106:DQ106)</f>
        <v>0</v>
      </c>
      <c r="DD106" s="58"/>
      <c r="DE106" s="61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60">
        <f>SUM(DS106:EF106)</f>
        <v>0</v>
      </c>
      <c r="DS106" s="58"/>
      <c r="DT106" s="61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60">
        <f>SUM(EH106:EU106)</f>
        <v>0</v>
      </c>
      <c r="EH106" s="58"/>
      <c r="EI106" s="61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60">
        <f>SUM(EW106:FJ106)</f>
        <v>0</v>
      </c>
      <c r="EW106" s="58"/>
      <c r="EX106" s="61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  <c r="FK106" s="60">
        <f>SUM(FL106:FY106)</f>
        <v>0</v>
      </c>
      <c r="FL106" s="58"/>
      <c r="FM106" s="61"/>
      <c r="FN106" s="58"/>
      <c r="FO106" s="58"/>
      <c r="FP106" s="58"/>
      <c r="FQ106" s="58"/>
      <c r="FR106" s="58"/>
      <c r="FS106" s="58"/>
      <c r="FT106" s="58"/>
      <c r="FU106" s="58"/>
      <c r="FV106" s="58"/>
      <c r="FW106" s="58"/>
      <c r="FX106" s="58"/>
      <c r="FY106" s="58"/>
      <c r="FZ106" s="60">
        <f>SUM(GA106:GN106)</f>
        <v>0</v>
      </c>
      <c r="GA106" s="58"/>
      <c r="GB106" s="61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60">
        <f>SUM(GP106:HC106)</f>
        <v>0</v>
      </c>
      <c r="GP106" s="58"/>
      <c r="GQ106" s="61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</row>
    <row r="107" spans="1:211" s="15" customFormat="1" ht="13.5" customHeight="1" x14ac:dyDescent="0.25">
      <c r="A107" s="14" t="s">
        <v>54</v>
      </c>
      <c r="B107" s="15" t="s">
        <v>393</v>
      </c>
      <c r="C107" s="47" t="s">
        <v>51</v>
      </c>
      <c r="D107" s="47" t="s">
        <v>52</v>
      </c>
      <c r="E107" s="48">
        <v>160</v>
      </c>
      <c r="F107" s="49"/>
      <c r="G107" s="50" t="s">
        <v>329</v>
      </c>
      <c r="H107" s="51"/>
      <c r="J107" s="50" t="s">
        <v>237</v>
      </c>
      <c r="K107" s="52" t="s">
        <v>56</v>
      </c>
      <c r="L107" s="53"/>
      <c r="M107" s="53"/>
      <c r="N107" s="16"/>
      <c r="O107" s="54"/>
      <c r="P107" s="17">
        <v>20</v>
      </c>
      <c r="Q107" s="55">
        <f t="shared" ref="Q107:AF107" si="396">IF(Q106=0, 0, Q105/Q106/1)</f>
        <v>0</v>
      </c>
      <c r="R107" s="56">
        <f t="shared" si="396"/>
        <v>0</v>
      </c>
      <c r="S107" s="56">
        <f t="shared" si="396"/>
        <v>0</v>
      </c>
      <c r="T107" s="56">
        <f t="shared" si="396"/>
        <v>0</v>
      </c>
      <c r="U107" s="56">
        <f t="shared" si="396"/>
        <v>0</v>
      </c>
      <c r="V107" s="56">
        <f t="shared" si="396"/>
        <v>0</v>
      </c>
      <c r="W107" s="56">
        <f t="shared" si="396"/>
        <v>0</v>
      </c>
      <c r="X107" s="56">
        <f t="shared" si="396"/>
        <v>0</v>
      </c>
      <c r="Y107" s="56">
        <f t="shared" si="396"/>
        <v>0</v>
      </c>
      <c r="Z107" s="56">
        <f t="shared" si="396"/>
        <v>0</v>
      </c>
      <c r="AA107" s="56">
        <f t="shared" si="396"/>
        <v>0</v>
      </c>
      <c r="AB107" s="56">
        <f t="shared" si="396"/>
        <v>0</v>
      </c>
      <c r="AC107" s="56">
        <f t="shared" si="396"/>
        <v>0</v>
      </c>
      <c r="AD107" s="56">
        <f t="shared" si="396"/>
        <v>0</v>
      </c>
      <c r="AE107" s="56">
        <f t="shared" si="396"/>
        <v>0</v>
      </c>
      <c r="AF107" s="57">
        <f t="shared" si="396"/>
        <v>0</v>
      </c>
      <c r="AG107" s="58"/>
      <c r="AH107" s="63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60">
        <f>IF(AU106=0, 0, AU105/AU106/1)</f>
        <v>0</v>
      </c>
      <c r="AV107" s="58"/>
      <c r="AW107" s="63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60">
        <f>IF(BJ106=0, 0, BJ105/BJ106/1)</f>
        <v>0</v>
      </c>
      <c r="BK107" s="58"/>
      <c r="BL107" s="63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60">
        <f>IF(BY106=0, 0, BY105/BY106/1)</f>
        <v>0</v>
      </c>
      <c r="BZ107" s="58"/>
      <c r="CA107" s="61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60">
        <f>IF(CN106=0, 0, CN105/CN106/1)</f>
        <v>0</v>
      </c>
      <c r="CO107" s="58"/>
      <c r="CP107" s="61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60">
        <f>IF(DC106=0, 0, DC105/DC106/1)</f>
        <v>0</v>
      </c>
      <c r="DD107" s="58"/>
      <c r="DE107" s="61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60">
        <f>IF(DR106=0, 0, DR105/DR106/1)</f>
        <v>0</v>
      </c>
      <c r="DS107" s="58"/>
      <c r="DT107" s="61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60">
        <f>IF(EG106=0, 0, EG105/EG106/1)</f>
        <v>0</v>
      </c>
      <c r="EH107" s="58"/>
      <c r="EI107" s="61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60">
        <f>IF(EV106=0, 0, EV105/EV106/1)</f>
        <v>0</v>
      </c>
      <c r="EW107" s="58"/>
      <c r="EX107" s="61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60">
        <f>IF(FK106=0, 0, FK105/FK106/1)</f>
        <v>0</v>
      </c>
      <c r="FL107" s="58"/>
      <c r="FM107" s="61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  <c r="FY107" s="58"/>
      <c r="FZ107" s="60">
        <f>IF(FZ106=0, 0, FZ105/FZ106/1)</f>
        <v>0</v>
      </c>
      <c r="GA107" s="58"/>
      <c r="GB107" s="61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60">
        <f>IF(GO106=0, 0, GO105/GO106/1)</f>
        <v>0</v>
      </c>
      <c r="GP107" s="58"/>
      <c r="GQ107" s="61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</row>
    <row r="108" spans="1:211" s="15" customFormat="1" ht="13.5" customHeight="1" x14ac:dyDescent="0.25">
      <c r="A108" s="14" t="s">
        <v>49</v>
      </c>
      <c r="B108" s="15" t="s">
        <v>394</v>
      </c>
      <c r="C108" s="47" t="s">
        <v>395</v>
      </c>
      <c r="D108" s="47" t="s">
        <v>396</v>
      </c>
      <c r="E108" s="48">
        <v>160</v>
      </c>
      <c r="F108" s="49"/>
      <c r="G108" s="50" t="s">
        <v>397</v>
      </c>
      <c r="H108" s="51" t="s">
        <v>54</v>
      </c>
      <c r="J108" s="50" t="s">
        <v>55</v>
      </c>
      <c r="K108" s="52" t="s">
        <v>56</v>
      </c>
      <c r="L108" s="53"/>
      <c r="M108" s="53"/>
      <c r="N108" s="16"/>
      <c r="O108" s="54"/>
      <c r="P108" s="17">
        <v>20</v>
      </c>
      <c r="Q108" s="55">
        <f t="shared" ref="Q108:AE109" si="397">SUM(AF108,AU108,BJ108,BY108,CN108,DC108,DR108,EG108,EV108,FK108,FZ108,GO108)</f>
        <v>0</v>
      </c>
      <c r="R108" s="56">
        <f t="shared" si="397"/>
        <v>0</v>
      </c>
      <c r="S108" s="56">
        <f t="shared" si="397"/>
        <v>0</v>
      </c>
      <c r="T108" s="56">
        <f t="shared" si="397"/>
        <v>0</v>
      </c>
      <c r="U108" s="56">
        <f t="shared" si="397"/>
        <v>0</v>
      </c>
      <c r="V108" s="56">
        <f t="shared" si="397"/>
        <v>0</v>
      </c>
      <c r="W108" s="56">
        <f t="shared" si="397"/>
        <v>0</v>
      </c>
      <c r="X108" s="56">
        <f t="shared" si="397"/>
        <v>0</v>
      </c>
      <c r="Y108" s="56">
        <f t="shared" si="397"/>
        <v>0</v>
      </c>
      <c r="Z108" s="56">
        <f t="shared" si="397"/>
        <v>0</v>
      </c>
      <c r="AA108" s="56">
        <f t="shared" si="397"/>
        <v>0</v>
      </c>
      <c r="AB108" s="56">
        <f t="shared" si="397"/>
        <v>0</v>
      </c>
      <c r="AC108" s="56">
        <f t="shared" si="397"/>
        <v>0</v>
      </c>
      <c r="AD108" s="56">
        <f t="shared" si="397"/>
        <v>0</v>
      </c>
      <c r="AE108" s="56">
        <f t="shared" si="397"/>
        <v>0</v>
      </c>
      <c r="AF108" s="57">
        <f>SUM(AG108:AT108)</f>
        <v>0</v>
      </c>
      <c r="AG108" s="58"/>
      <c r="AH108" s="63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60">
        <f>SUM(AV108:BI108)</f>
        <v>0</v>
      </c>
      <c r="AV108" s="58">
        <f>AV109*AV110</f>
        <v>0</v>
      </c>
      <c r="AW108" s="63"/>
      <c r="AX108" s="58">
        <f t="shared" ref="AX108:BI108" si="398">AX109*AX110</f>
        <v>0</v>
      </c>
      <c r="AY108" s="58">
        <f t="shared" si="398"/>
        <v>0</v>
      </c>
      <c r="AZ108" s="58">
        <f t="shared" si="398"/>
        <v>0</v>
      </c>
      <c r="BA108" s="58">
        <f t="shared" si="398"/>
        <v>0</v>
      </c>
      <c r="BB108" s="58">
        <f t="shared" si="398"/>
        <v>0</v>
      </c>
      <c r="BC108" s="58">
        <f t="shared" si="398"/>
        <v>0</v>
      </c>
      <c r="BD108" s="58">
        <f t="shared" si="398"/>
        <v>0</v>
      </c>
      <c r="BE108" s="58">
        <f t="shared" si="398"/>
        <v>0</v>
      </c>
      <c r="BF108" s="58">
        <f t="shared" si="398"/>
        <v>0</v>
      </c>
      <c r="BG108" s="58">
        <f t="shared" si="398"/>
        <v>0</v>
      </c>
      <c r="BH108" s="58">
        <f t="shared" si="398"/>
        <v>0</v>
      </c>
      <c r="BI108" s="58">
        <f t="shared" si="398"/>
        <v>0</v>
      </c>
      <c r="BJ108" s="60">
        <f>SUM(BK108:BX108)</f>
        <v>0</v>
      </c>
      <c r="BK108" s="58">
        <f>BK109*BK110</f>
        <v>0</v>
      </c>
      <c r="BL108" s="63"/>
      <c r="BM108" s="58">
        <f t="shared" ref="BM108:BX108" si="399">BM109*BM110</f>
        <v>0</v>
      </c>
      <c r="BN108" s="58">
        <f t="shared" si="399"/>
        <v>0</v>
      </c>
      <c r="BO108" s="58">
        <f t="shared" si="399"/>
        <v>0</v>
      </c>
      <c r="BP108" s="58">
        <f t="shared" si="399"/>
        <v>0</v>
      </c>
      <c r="BQ108" s="58">
        <f t="shared" si="399"/>
        <v>0</v>
      </c>
      <c r="BR108" s="58">
        <f t="shared" si="399"/>
        <v>0</v>
      </c>
      <c r="BS108" s="58">
        <f t="shared" si="399"/>
        <v>0</v>
      </c>
      <c r="BT108" s="58">
        <f t="shared" si="399"/>
        <v>0</v>
      </c>
      <c r="BU108" s="58">
        <f t="shared" si="399"/>
        <v>0</v>
      </c>
      <c r="BV108" s="58">
        <f t="shared" si="399"/>
        <v>0</v>
      </c>
      <c r="BW108" s="58">
        <f t="shared" si="399"/>
        <v>0</v>
      </c>
      <c r="BX108" s="58">
        <f t="shared" si="399"/>
        <v>0</v>
      </c>
      <c r="BY108" s="60">
        <f>SUM(BZ108:CM108)</f>
        <v>0</v>
      </c>
      <c r="BZ108" s="58">
        <f>BZ109*BZ110</f>
        <v>0</v>
      </c>
      <c r="CA108" s="61"/>
      <c r="CB108" s="58">
        <f t="shared" ref="CB108:CM108" si="400">CB109*CB110</f>
        <v>0</v>
      </c>
      <c r="CC108" s="58">
        <f t="shared" si="400"/>
        <v>0</v>
      </c>
      <c r="CD108" s="58">
        <f t="shared" si="400"/>
        <v>0</v>
      </c>
      <c r="CE108" s="58">
        <f t="shared" si="400"/>
        <v>0</v>
      </c>
      <c r="CF108" s="58">
        <f t="shared" si="400"/>
        <v>0</v>
      </c>
      <c r="CG108" s="58">
        <f t="shared" si="400"/>
        <v>0</v>
      </c>
      <c r="CH108" s="58">
        <f t="shared" si="400"/>
        <v>0</v>
      </c>
      <c r="CI108" s="58">
        <f t="shared" si="400"/>
        <v>0</v>
      </c>
      <c r="CJ108" s="58">
        <f t="shared" si="400"/>
        <v>0</v>
      </c>
      <c r="CK108" s="58">
        <f t="shared" si="400"/>
        <v>0</v>
      </c>
      <c r="CL108" s="58">
        <f t="shared" si="400"/>
        <v>0</v>
      </c>
      <c r="CM108" s="58">
        <f t="shared" si="400"/>
        <v>0</v>
      </c>
      <c r="CN108" s="60">
        <f>SUM(CO108:DB108)</f>
        <v>0</v>
      </c>
      <c r="CO108" s="58">
        <f>CO109*CO110</f>
        <v>0</v>
      </c>
      <c r="CP108" s="61"/>
      <c r="CQ108" s="58">
        <f t="shared" ref="CQ108:DB108" si="401">CQ109*CQ110</f>
        <v>0</v>
      </c>
      <c r="CR108" s="58">
        <f t="shared" si="401"/>
        <v>0</v>
      </c>
      <c r="CS108" s="58">
        <f t="shared" si="401"/>
        <v>0</v>
      </c>
      <c r="CT108" s="58">
        <f t="shared" si="401"/>
        <v>0</v>
      </c>
      <c r="CU108" s="58">
        <f t="shared" si="401"/>
        <v>0</v>
      </c>
      <c r="CV108" s="58">
        <f t="shared" si="401"/>
        <v>0</v>
      </c>
      <c r="CW108" s="58">
        <f t="shared" si="401"/>
        <v>0</v>
      </c>
      <c r="CX108" s="58">
        <f t="shared" si="401"/>
        <v>0</v>
      </c>
      <c r="CY108" s="58">
        <f t="shared" si="401"/>
        <v>0</v>
      </c>
      <c r="CZ108" s="58">
        <f t="shared" si="401"/>
        <v>0</v>
      </c>
      <c r="DA108" s="58">
        <f t="shared" si="401"/>
        <v>0</v>
      </c>
      <c r="DB108" s="58">
        <f t="shared" si="401"/>
        <v>0</v>
      </c>
      <c r="DC108" s="60">
        <f>SUM(DD108:DQ108)</f>
        <v>0</v>
      </c>
      <c r="DD108" s="58">
        <f>DD109*DD110</f>
        <v>0</v>
      </c>
      <c r="DE108" s="61"/>
      <c r="DF108" s="58">
        <f t="shared" ref="DF108:DQ108" si="402">DF109*DF110</f>
        <v>0</v>
      </c>
      <c r="DG108" s="58">
        <f t="shared" si="402"/>
        <v>0</v>
      </c>
      <c r="DH108" s="58">
        <f t="shared" si="402"/>
        <v>0</v>
      </c>
      <c r="DI108" s="58">
        <f t="shared" si="402"/>
        <v>0</v>
      </c>
      <c r="DJ108" s="58">
        <f t="shared" si="402"/>
        <v>0</v>
      </c>
      <c r="DK108" s="58">
        <f t="shared" si="402"/>
        <v>0</v>
      </c>
      <c r="DL108" s="58">
        <f t="shared" si="402"/>
        <v>0</v>
      </c>
      <c r="DM108" s="58">
        <f t="shared" si="402"/>
        <v>0</v>
      </c>
      <c r="DN108" s="58">
        <f t="shared" si="402"/>
        <v>0</v>
      </c>
      <c r="DO108" s="58">
        <f t="shared" si="402"/>
        <v>0</v>
      </c>
      <c r="DP108" s="58">
        <f t="shared" si="402"/>
        <v>0</v>
      </c>
      <c r="DQ108" s="58">
        <f t="shared" si="402"/>
        <v>0</v>
      </c>
      <c r="DR108" s="60">
        <f>SUM(DS108:EF108)</f>
        <v>0</v>
      </c>
      <c r="DS108" s="58">
        <f>DS109*DS110</f>
        <v>0</v>
      </c>
      <c r="DT108" s="61"/>
      <c r="DU108" s="58">
        <f t="shared" ref="DU108:EF108" si="403">DU109*DU110</f>
        <v>0</v>
      </c>
      <c r="DV108" s="58">
        <f t="shared" si="403"/>
        <v>0</v>
      </c>
      <c r="DW108" s="58">
        <f t="shared" si="403"/>
        <v>0</v>
      </c>
      <c r="DX108" s="58">
        <f t="shared" si="403"/>
        <v>0</v>
      </c>
      <c r="DY108" s="58">
        <f t="shared" si="403"/>
        <v>0</v>
      </c>
      <c r="DZ108" s="58">
        <f t="shared" si="403"/>
        <v>0</v>
      </c>
      <c r="EA108" s="58">
        <f t="shared" si="403"/>
        <v>0</v>
      </c>
      <c r="EB108" s="58">
        <f t="shared" si="403"/>
        <v>0</v>
      </c>
      <c r="EC108" s="58">
        <f t="shared" si="403"/>
        <v>0</v>
      </c>
      <c r="ED108" s="58">
        <f t="shared" si="403"/>
        <v>0</v>
      </c>
      <c r="EE108" s="58">
        <f t="shared" si="403"/>
        <v>0</v>
      </c>
      <c r="EF108" s="58">
        <f t="shared" si="403"/>
        <v>0</v>
      </c>
      <c r="EG108" s="60">
        <f>SUM(EH108:EU108)</f>
        <v>0</v>
      </c>
      <c r="EH108" s="58">
        <f>EH109*EH110</f>
        <v>0</v>
      </c>
      <c r="EI108" s="61"/>
      <c r="EJ108" s="58">
        <f t="shared" ref="EJ108:EU108" si="404">EJ109*EJ110</f>
        <v>0</v>
      </c>
      <c r="EK108" s="58">
        <f t="shared" si="404"/>
        <v>0</v>
      </c>
      <c r="EL108" s="58">
        <f t="shared" si="404"/>
        <v>0</v>
      </c>
      <c r="EM108" s="58">
        <f t="shared" si="404"/>
        <v>0</v>
      </c>
      <c r="EN108" s="58">
        <f t="shared" si="404"/>
        <v>0</v>
      </c>
      <c r="EO108" s="58">
        <f t="shared" si="404"/>
        <v>0</v>
      </c>
      <c r="EP108" s="58">
        <f t="shared" si="404"/>
        <v>0</v>
      </c>
      <c r="EQ108" s="58">
        <f t="shared" si="404"/>
        <v>0</v>
      </c>
      <c r="ER108" s="58">
        <f t="shared" si="404"/>
        <v>0</v>
      </c>
      <c r="ES108" s="58">
        <f t="shared" si="404"/>
        <v>0</v>
      </c>
      <c r="ET108" s="58">
        <f t="shared" si="404"/>
        <v>0</v>
      </c>
      <c r="EU108" s="58">
        <f t="shared" si="404"/>
        <v>0</v>
      </c>
      <c r="EV108" s="60">
        <f>SUM(EW108:FJ108)</f>
        <v>0</v>
      </c>
      <c r="EW108" s="58">
        <f>EW109*EW110</f>
        <v>0</v>
      </c>
      <c r="EX108" s="61"/>
      <c r="EY108" s="58">
        <f t="shared" ref="EY108:FJ108" si="405">EY109*EY110</f>
        <v>0</v>
      </c>
      <c r="EZ108" s="58">
        <f t="shared" si="405"/>
        <v>0</v>
      </c>
      <c r="FA108" s="58">
        <f t="shared" si="405"/>
        <v>0</v>
      </c>
      <c r="FB108" s="58">
        <f t="shared" si="405"/>
        <v>0</v>
      </c>
      <c r="FC108" s="58">
        <f t="shared" si="405"/>
        <v>0</v>
      </c>
      <c r="FD108" s="58">
        <f t="shared" si="405"/>
        <v>0</v>
      </c>
      <c r="FE108" s="58">
        <f t="shared" si="405"/>
        <v>0</v>
      </c>
      <c r="FF108" s="58">
        <f t="shared" si="405"/>
        <v>0</v>
      </c>
      <c r="FG108" s="58">
        <f t="shared" si="405"/>
        <v>0</v>
      </c>
      <c r="FH108" s="58">
        <f t="shared" si="405"/>
        <v>0</v>
      </c>
      <c r="FI108" s="58">
        <f t="shared" si="405"/>
        <v>0</v>
      </c>
      <c r="FJ108" s="58">
        <f t="shared" si="405"/>
        <v>0</v>
      </c>
      <c r="FK108" s="60">
        <f>SUM(FL108:FY108)</f>
        <v>0</v>
      </c>
      <c r="FL108" s="58">
        <f>FL109*FL110</f>
        <v>0</v>
      </c>
      <c r="FM108" s="61"/>
      <c r="FN108" s="58">
        <f t="shared" ref="FN108:FY108" si="406">FN109*FN110</f>
        <v>0</v>
      </c>
      <c r="FO108" s="58">
        <f t="shared" si="406"/>
        <v>0</v>
      </c>
      <c r="FP108" s="58">
        <f t="shared" si="406"/>
        <v>0</v>
      </c>
      <c r="FQ108" s="58">
        <f t="shared" si="406"/>
        <v>0</v>
      </c>
      <c r="FR108" s="58">
        <f t="shared" si="406"/>
        <v>0</v>
      </c>
      <c r="FS108" s="58">
        <f t="shared" si="406"/>
        <v>0</v>
      </c>
      <c r="FT108" s="58">
        <f t="shared" si="406"/>
        <v>0</v>
      </c>
      <c r="FU108" s="58">
        <f t="shared" si="406"/>
        <v>0</v>
      </c>
      <c r="FV108" s="58">
        <f t="shared" si="406"/>
        <v>0</v>
      </c>
      <c r="FW108" s="58">
        <f t="shared" si="406"/>
        <v>0</v>
      </c>
      <c r="FX108" s="58">
        <f t="shared" si="406"/>
        <v>0</v>
      </c>
      <c r="FY108" s="58">
        <f t="shared" si="406"/>
        <v>0</v>
      </c>
      <c r="FZ108" s="60">
        <f>SUM(GA108:GN108)</f>
        <v>0</v>
      </c>
      <c r="GA108" s="58">
        <f>GA109*GA110</f>
        <v>0</v>
      </c>
      <c r="GB108" s="61"/>
      <c r="GC108" s="58">
        <f t="shared" ref="GC108:GN108" si="407">GC109*GC110</f>
        <v>0</v>
      </c>
      <c r="GD108" s="58">
        <f t="shared" si="407"/>
        <v>0</v>
      </c>
      <c r="GE108" s="58">
        <f t="shared" si="407"/>
        <v>0</v>
      </c>
      <c r="GF108" s="58">
        <f t="shared" si="407"/>
        <v>0</v>
      </c>
      <c r="GG108" s="58">
        <f t="shared" si="407"/>
        <v>0</v>
      </c>
      <c r="GH108" s="58">
        <f t="shared" si="407"/>
        <v>0</v>
      </c>
      <c r="GI108" s="58">
        <f t="shared" si="407"/>
        <v>0</v>
      </c>
      <c r="GJ108" s="58">
        <f t="shared" si="407"/>
        <v>0</v>
      </c>
      <c r="GK108" s="58">
        <f t="shared" si="407"/>
        <v>0</v>
      </c>
      <c r="GL108" s="58">
        <f t="shared" si="407"/>
        <v>0</v>
      </c>
      <c r="GM108" s="58">
        <f t="shared" si="407"/>
        <v>0</v>
      </c>
      <c r="GN108" s="58">
        <f t="shared" si="407"/>
        <v>0</v>
      </c>
      <c r="GO108" s="60">
        <f>SUM(GP108:HC108)</f>
        <v>0</v>
      </c>
      <c r="GP108" s="58">
        <f>GP109*GP110</f>
        <v>0</v>
      </c>
      <c r="GQ108" s="61"/>
      <c r="GR108" s="58">
        <f t="shared" ref="GR108:HC108" si="408">GR109*GR110</f>
        <v>0</v>
      </c>
      <c r="GS108" s="58">
        <f t="shared" si="408"/>
        <v>0</v>
      </c>
      <c r="GT108" s="58">
        <f t="shared" si="408"/>
        <v>0</v>
      </c>
      <c r="GU108" s="58">
        <f t="shared" si="408"/>
        <v>0</v>
      </c>
      <c r="GV108" s="58">
        <f t="shared" si="408"/>
        <v>0</v>
      </c>
      <c r="GW108" s="58">
        <f t="shared" si="408"/>
        <v>0</v>
      </c>
      <c r="GX108" s="58">
        <f t="shared" si="408"/>
        <v>0</v>
      </c>
      <c r="GY108" s="58">
        <f t="shared" si="408"/>
        <v>0</v>
      </c>
      <c r="GZ108" s="58">
        <f t="shared" si="408"/>
        <v>0</v>
      </c>
      <c r="HA108" s="58">
        <f t="shared" si="408"/>
        <v>0</v>
      </c>
      <c r="HB108" s="58">
        <f t="shared" si="408"/>
        <v>0</v>
      </c>
      <c r="HC108" s="58">
        <f t="shared" si="408"/>
        <v>0</v>
      </c>
    </row>
    <row r="109" spans="1:211" s="15" customFormat="1" ht="13.5" customHeight="1" x14ac:dyDescent="0.25">
      <c r="A109" s="14" t="s">
        <v>54</v>
      </c>
      <c r="B109" s="15" t="s">
        <v>398</v>
      </c>
      <c r="C109" s="47" t="s">
        <v>395</v>
      </c>
      <c r="D109" s="47" t="s">
        <v>396</v>
      </c>
      <c r="E109" s="48">
        <v>160</v>
      </c>
      <c r="F109" s="49"/>
      <c r="G109" s="50" t="s">
        <v>59</v>
      </c>
      <c r="H109" s="51"/>
      <c r="J109" s="50" t="s">
        <v>60</v>
      </c>
      <c r="K109" s="52" t="s">
        <v>56</v>
      </c>
      <c r="L109" s="53"/>
      <c r="M109" s="53"/>
      <c r="N109" s="16"/>
      <c r="O109" s="54"/>
      <c r="P109" s="17">
        <v>20</v>
      </c>
      <c r="Q109" s="55">
        <f t="shared" si="397"/>
        <v>0</v>
      </c>
      <c r="R109" s="56">
        <f t="shared" si="397"/>
        <v>0</v>
      </c>
      <c r="S109" s="56">
        <f t="shared" si="397"/>
        <v>0</v>
      </c>
      <c r="T109" s="56">
        <f t="shared" si="397"/>
        <v>0</v>
      </c>
      <c r="U109" s="56">
        <f t="shared" si="397"/>
        <v>0</v>
      </c>
      <c r="V109" s="56">
        <f t="shared" si="397"/>
        <v>0</v>
      </c>
      <c r="W109" s="56">
        <f t="shared" si="397"/>
        <v>0</v>
      </c>
      <c r="X109" s="56">
        <f t="shared" si="397"/>
        <v>0</v>
      </c>
      <c r="Y109" s="56">
        <f t="shared" si="397"/>
        <v>0</v>
      </c>
      <c r="Z109" s="56">
        <f t="shared" si="397"/>
        <v>0</v>
      </c>
      <c r="AA109" s="56">
        <f t="shared" si="397"/>
        <v>0</v>
      </c>
      <c r="AB109" s="56">
        <f t="shared" si="397"/>
        <v>0</v>
      </c>
      <c r="AC109" s="56">
        <f t="shared" si="397"/>
        <v>0</v>
      </c>
      <c r="AD109" s="56">
        <f t="shared" si="397"/>
        <v>0</v>
      </c>
      <c r="AE109" s="56">
        <f t="shared" si="397"/>
        <v>0</v>
      </c>
      <c r="AF109" s="57">
        <f>SUM(AG109:AT109)</f>
        <v>0</v>
      </c>
      <c r="AG109" s="58"/>
      <c r="AH109" s="63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60">
        <f>SUM(AV109:BI109)</f>
        <v>0</v>
      </c>
      <c r="AV109" s="58"/>
      <c r="AW109" s="63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60">
        <f>SUM(BK109:BX109)</f>
        <v>0</v>
      </c>
      <c r="BK109" s="58"/>
      <c r="BL109" s="63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60">
        <f>SUM(BZ109:CM109)</f>
        <v>0</v>
      </c>
      <c r="BZ109" s="58"/>
      <c r="CA109" s="61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60">
        <f>SUM(CO109:DB109)</f>
        <v>0</v>
      </c>
      <c r="CO109" s="58"/>
      <c r="CP109" s="61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60">
        <f>SUM(DD109:DQ109)</f>
        <v>0</v>
      </c>
      <c r="DD109" s="58"/>
      <c r="DE109" s="61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60">
        <f>SUM(DS109:EF109)</f>
        <v>0</v>
      </c>
      <c r="DS109" s="58"/>
      <c r="DT109" s="61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60">
        <f>SUM(EH109:EU109)</f>
        <v>0</v>
      </c>
      <c r="EH109" s="58"/>
      <c r="EI109" s="61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60">
        <f>SUM(EW109:FJ109)</f>
        <v>0</v>
      </c>
      <c r="EW109" s="58"/>
      <c r="EX109" s="61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  <c r="FK109" s="60">
        <f>SUM(FL109:FY109)</f>
        <v>0</v>
      </c>
      <c r="FL109" s="58"/>
      <c r="FM109" s="61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60">
        <f>SUM(GA109:GN109)</f>
        <v>0</v>
      </c>
      <c r="GA109" s="58"/>
      <c r="GB109" s="61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60">
        <f>SUM(GP109:HC109)</f>
        <v>0</v>
      </c>
      <c r="GP109" s="58"/>
      <c r="GQ109" s="61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</row>
    <row r="110" spans="1:211" s="15" customFormat="1" ht="13.5" customHeight="1" x14ac:dyDescent="0.25">
      <c r="A110" s="14" t="s">
        <v>54</v>
      </c>
      <c r="B110" s="15" t="s">
        <v>399</v>
      </c>
      <c r="C110" s="47" t="s">
        <v>395</v>
      </c>
      <c r="D110" s="47" t="s">
        <v>396</v>
      </c>
      <c r="E110" s="48">
        <v>160</v>
      </c>
      <c r="F110" s="49"/>
      <c r="G110" s="50" t="s">
        <v>62</v>
      </c>
      <c r="H110" s="51"/>
      <c r="J110" s="50" t="s">
        <v>63</v>
      </c>
      <c r="K110" s="52" t="s">
        <v>56</v>
      </c>
      <c r="L110" s="53"/>
      <c r="M110" s="53"/>
      <c r="N110" s="16"/>
      <c r="O110" s="54"/>
      <c r="P110" s="17">
        <v>20</v>
      </c>
      <c r="Q110" s="55">
        <f t="shared" ref="Q110:AF110" si="409">IF(Q109=0, 0, Q108/Q109/1)</f>
        <v>0</v>
      </c>
      <c r="R110" s="56">
        <f t="shared" si="409"/>
        <v>0</v>
      </c>
      <c r="S110" s="56">
        <f t="shared" si="409"/>
        <v>0</v>
      </c>
      <c r="T110" s="56">
        <f t="shared" si="409"/>
        <v>0</v>
      </c>
      <c r="U110" s="56">
        <f t="shared" si="409"/>
        <v>0</v>
      </c>
      <c r="V110" s="56">
        <f t="shared" si="409"/>
        <v>0</v>
      </c>
      <c r="W110" s="56">
        <f t="shared" si="409"/>
        <v>0</v>
      </c>
      <c r="X110" s="56">
        <f t="shared" si="409"/>
        <v>0</v>
      </c>
      <c r="Y110" s="56">
        <f t="shared" si="409"/>
        <v>0</v>
      </c>
      <c r="Z110" s="56">
        <f t="shared" si="409"/>
        <v>0</v>
      </c>
      <c r="AA110" s="56">
        <f t="shared" si="409"/>
        <v>0</v>
      </c>
      <c r="AB110" s="56">
        <f t="shared" si="409"/>
        <v>0</v>
      </c>
      <c r="AC110" s="56">
        <f t="shared" si="409"/>
        <v>0</v>
      </c>
      <c r="AD110" s="56">
        <f t="shared" si="409"/>
        <v>0</v>
      </c>
      <c r="AE110" s="56">
        <f t="shared" si="409"/>
        <v>0</v>
      </c>
      <c r="AF110" s="57">
        <f t="shared" si="409"/>
        <v>0</v>
      </c>
      <c r="AG110" s="58"/>
      <c r="AH110" s="63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60">
        <f>IF(AU109=0, 0, AU108/AU109/1)</f>
        <v>0</v>
      </c>
      <c r="AV110" s="58"/>
      <c r="AW110" s="63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60">
        <f>IF(BJ109=0, 0, BJ108/BJ109/1)</f>
        <v>0</v>
      </c>
      <c r="BK110" s="58"/>
      <c r="BL110" s="63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60">
        <f>IF(BY109=0, 0, BY108/BY109/1)</f>
        <v>0</v>
      </c>
      <c r="BZ110" s="58"/>
      <c r="CA110" s="61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60">
        <f>IF(CN109=0, 0, CN108/CN109/1)</f>
        <v>0</v>
      </c>
      <c r="CO110" s="58"/>
      <c r="CP110" s="61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60">
        <f>IF(DC109=0, 0, DC108/DC109/1)</f>
        <v>0</v>
      </c>
      <c r="DD110" s="58"/>
      <c r="DE110" s="61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60">
        <f>IF(DR109=0, 0, DR108/DR109/1)</f>
        <v>0</v>
      </c>
      <c r="DS110" s="58"/>
      <c r="DT110" s="61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60">
        <f>IF(EG109=0, 0, EG108/EG109/1)</f>
        <v>0</v>
      </c>
      <c r="EH110" s="58"/>
      <c r="EI110" s="61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60">
        <f>IF(EV109=0, 0, EV108/EV109/1)</f>
        <v>0</v>
      </c>
      <c r="EW110" s="58"/>
      <c r="EX110" s="61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60">
        <f>IF(FK109=0, 0, FK108/FK109/1)</f>
        <v>0</v>
      </c>
      <c r="FL110" s="58"/>
      <c r="FM110" s="61"/>
      <c r="FN110" s="58"/>
      <c r="FO110" s="58"/>
      <c r="FP110" s="58"/>
      <c r="FQ110" s="58"/>
      <c r="FR110" s="58"/>
      <c r="FS110" s="58"/>
      <c r="FT110" s="58"/>
      <c r="FU110" s="58"/>
      <c r="FV110" s="58"/>
      <c r="FW110" s="58"/>
      <c r="FX110" s="58"/>
      <c r="FY110" s="58"/>
      <c r="FZ110" s="60">
        <f>IF(FZ109=0, 0, FZ108/FZ109/1)</f>
        <v>0</v>
      </c>
      <c r="GA110" s="58"/>
      <c r="GB110" s="61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60">
        <f>IF(GO109=0, 0, GO108/GO109/1)</f>
        <v>0</v>
      </c>
      <c r="GP110" s="58"/>
      <c r="GQ110" s="61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</row>
    <row r="111" spans="1:211" s="15" customFormat="1" ht="13.5" customHeight="1" x14ac:dyDescent="0.25">
      <c r="A111" s="14" t="s">
        <v>49</v>
      </c>
      <c r="B111" s="15" t="s">
        <v>400</v>
      </c>
      <c r="C111" s="47" t="s">
        <v>395</v>
      </c>
      <c r="D111" s="47" t="s">
        <v>396</v>
      </c>
      <c r="E111" s="48">
        <v>160</v>
      </c>
      <c r="F111" s="49"/>
      <c r="G111" s="50" t="s">
        <v>401</v>
      </c>
      <c r="H111" s="51" t="s">
        <v>54</v>
      </c>
      <c r="J111" s="50" t="s">
        <v>55</v>
      </c>
      <c r="K111" s="52" t="s">
        <v>56</v>
      </c>
      <c r="L111" s="53"/>
      <c r="M111" s="53"/>
      <c r="N111" s="16"/>
      <c r="O111" s="54"/>
      <c r="P111" s="17">
        <v>20</v>
      </c>
      <c r="Q111" s="55">
        <f t="shared" ref="Q111:AE112" si="410">SUM(AF111,AU111,BJ111,BY111,CN111,DC111,DR111,EG111,EV111,FK111,FZ111,GO111)</f>
        <v>0</v>
      </c>
      <c r="R111" s="56">
        <f t="shared" si="410"/>
        <v>0</v>
      </c>
      <c r="S111" s="56">
        <f t="shared" si="410"/>
        <v>0</v>
      </c>
      <c r="T111" s="56">
        <f t="shared" si="410"/>
        <v>0</v>
      </c>
      <c r="U111" s="56">
        <f t="shared" si="410"/>
        <v>0</v>
      </c>
      <c r="V111" s="56">
        <f t="shared" si="410"/>
        <v>0</v>
      </c>
      <c r="W111" s="56">
        <f t="shared" si="410"/>
        <v>0</v>
      </c>
      <c r="X111" s="56">
        <f t="shared" si="410"/>
        <v>0</v>
      </c>
      <c r="Y111" s="56">
        <f t="shared" si="410"/>
        <v>0</v>
      </c>
      <c r="Z111" s="56">
        <f t="shared" si="410"/>
        <v>0</v>
      </c>
      <c r="AA111" s="56">
        <f t="shared" si="410"/>
        <v>0</v>
      </c>
      <c r="AB111" s="56">
        <f t="shared" si="410"/>
        <v>0</v>
      </c>
      <c r="AC111" s="56">
        <f t="shared" si="410"/>
        <v>0</v>
      </c>
      <c r="AD111" s="56">
        <f t="shared" si="410"/>
        <v>0</v>
      </c>
      <c r="AE111" s="56">
        <f t="shared" si="410"/>
        <v>0</v>
      </c>
      <c r="AF111" s="57">
        <f>IF(AF110=0, 0, AF109/AF110/1)</f>
        <v>0</v>
      </c>
      <c r="AG111" s="58"/>
      <c r="AH111" s="63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60">
        <f>IF(AU110=0, 0, AU109/AU110/1)</f>
        <v>0</v>
      </c>
      <c r="AV111" s="58"/>
      <c r="AW111" s="63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60">
        <f>IF(BJ110=0, 0, BJ109/BJ110/1)</f>
        <v>0</v>
      </c>
      <c r="BK111" s="58"/>
      <c r="BL111" s="63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60">
        <f>IF(BY110=0, 0, BY109/BY110/1)</f>
        <v>0</v>
      </c>
      <c r="BZ111" s="58"/>
      <c r="CA111" s="61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60">
        <f>IF(CN110=0, 0, CN109/CN110/1)</f>
        <v>0</v>
      </c>
      <c r="CO111" s="58"/>
      <c r="CP111" s="61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60">
        <f>IF(DC110=0, 0, DC109/DC110/1)</f>
        <v>0</v>
      </c>
      <c r="DD111" s="58"/>
      <c r="DE111" s="61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60">
        <f>IF(DR110=0, 0, DR109/DR110/1)</f>
        <v>0</v>
      </c>
      <c r="DS111" s="58"/>
      <c r="DT111" s="61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60">
        <f>IF(EG110=0, 0, EG109/EG110/1)</f>
        <v>0</v>
      </c>
      <c r="EH111" s="58"/>
      <c r="EI111" s="61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60">
        <f>IF(EV110=0, 0, EV109/EV110/1)</f>
        <v>0</v>
      </c>
      <c r="EW111" s="58"/>
      <c r="EX111" s="61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  <c r="FK111" s="60">
        <f>IF(FK110=0, 0, FK109/FK110/1)</f>
        <v>0</v>
      </c>
      <c r="FL111" s="58"/>
      <c r="FM111" s="61"/>
      <c r="FN111" s="58"/>
      <c r="FO111" s="58"/>
      <c r="FP111" s="58"/>
      <c r="FQ111" s="58"/>
      <c r="FR111" s="58"/>
      <c r="FS111" s="58"/>
      <c r="FT111" s="58"/>
      <c r="FU111" s="58"/>
      <c r="FV111" s="58"/>
      <c r="FW111" s="58"/>
      <c r="FX111" s="58"/>
      <c r="FY111" s="58"/>
      <c r="FZ111" s="60">
        <f>IF(FZ110=0, 0, FZ109/FZ110/1)</f>
        <v>0</v>
      </c>
      <c r="GA111" s="58"/>
      <c r="GB111" s="61"/>
      <c r="GC111" s="58"/>
      <c r="GD111" s="58"/>
      <c r="GE111" s="58"/>
      <c r="GF111" s="58"/>
      <c r="GG111" s="58"/>
      <c r="GH111" s="58"/>
      <c r="GI111" s="58"/>
      <c r="GJ111" s="58"/>
      <c r="GK111" s="58"/>
      <c r="GL111" s="58"/>
      <c r="GM111" s="58"/>
      <c r="GN111" s="58"/>
      <c r="GO111" s="60">
        <f>IF(GO110=0, 0, GO109/GO110/1)</f>
        <v>0</v>
      </c>
      <c r="GP111" s="58">
        <f>GP112*GP113</f>
        <v>0</v>
      </c>
      <c r="GQ111" s="61"/>
      <c r="GR111" s="58">
        <f t="shared" ref="GR111:HC111" si="411">GR112*GR113</f>
        <v>0</v>
      </c>
      <c r="GS111" s="58">
        <f t="shared" si="411"/>
        <v>0</v>
      </c>
      <c r="GT111" s="58">
        <f t="shared" si="411"/>
        <v>0</v>
      </c>
      <c r="GU111" s="58">
        <f t="shared" si="411"/>
        <v>0</v>
      </c>
      <c r="GV111" s="58">
        <f t="shared" si="411"/>
        <v>0</v>
      </c>
      <c r="GW111" s="58">
        <f t="shared" si="411"/>
        <v>0</v>
      </c>
      <c r="GX111" s="58">
        <f t="shared" si="411"/>
        <v>0</v>
      </c>
      <c r="GY111" s="58">
        <f t="shared" si="411"/>
        <v>0</v>
      </c>
      <c r="GZ111" s="58">
        <f t="shared" si="411"/>
        <v>0</v>
      </c>
      <c r="HA111" s="58">
        <f t="shared" si="411"/>
        <v>0</v>
      </c>
      <c r="HB111" s="58">
        <f t="shared" si="411"/>
        <v>0</v>
      </c>
      <c r="HC111" s="58">
        <f t="shared" si="411"/>
        <v>0</v>
      </c>
    </row>
    <row r="112" spans="1:211" s="15" customFormat="1" ht="13.5" customHeight="1" x14ac:dyDescent="0.25">
      <c r="A112" s="14" t="s">
        <v>54</v>
      </c>
      <c r="B112" s="15" t="s">
        <v>402</v>
      </c>
      <c r="C112" s="47" t="s">
        <v>395</v>
      </c>
      <c r="D112" s="47" t="s">
        <v>396</v>
      </c>
      <c r="E112" s="48">
        <v>160</v>
      </c>
      <c r="F112" s="49"/>
      <c r="G112" s="50" t="s">
        <v>59</v>
      </c>
      <c r="H112" s="51"/>
      <c r="J112" s="50" t="s">
        <v>60</v>
      </c>
      <c r="K112" s="52" t="s">
        <v>56</v>
      </c>
      <c r="L112" s="53"/>
      <c r="M112" s="53"/>
      <c r="N112" s="16"/>
      <c r="O112" s="54"/>
      <c r="P112" s="17">
        <v>20</v>
      </c>
      <c r="Q112" s="55">
        <f t="shared" si="410"/>
        <v>0</v>
      </c>
      <c r="R112" s="56">
        <f t="shared" si="410"/>
        <v>0</v>
      </c>
      <c r="S112" s="56">
        <f t="shared" si="410"/>
        <v>0</v>
      </c>
      <c r="T112" s="56">
        <f t="shared" si="410"/>
        <v>0</v>
      </c>
      <c r="U112" s="56">
        <f t="shared" si="410"/>
        <v>0</v>
      </c>
      <c r="V112" s="56">
        <f t="shared" si="410"/>
        <v>0</v>
      </c>
      <c r="W112" s="56">
        <f t="shared" si="410"/>
        <v>0</v>
      </c>
      <c r="X112" s="56">
        <f t="shared" si="410"/>
        <v>0</v>
      </c>
      <c r="Y112" s="56">
        <f t="shared" si="410"/>
        <v>0</v>
      </c>
      <c r="Z112" s="56">
        <f t="shared" si="410"/>
        <v>0</v>
      </c>
      <c r="AA112" s="56">
        <f t="shared" si="410"/>
        <v>0</v>
      </c>
      <c r="AB112" s="56">
        <f t="shared" si="410"/>
        <v>0</v>
      </c>
      <c r="AC112" s="56">
        <f t="shared" si="410"/>
        <v>0</v>
      </c>
      <c r="AD112" s="56">
        <f t="shared" si="410"/>
        <v>0</v>
      </c>
      <c r="AE112" s="56">
        <f t="shared" si="410"/>
        <v>0</v>
      </c>
      <c r="AF112" s="57">
        <f>IF(AF111=0, 0, AF110/AF111/1)</f>
        <v>0</v>
      </c>
      <c r="AG112" s="58"/>
      <c r="AH112" s="63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60">
        <f>IF(AU111=0, 0, AU110/AU111/1)</f>
        <v>0</v>
      </c>
      <c r="AV112" s="58"/>
      <c r="AW112" s="63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60">
        <f>IF(BJ111=0, 0, BJ110/BJ111/1)</f>
        <v>0</v>
      </c>
      <c r="BK112" s="58"/>
      <c r="BL112" s="63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60">
        <f>IF(BY111=0, 0, BY110/BY111/1)</f>
        <v>0</v>
      </c>
      <c r="BZ112" s="58"/>
      <c r="CA112" s="61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60">
        <f>IF(CN111=0, 0, CN110/CN111/1)</f>
        <v>0</v>
      </c>
      <c r="CO112" s="58"/>
      <c r="CP112" s="61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60">
        <f>IF(DC111=0, 0, DC110/DC111/1)</f>
        <v>0</v>
      </c>
      <c r="DD112" s="58"/>
      <c r="DE112" s="61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60">
        <f>IF(DR111=0, 0, DR110/DR111/1)</f>
        <v>0</v>
      </c>
      <c r="DS112" s="58"/>
      <c r="DT112" s="61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60">
        <f>IF(EG111=0, 0, EG110/EG111/1)</f>
        <v>0</v>
      </c>
      <c r="EH112" s="58"/>
      <c r="EI112" s="61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60">
        <f>IF(EV111=0, 0, EV110/EV111/1)</f>
        <v>0</v>
      </c>
      <c r="EW112" s="58"/>
      <c r="EX112" s="61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60">
        <f>IF(FK111=0, 0, FK110/FK111/1)</f>
        <v>0</v>
      </c>
      <c r="FL112" s="58"/>
      <c r="FM112" s="61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60">
        <f>IF(FZ111=0, 0, FZ110/FZ111/1)</f>
        <v>0</v>
      </c>
      <c r="GA112" s="58"/>
      <c r="GB112" s="61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60">
        <f>IF(GO111=0, 0, GO110/GO111/1)</f>
        <v>0</v>
      </c>
      <c r="GP112" s="58"/>
      <c r="GQ112" s="61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</row>
    <row r="113" spans="1:211" s="15" customFormat="1" ht="13.5" customHeight="1" x14ac:dyDescent="0.25">
      <c r="A113" s="14" t="s">
        <v>54</v>
      </c>
      <c r="B113" s="15" t="s">
        <v>403</v>
      </c>
      <c r="C113" s="47" t="s">
        <v>395</v>
      </c>
      <c r="D113" s="47" t="s">
        <v>396</v>
      </c>
      <c r="E113" s="48">
        <v>160</v>
      </c>
      <c r="F113" s="49"/>
      <c r="G113" s="50" t="s">
        <v>62</v>
      </c>
      <c r="H113" s="51"/>
      <c r="J113" s="50" t="s">
        <v>63</v>
      </c>
      <c r="K113" s="52" t="s">
        <v>56</v>
      </c>
      <c r="L113" s="53"/>
      <c r="M113" s="53"/>
      <c r="N113" s="16"/>
      <c r="O113" s="54"/>
      <c r="P113" s="17">
        <v>20</v>
      </c>
      <c r="Q113" s="55">
        <f t="shared" ref="Q113:AE113" si="412">IF(Q112=0, 0, Q111/Q112/1)</f>
        <v>0</v>
      </c>
      <c r="R113" s="56">
        <f t="shared" si="412"/>
        <v>0</v>
      </c>
      <c r="S113" s="56">
        <f t="shared" si="412"/>
        <v>0</v>
      </c>
      <c r="T113" s="56">
        <f t="shared" si="412"/>
        <v>0</v>
      </c>
      <c r="U113" s="56">
        <f t="shared" si="412"/>
        <v>0</v>
      </c>
      <c r="V113" s="56">
        <f t="shared" si="412"/>
        <v>0</v>
      </c>
      <c r="W113" s="56">
        <f t="shared" si="412"/>
        <v>0</v>
      </c>
      <c r="X113" s="56">
        <f t="shared" si="412"/>
        <v>0</v>
      </c>
      <c r="Y113" s="56">
        <f t="shared" si="412"/>
        <v>0</v>
      </c>
      <c r="Z113" s="56">
        <f t="shared" si="412"/>
        <v>0</v>
      </c>
      <c r="AA113" s="56">
        <f t="shared" si="412"/>
        <v>0</v>
      </c>
      <c r="AB113" s="56">
        <f t="shared" si="412"/>
        <v>0</v>
      </c>
      <c r="AC113" s="56">
        <f t="shared" si="412"/>
        <v>0</v>
      </c>
      <c r="AD113" s="56">
        <f t="shared" si="412"/>
        <v>0</v>
      </c>
      <c r="AE113" s="56">
        <f t="shared" si="412"/>
        <v>0</v>
      </c>
      <c r="AF113" s="57">
        <f>IF(AF112=0, 0, AF111/AF112/1)</f>
        <v>0</v>
      </c>
      <c r="AG113" s="58"/>
      <c r="AH113" s="63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60">
        <f>IF(AU112=0, 0, AU111/AU112/1)</f>
        <v>0</v>
      </c>
      <c r="AV113" s="58"/>
      <c r="AW113" s="63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60">
        <f>IF(BJ112=0, 0, BJ111/BJ112/1)</f>
        <v>0</v>
      </c>
      <c r="BK113" s="58"/>
      <c r="BL113" s="63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60">
        <f>IF(BY112=0, 0, BY111/BY112/1)</f>
        <v>0</v>
      </c>
      <c r="BZ113" s="58"/>
      <c r="CA113" s="61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60">
        <f>IF(CN112=0, 0, CN111/CN112/1)</f>
        <v>0</v>
      </c>
      <c r="CO113" s="58"/>
      <c r="CP113" s="61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60">
        <f>IF(DC112=0, 0, DC111/DC112/1)</f>
        <v>0</v>
      </c>
      <c r="DD113" s="58"/>
      <c r="DE113" s="61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60">
        <f>IF(DR112=0, 0, DR111/DR112/1)</f>
        <v>0</v>
      </c>
      <c r="DS113" s="58"/>
      <c r="DT113" s="61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60">
        <f>IF(EG112=0, 0, EG111/EG112/1)</f>
        <v>0</v>
      </c>
      <c r="EH113" s="58"/>
      <c r="EI113" s="61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60">
        <f>IF(EV112=0, 0, EV111/EV112/1)</f>
        <v>0</v>
      </c>
      <c r="EW113" s="58"/>
      <c r="EX113" s="61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60">
        <f>IF(FK112=0, 0, FK111/FK112/1)</f>
        <v>0</v>
      </c>
      <c r="FL113" s="58"/>
      <c r="FM113" s="61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60">
        <f>IF(FZ112=0, 0, FZ111/FZ112/1)</f>
        <v>0</v>
      </c>
      <c r="GA113" s="58"/>
      <c r="GB113" s="61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60">
        <f>IF(GO112=0, 0, GO111/GO112/1)</f>
        <v>0</v>
      </c>
      <c r="GP113" s="58"/>
      <c r="GQ113" s="61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</row>
    <row r="114" spans="1:211" s="15" customFormat="1" ht="13.5" customHeight="1" x14ac:dyDescent="0.25">
      <c r="A114" s="14" t="s">
        <v>49</v>
      </c>
      <c r="B114" s="15" t="s">
        <v>404</v>
      </c>
      <c r="C114" s="47" t="s">
        <v>395</v>
      </c>
      <c r="D114" s="47" t="s">
        <v>396</v>
      </c>
      <c r="E114" s="48">
        <v>160</v>
      </c>
      <c r="F114" s="49"/>
      <c r="G114" s="50" t="s">
        <v>405</v>
      </c>
      <c r="H114" s="51" t="s">
        <v>54</v>
      </c>
      <c r="J114" s="50" t="s">
        <v>55</v>
      </c>
      <c r="K114" s="52" t="s">
        <v>56</v>
      </c>
      <c r="L114" s="53"/>
      <c r="M114" s="53"/>
      <c r="N114" s="16"/>
      <c r="O114" s="54"/>
      <c r="P114" s="17">
        <v>20</v>
      </c>
      <c r="Q114" s="55">
        <f t="shared" ref="Q114:AE115" si="413">SUM(AF114,AU114,BJ114,BY114,CN114,DC114,DR114,EG114,EV114,FK114,FZ114,GO114)</f>
        <v>0</v>
      </c>
      <c r="R114" s="56">
        <f t="shared" si="413"/>
        <v>0</v>
      </c>
      <c r="S114" s="56">
        <f t="shared" si="413"/>
        <v>0</v>
      </c>
      <c r="T114" s="56">
        <f t="shared" si="413"/>
        <v>0</v>
      </c>
      <c r="U114" s="56">
        <f t="shared" si="413"/>
        <v>0</v>
      </c>
      <c r="V114" s="56">
        <f t="shared" si="413"/>
        <v>0</v>
      </c>
      <c r="W114" s="56">
        <f t="shared" si="413"/>
        <v>0</v>
      </c>
      <c r="X114" s="56">
        <f t="shared" si="413"/>
        <v>0</v>
      </c>
      <c r="Y114" s="56">
        <f t="shared" si="413"/>
        <v>0</v>
      </c>
      <c r="Z114" s="56">
        <f t="shared" si="413"/>
        <v>0</v>
      </c>
      <c r="AA114" s="56">
        <f t="shared" si="413"/>
        <v>0</v>
      </c>
      <c r="AB114" s="56">
        <f t="shared" si="413"/>
        <v>0</v>
      </c>
      <c r="AC114" s="56">
        <f t="shared" si="413"/>
        <v>0</v>
      </c>
      <c r="AD114" s="56">
        <f t="shared" si="413"/>
        <v>0</v>
      </c>
      <c r="AE114" s="56">
        <f t="shared" si="413"/>
        <v>0</v>
      </c>
      <c r="AF114" s="57">
        <f>SUM(AG114:AT114)</f>
        <v>0</v>
      </c>
      <c r="AG114" s="58"/>
      <c r="AH114" s="63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60">
        <f>SUM(AV114:BI114)</f>
        <v>0</v>
      </c>
      <c r="AV114" s="58">
        <f>AV115*AV116</f>
        <v>0</v>
      </c>
      <c r="AW114" s="63"/>
      <c r="AX114" s="58">
        <f t="shared" ref="AX114:BI114" si="414">AX115*AX116</f>
        <v>0</v>
      </c>
      <c r="AY114" s="58">
        <f t="shared" si="414"/>
        <v>0</v>
      </c>
      <c r="AZ114" s="58">
        <f t="shared" si="414"/>
        <v>0</v>
      </c>
      <c r="BA114" s="58">
        <f t="shared" si="414"/>
        <v>0</v>
      </c>
      <c r="BB114" s="58">
        <f t="shared" si="414"/>
        <v>0</v>
      </c>
      <c r="BC114" s="58">
        <f t="shared" si="414"/>
        <v>0</v>
      </c>
      <c r="BD114" s="58">
        <f t="shared" si="414"/>
        <v>0</v>
      </c>
      <c r="BE114" s="58">
        <f t="shared" si="414"/>
        <v>0</v>
      </c>
      <c r="BF114" s="58">
        <f t="shared" si="414"/>
        <v>0</v>
      </c>
      <c r="BG114" s="58">
        <f t="shared" si="414"/>
        <v>0</v>
      </c>
      <c r="BH114" s="58">
        <f t="shared" si="414"/>
        <v>0</v>
      </c>
      <c r="BI114" s="58">
        <f t="shared" si="414"/>
        <v>0</v>
      </c>
      <c r="BJ114" s="60">
        <f>SUM(BK114:BX114)</f>
        <v>0</v>
      </c>
      <c r="BK114" s="58">
        <f>BK115*BK116</f>
        <v>0</v>
      </c>
      <c r="BL114" s="63"/>
      <c r="BM114" s="58">
        <f t="shared" ref="BM114:BX114" si="415">BM115*BM116</f>
        <v>0</v>
      </c>
      <c r="BN114" s="58">
        <f t="shared" si="415"/>
        <v>0</v>
      </c>
      <c r="BO114" s="58">
        <f t="shared" si="415"/>
        <v>0</v>
      </c>
      <c r="BP114" s="58">
        <f t="shared" si="415"/>
        <v>0</v>
      </c>
      <c r="BQ114" s="58">
        <f t="shared" si="415"/>
        <v>0</v>
      </c>
      <c r="BR114" s="58">
        <f t="shared" si="415"/>
        <v>0</v>
      </c>
      <c r="BS114" s="58">
        <f t="shared" si="415"/>
        <v>0</v>
      </c>
      <c r="BT114" s="58">
        <f t="shared" si="415"/>
        <v>0</v>
      </c>
      <c r="BU114" s="58">
        <f t="shared" si="415"/>
        <v>0</v>
      </c>
      <c r="BV114" s="58">
        <f t="shared" si="415"/>
        <v>0</v>
      </c>
      <c r="BW114" s="58">
        <f t="shared" si="415"/>
        <v>0</v>
      </c>
      <c r="BX114" s="58">
        <f t="shared" si="415"/>
        <v>0</v>
      </c>
      <c r="BY114" s="60">
        <f>SUM(BZ114:CM114)</f>
        <v>0</v>
      </c>
      <c r="BZ114" s="58">
        <f>BZ115*BZ116</f>
        <v>0</v>
      </c>
      <c r="CA114" s="61"/>
      <c r="CB114" s="58">
        <f t="shared" ref="CB114:CM114" si="416">CB115*CB116</f>
        <v>0</v>
      </c>
      <c r="CC114" s="58">
        <f t="shared" si="416"/>
        <v>0</v>
      </c>
      <c r="CD114" s="58">
        <f t="shared" si="416"/>
        <v>0</v>
      </c>
      <c r="CE114" s="58">
        <f t="shared" si="416"/>
        <v>0</v>
      </c>
      <c r="CF114" s="58">
        <f t="shared" si="416"/>
        <v>0</v>
      </c>
      <c r="CG114" s="58">
        <f t="shared" si="416"/>
        <v>0</v>
      </c>
      <c r="CH114" s="58">
        <f t="shared" si="416"/>
        <v>0</v>
      </c>
      <c r="CI114" s="58">
        <f t="shared" si="416"/>
        <v>0</v>
      </c>
      <c r="CJ114" s="58">
        <f t="shared" si="416"/>
        <v>0</v>
      </c>
      <c r="CK114" s="58">
        <f t="shared" si="416"/>
        <v>0</v>
      </c>
      <c r="CL114" s="58">
        <f t="shared" si="416"/>
        <v>0</v>
      </c>
      <c r="CM114" s="58">
        <f t="shared" si="416"/>
        <v>0</v>
      </c>
      <c r="CN114" s="60">
        <f>SUM(CO114:DB114)</f>
        <v>0</v>
      </c>
      <c r="CO114" s="58">
        <f>CO115*CO116</f>
        <v>0</v>
      </c>
      <c r="CP114" s="61"/>
      <c r="CQ114" s="58">
        <f t="shared" ref="CQ114:DB114" si="417">CQ115*CQ116</f>
        <v>0</v>
      </c>
      <c r="CR114" s="58">
        <f t="shared" si="417"/>
        <v>0</v>
      </c>
      <c r="CS114" s="58">
        <f t="shared" si="417"/>
        <v>0</v>
      </c>
      <c r="CT114" s="58">
        <f t="shared" si="417"/>
        <v>0</v>
      </c>
      <c r="CU114" s="58">
        <f t="shared" si="417"/>
        <v>0</v>
      </c>
      <c r="CV114" s="58">
        <f t="shared" si="417"/>
        <v>0</v>
      </c>
      <c r="CW114" s="58">
        <f t="shared" si="417"/>
        <v>0</v>
      </c>
      <c r="CX114" s="58">
        <f t="shared" si="417"/>
        <v>0</v>
      </c>
      <c r="CY114" s="58">
        <f t="shared" si="417"/>
        <v>0</v>
      </c>
      <c r="CZ114" s="58">
        <f t="shared" si="417"/>
        <v>0</v>
      </c>
      <c r="DA114" s="58">
        <f t="shared" si="417"/>
        <v>0</v>
      </c>
      <c r="DB114" s="58">
        <f t="shared" si="417"/>
        <v>0</v>
      </c>
      <c r="DC114" s="60">
        <f>SUM(DD114:DQ114)</f>
        <v>0</v>
      </c>
      <c r="DD114" s="58">
        <f>DD115*DD116</f>
        <v>0</v>
      </c>
      <c r="DE114" s="61"/>
      <c r="DF114" s="58">
        <f t="shared" ref="DF114:DQ114" si="418">DF115*DF116</f>
        <v>0</v>
      </c>
      <c r="DG114" s="58">
        <f t="shared" si="418"/>
        <v>0</v>
      </c>
      <c r="DH114" s="58">
        <f t="shared" si="418"/>
        <v>0</v>
      </c>
      <c r="DI114" s="58">
        <f t="shared" si="418"/>
        <v>0</v>
      </c>
      <c r="DJ114" s="58">
        <f t="shared" si="418"/>
        <v>0</v>
      </c>
      <c r="DK114" s="58">
        <f t="shared" si="418"/>
        <v>0</v>
      </c>
      <c r="DL114" s="58">
        <f t="shared" si="418"/>
        <v>0</v>
      </c>
      <c r="DM114" s="58">
        <f t="shared" si="418"/>
        <v>0</v>
      </c>
      <c r="DN114" s="58">
        <f t="shared" si="418"/>
        <v>0</v>
      </c>
      <c r="DO114" s="58">
        <f t="shared" si="418"/>
        <v>0</v>
      </c>
      <c r="DP114" s="58">
        <f t="shared" si="418"/>
        <v>0</v>
      </c>
      <c r="DQ114" s="58">
        <f t="shared" si="418"/>
        <v>0</v>
      </c>
      <c r="DR114" s="60">
        <f>SUM(DS114:EF114)</f>
        <v>0</v>
      </c>
      <c r="DS114" s="58">
        <f>DS115*DS116</f>
        <v>0</v>
      </c>
      <c r="DT114" s="61"/>
      <c r="DU114" s="58">
        <f t="shared" ref="DU114:EF114" si="419">DU115*DU116</f>
        <v>0</v>
      </c>
      <c r="DV114" s="58">
        <f t="shared" si="419"/>
        <v>0</v>
      </c>
      <c r="DW114" s="58">
        <f t="shared" si="419"/>
        <v>0</v>
      </c>
      <c r="DX114" s="58">
        <f t="shared" si="419"/>
        <v>0</v>
      </c>
      <c r="DY114" s="58">
        <f t="shared" si="419"/>
        <v>0</v>
      </c>
      <c r="DZ114" s="58">
        <f t="shared" si="419"/>
        <v>0</v>
      </c>
      <c r="EA114" s="58">
        <f t="shared" si="419"/>
        <v>0</v>
      </c>
      <c r="EB114" s="58">
        <f t="shared" si="419"/>
        <v>0</v>
      </c>
      <c r="EC114" s="58">
        <f t="shared" si="419"/>
        <v>0</v>
      </c>
      <c r="ED114" s="58">
        <f t="shared" si="419"/>
        <v>0</v>
      </c>
      <c r="EE114" s="58">
        <f t="shared" si="419"/>
        <v>0</v>
      </c>
      <c r="EF114" s="58">
        <f t="shared" si="419"/>
        <v>0</v>
      </c>
      <c r="EG114" s="60">
        <f>SUM(EH114:EU114)</f>
        <v>0</v>
      </c>
      <c r="EH114" s="58">
        <f>EH115*EH116</f>
        <v>0</v>
      </c>
      <c r="EI114" s="61"/>
      <c r="EJ114" s="58">
        <f t="shared" ref="EJ114:EU114" si="420">EJ115*EJ116</f>
        <v>0</v>
      </c>
      <c r="EK114" s="58">
        <f t="shared" si="420"/>
        <v>0</v>
      </c>
      <c r="EL114" s="58">
        <f t="shared" si="420"/>
        <v>0</v>
      </c>
      <c r="EM114" s="58">
        <f t="shared" si="420"/>
        <v>0</v>
      </c>
      <c r="EN114" s="58">
        <f t="shared" si="420"/>
        <v>0</v>
      </c>
      <c r="EO114" s="58">
        <f t="shared" si="420"/>
        <v>0</v>
      </c>
      <c r="EP114" s="58">
        <f t="shared" si="420"/>
        <v>0</v>
      </c>
      <c r="EQ114" s="58">
        <f t="shared" si="420"/>
        <v>0</v>
      </c>
      <c r="ER114" s="58">
        <f t="shared" si="420"/>
        <v>0</v>
      </c>
      <c r="ES114" s="58">
        <f t="shared" si="420"/>
        <v>0</v>
      </c>
      <c r="ET114" s="58">
        <f t="shared" si="420"/>
        <v>0</v>
      </c>
      <c r="EU114" s="58">
        <f t="shared" si="420"/>
        <v>0</v>
      </c>
      <c r="EV114" s="60">
        <f>SUM(EW114:FJ114)</f>
        <v>0</v>
      </c>
      <c r="EW114" s="58">
        <f>EW115*EW116</f>
        <v>0</v>
      </c>
      <c r="EX114" s="61"/>
      <c r="EY114" s="58">
        <f t="shared" ref="EY114:FJ114" si="421">EY115*EY116</f>
        <v>0</v>
      </c>
      <c r="EZ114" s="58">
        <f t="shared" si="421"/>
        <v>0</v>
      </c>
      <c r="FA114" s="58">
        <f t="shared" si="421"/>
        <v>0</v>
      </c>
      <c r="FB114" s="58">
        <f t="shared" si="421"/>
        <v>0</v>
      </c>
      <c r="FC114" s="58">
        <f t="shared" si="421"/>
        <v>0</v>
      </c>
      <c r="FD114" s="58">
        <f t="shared" si="421"/>
        <v>0</v>
      </c>
      <c r="FE114" s="58">
        <f t="shared" si="421"/>
        <v>0</v>
      </c>
      <c r="FF114" s="58">
        <f t="shared" si="421"/>
        <v>0</v>
      </c>
      <c r="FG114" s="58">
        <f t="shared" si="421"/>
        <v>0</v>
      </c>
      <c r="FH114" s="58">
        <f t="shared" si="421"/>
        <v>0</v>
      </c>
      <c r="FI114" s="58">
        <f t="shared" si="421"/>
        <v>0</v>
      </c>
      <c r="FJ114" s="58">
        <f t="shared" si="421"/>
        <v>0</v>
      </c>
      <c r="FK114" s="60">
        <f>SUM(FL114:FY114)</f>
        <v>0</v>
      </c>
      <c r="FL114" s="58">
        <f>FL115*FL116</f>
        <v>0</v>
      </c>
      <c r="FM114" s="61"/>
      <c r="FN114" s="58">
        <f t="shared" ref="FN114:FY114" si="422">FN115*FN116</f>
        <v>0</v>
      </c>
      <c r="FO114" s="58">
        <f t="shared" si="422"/>
        <v>0</v>
      </c>
      <c r="FP114" s="58">
        <f t="shared" si="422"/>
        <v>0</v>
      </c>
      <c r="FQ114" s="58">
        <f t="shared" si="422"/>
        <v>0</v>
      </c>
      <c r="FR114" s="58">
        <f t="shared" si="422"/>
        <v>0</v>
      </c>
      <c r="FS114" s="58">
        <f t="shared" si="422"/>
        <v>0</v>
      </c>
      <c r="FT114" s="58">
        <f t="shared" si="422"/>
        <v>0</v>
      </c>
      <c r="FU114" s="58">
        <f t="shared" si="422"/>
        <v>0</v>
      </c>
      <c r="FV114" s="58">
        <f t="shared" si="422"/>
        <v>0</v>
      </c>
      <c r="FW114" s="58">
        <f t="shared" si="422"/>
        <v>0</v>
      </c>
      <c r="FX114" s="58">
        <f t="shared" si="422"/>
        <v>0</v>
      </c>
      <c r="FY114" s="58">
        <f t="shared" si="422"/>
        <v>0</v>
      </c>
      <c r="FZ114" s="60">
        <f>SUM(GA114:GN114)</f>
        <v>0</v>
      </c>
      <c r="GA114" s="58">
        <f>GA115*GA116</f>
        <v>0</v>
      </c>
      <c r="GB114" s="61"/>
      <c r="GC114" s="58">
        <f t="shared" ref="GC114:GN114" si="423">GC115*GC116</f>
        <v>0</v>
      </c>
      <c r="GD114" s="58">
        <f t="shared" si="423"/>
        <v>0</v>
      </c>
      <c r="GE114" s="58">
        <f t="shared" si="423"/>
        <v>0</v>
      </c>
      <c r="GF114" s="58">
        <f t="shared" si="423"/>
        <v>0</v>
      </c>
      <c r="GG114" s="58">
        <f t="shared" si="423"/>
        <v>0</v>
      </c>
      <c r="GH114" s="58">
        <f t="shared" si="423"/>
        <v>0</v>
      </c>
      <c r="GI114" s="58">
        <f t="shared" si="423"/>
        <v>0</v>
      </c>
      <c r="GJ114" s="58">
        <f t="shared" si="423"/>
        <v>0</v>
      </c>
      <c r="GK114" s="58">
        <f t="shared" si="423"/>
        <v>0</v>
      </c>
      <c r="GL114" s="58">
        <f t="shared" si="423"/>
        <v>0</v>
      </c>
      <c r="GM114" s="58">
        <f t="shared" si="423"/>
        <v>0</v>
      </c>
      <c r="GN114" s="58">
        <f t="shared" si="423"/>
        <v>0</v>
      </c>
      <c r="GO114" s="60">
        <f>SUM(GP114:HC114)</f>
        <v>0</v>
      </c>
      <c r="GP114" s="58">
        <f>GP115*GP116</f>
        <v>0</v>
      </c>
      <c r="GQ114" s="61"/>
      <c r="GR114" s="58">
        <f t="shared" ref="GR114:HC114" si="424">GR115*GR116</f>
        <v>0</v>
      </c>
      <c r="GS114" s="58">
        <f t="shared" si="424"/>
        <v>0</v>
      </c>
      <c r="GT114" s="58">
        <f t="shared" si="424"/>
        <v>0</v>
      </c>
      <c r="GU114" s="58">
        <f t="shared" si="424"/>
        <v>0</v>
      </c>
      <c r="GV114" s="58">
        <f t="shared" si="424"/>
        <v>0</v>
      </c>
      <c r="GW114" s="58">
        <f t="shared" si="424"/>
        <v>0</v>
      </c>
      <c r="GX114" s="58">
        <f t="shared" si="424"/>
        <v>0</v>
      </c>
      <c r="GY114" s="58">
        <f t="shared" si="424"/>
        <v>0</v>
      </c>
      <c r="GZ114" s="58">
        <f t="shared" si="424"/>
        <v>0</v>
      </c>
      <c r="HA114" s="58">
        <f t="shared" si="424"/>
        <v>0</v>
      </c>
      <c r="HB114" s="58">
        <f t="shared" si="424"/>
        <v>0</v>
      </c>
      <c r="HC114" s="58">
        <f t="shared" si="424"/>
        <v>0</v>
      </c>
    </row>
    <row r="115" spans="1:211" s="15" customFormat="1" ht="13.5" customHeight="1" x14ac:dyDescent="0.25">
      <c r="A115" s="14" t="s">
        <v>54</v>
      </c>
      <c r="B115" s="15" t="s">
        <v>406</v>
      </c>
      <c r="C115" s="47" t="s">
        <v>395</v>
      </c>
      <c r="D115" s="47" t="s">
        <v>396</v>
      </c>
      <c r="E115" s="48">
        <v>160</v>
      </c>
      <c r="F115" s="49"/>
      <c r="G115" s="50" t="s">
        <v>59</v>
      </c>
      <c r="H115" s="51"/>
      <c r="J115" s="50" t="s">
        <v>60</v>
      </c>
      <c r="K115" s="52" t="s">
        <v>56</v>
      </c>
      <c r="L115" s="53"/>
      <c r="M115" s="53"/>
      <c r="N115" s="16"/>
      <c r="O115" s="54"/>
      <c r="P115" s="17">
        <v>20</v>
      </c>
      <c r="Q115" s="55">
        <f t="shared" si="413"/>
        <v>0</v>
      </c>
      <c r="R115" s="56">
        <f t="shared" si="413"/>
        <v>0</v>
      </c>
      <c r="S115" s="56">
        <f t="shared" si="413"/>
        <v>0</v>
      </c>
      <c r="T115" s="56">
        <f t="shared" si="413"/>
        <v>0</v>
      </c>
      <c r="U115" s="56">
        <f t="shared" si="413"/>
        <v>0</v>
      </c>
      <c r="V115" s="56">
        <f t="shared" si="413"/>
        <v>0</v>
      </c>
      <c r="W115" s="56">
        <f t="shared" si="413"/>
        <v>0</v>
      </c>
      <c r="X115" s="56">
        <f t="shared" si="413"/>
        <v>0</v>
      </c>
      <c r="Y115" s="56">
        <f t="shared" si="413"/>
        <v>0</v>
      </c>
      <c r="Z115" s="56">
        <f t="shared" si="413"/>
        <v>0</v>
      </c>
      <c r="AA115" s="56">
        <f t="shared" si="413"/>
        <v>0</v>
      </c>
      <c r="AB115" s="56">
        <f t="shared" si="413"/>
        <v>0</v>
      </c>
      <c r="AC115" s="56">
        <f t="shared" si="413"/>
        <v>0</v>
      </c>
      <c r="AD115" s="56">
        <f t="shared" si="413"/>
        <v>0</v>
      </c>
      <c r="AE115" s="56">
        <f t="shared" si="413"/>
        <v>0</v>
      </c>
      <c r="AF115" s="57">
        <f>SUM(AG115:AT115)</f>
        <v>0</v>
      </c>
      <c r="AG115" s="58"/>
      <c r="AH115" s="63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60">
        <f>SUM(AV115:BI115)</f>
        <v>0</v>
      </c>
      <c r="AV115" s="58"/>
      <c r="AW115" s="63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60">
        <f>SUM(BK115:BX115)</f>
        <v>0</v>
      </c>
      <c r="BK115" s="58"/>
      <c r="BL115" s="63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60">
        <f>SUM(BZ115:CM115)</f>
        <v>0</v>
      </c>
      <c r="BZ115" s="58"/>
      <c r="CA115" s="61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60">
        <f>SUM(CO115:DB115)</f>
        <v>0</v>
      </c>
      <c r="CO115" s="58"/>
      <c r="CP115" s="61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60">
        <f>SUM(DD115:DQ115)</f>
        <v>0</v>
      </c>
      <c r="DD115" s="58"/>
      <c r="DE115" s="61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60">
        <f>SUM(DS115:EF115)</f>
        <v>0</v>
      </c>
      <c r="DS115" s="58"/>
      <c r="DT115" s="61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60">
        <f>SUM(EH115:EU115)</f>
        <v>0</v>
      </c>
      <c r="EH115" s="58"/>
      <c r="EI115" s="61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60">
        <f>SUM(EW115:FJ115)</f>
        <v>0</v>
      </c>
      <c r="EW115" s="58"/>
      <c r="EX115" s="61"/>
      <c r="EY115" s="58"/>
      <c r="EZ115" s="58"/>
      <c r="FA115" s="58"/>
      <c r="FB115" s="58"/>
      <c r="FC115" s="58"/>
      <c r="FD115" s="58"/>
      <c r="FE115" s="58"/>
      <c r="FF115" s="58"/>
      <c r="FG115" s="58"/>
      <c r="FH115" s="58"/>
      <c r="FI115" s="58"/>
      <c r="FJ115" s="58"/>
      <c r="FK115" s="60">
        <f>SUM(FL115:FY115)</f>
        <v>0</v>
      </c>
      <c r="FL115" s="58"/>
      <c r="FM115" s="61"/>
      <c r="FN115" s="58"/>
      <c r="FO115" s="58"/>
      <c r="FP115" s="58"/>
      <c r="FQ115" s="58"/>
      <c r="FR115" s="58"/>
      <c r="FS115" s="58"/>
      <c r="FT115" s="58"/>
      <c r="FU115" s="58"/>
      <c r="FV115" s="58"/>
      <c r="FW115" s="58"/>
      <c r="FX115" s="58"/>
      <c r="FY115" s="58"/>
      <c r="FZ115" s="60">
        <f>SUM(GA115:GN115)</f>
        <v>0</v>
      </c>
      <c r="GA115" s="58"/>
      <c r="GB115" s="61"/>
      <c r="GC115" s="58"/>
      <c r="GD115" s="58"/>
      <c r="GE115" s="58"/>
      <c r="GF115" s="58"/>
      <c r="GG115" s="58"/>
      <c r="GH115" s="58"/>
      <c r="GI115" s="58"/>
      <c r="GJ115" s="58"/>
      <c r="GK115" s="58"/>
      <c r="GL115" s="58"/>
      <c r="GM115" s="58"/>
      <c r="GN115" s="58"/>
      <c r="GO115" s="60">
        <f>SUM(GP115:HC115)</f>
        <v>0</v>
      </c>
      <c r="GP115" s="58"/>
      <c r="GQ115" s="61"/>
      <c r="GR115" s="58"/>
      <c r="GS115" s="58"/>
      <c r="GT115" s="58"/>
      <c r="GU115" s="58"/>
      <c r="GV115" s="58"/>
      <c r="GW115" s="58"/>
      <c r="GX115" s="58"/>
      <c r="GY115" s="58"/>
      <c r="GZ115" s="58"/>
      <c r="HA115" s="58"/>
      <c r="HB115" s="58"/>
      <c r="HC115" s="58"/>
    </row>
    <row r="116" spans="1:211" s="15" customFormat="1" ht="13.5" customHeight="1" x14ac:dyDescent="0.25">
      <c r="A116" s="14" t="s">
        <v>54</v>
      </c>
      <c r="B116" s="15" t="s">
        <v>407</v>
      </c>
      <c r="C116" s="47" t="s">
        <v>395</v>
      </c>
      <c r="D116" s="47" t="s">
        <v>396</v>
      </c>
      <c r="E116" s="48">
        <v>160</v>
      </c>
      <c r="F116" s="49"/>
      <c r="G116" s="50" t="s">
        <v>62</v>
      </c>
      <c r="H116" s="51"/>
      <c r="J116" s="50" t="s">
        <v>63</v>
      </c>
      <c r="K116" s="52" t="s">
        <v>56</v>
      </c>
      <c r="L116" s="53"/>
      <c r="M116" s="53"/>
      <c r="N116" s="16"/>
      <c r="O116" s="54"/>
      <c r="P116" s="17">
        <v>20</v>
      </c>
      <c r="Q116" s="55">
        <f t="shared" ref="Q116:AF116" si="425">IF(Q115=0, 0, Q114/Q115/1)</f>
        <v>0</v>
      </c>
      <c r="R116" s="56">
        <f t="shared" si="425"/>
        <v>0</v>
      </c>
      <c r="S116" s="56">
        <f t="shared" si="425"/>
        <v>0</v>
      </c>
      <c r="T116" s="56">
        <f t="shared" si="425"/>
        <v>0</v>
      </c>
      <c r="U116" s="56">
        <f t="shared" si="425"/>
        <v>0</v>
      </c>
      <c r="V116" s="56">
        <f t="shared" si="425"/>
        <v>0</v>
      </c>
      <c r="W116" s="56">
        <f t="shared" si="425"/>
        <v>0</v>
      </c>
      <c r="X116" s="56">
        <f t="shared" si="425"/>
        <v>0</v>
      </c>
      <c r="Y116" s="56">
        <f t="shared" si="425"/>
        <v>0</v>
      </c>
      <c r="Z116" s="56">
        <f t="shared" si="425"/>
        <v>0</v>
      </c>
      <c r="AA116" s="56">
        <f t="shared" si="425"/>
        <v>0</v>
      </c>
      <c r="AB116" s="56">
        <f t="shared" si="425"/>
        <v>0</v>
      </c>
      <c r="AC116" s="56">
        <f t="shared" si="425"/>
        <v>0</v>
      </c>
      <c r="AD116" s="56">
        <f t="shared" si="425"/>
        <v>0</v>
      </c>
      <c r="AE116" s="56">
        <f t="shared" si="425"/>
        <v>0</v>
      </c>
      <c r="AF116" s="57">
        <f t="shared" si="425"/>
        <v>0</v>
      </c>
      <c r="AG116" s="58"/>
      <c r="AH116" s="63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60">
        <f>IF(AU115=0, 0, AU114/AU115/1)</f>
        <v>0</v>
      </c>
      <c r="AV116" s="58"/>
      <c r="AW116" s="63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60">
        <f>IF(BJ115=0, 0, BJ114/BJ115/1)</f>
        <v>0</v>
      </c>
      <c r="BK116" s="58"/>
      <c r="BL116" s="63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60">
        <f>IF(BY115=0, 0, BY114/BY115/1)</f>
        <v>0</v>
      </c>
      <c r="BZ116" s="58"/>
      <c r="CA116" s="61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60">
        <f>IF(CN115=0, 0, CN114/CN115/1)</f>
        <v>0</v>
      </c>
      <c r="CO116" s="58"/>
      <c r="CP116" s="61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60">
        <f>IF(DC115=0, 0, DC114/DC115/1)</f>
        <v>0</v>
      </c>
      <c r="DD116" s="58"/>
      <c r="DE116" s="61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60">
        <f>IF(DR115=0, 0, DR114/DR115/1)</f>
        <v>0</v>
      </c>
      <c r="DS116" s="58"/>
      <c r="DT116" s="61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60">
        <f>IF(EG115=0, 0, EG114/EG115/1)</f>
        <v>0</v>
      </c>
      <c r="EH116" s="58"/>
      <c r="EI116" s="61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60">
        <f>IF(EV115=0, 0, EV114/EV115/1)</f>
        <v>0</v>
      </c>
      <c r="EW116" s="58"/>
      <c r="EX116" s="61"/>
      <c r="EY116" s="58"/>
      <c r="EZ116" s="58"/>
      <c r="FA116" s="58"/>
      <c r="FB116" s="58"/>
      <c r="FC116" s="58"/>
      <c r="FD116" s="58"/>
      <c r="FE116" s="58"/>
      <c r="FF116" s="58"/>
      <c r="FG116" s="58"/>
      <c r="FH116" s="58"/>
      <c r="FI116" s="58"/>
      <c r="FJ116" s="58"/>
      <c r="FK116" s="60">
        <f>IF(FK115=0, 0, FK114/FK115/1)</f>
        <v>0</v>
      </c>
      <c r="FL116" s="58"/>
      <c r="FM116" s="61"/>
      <c r="FN116" s="58"/>
      <c r="FO116" s="58"/>
      <c r="FP116" s="58"/>
      <c r="FQ116" s="58"/>
      <c r="FR116" s="58"/>
      <c r="FS116" s="58"/>
      <c r="FT116" s="58"/>
      <c r="FU116" s="58"/>
      <c r="FV116" s="58"/>
      <c r="FW116" s="58"/>
      <c r="FX116" s="58"/>
      <c r="FY116" s="58"/>
      <c r="FZ116" s="60">
        <f>IF(FZ115=0, 0, FZ114/FZ115/1)</f>
        <v>0</v>
      </c>
      <c r="GA116" s="58"/>
      <c r="GB116" s="61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60">
        <f>IF(GO115=0, 0, GO114/GO115/1)</f>
        <v>0</v>
      </c>
      <c r="GP116" s="58"/>
      <c r="GQ116" s="61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</row>
    <row r="117" spans="1:211" s="15" customFormat="1" ht="13.5" customHeight="1" x14ac:dyDescent="0.25">
      <c r="A117" s="14" t="s">
        <v>49</v>
      </c>
      <c r="B117" s="15" t="s">
        <v>408</v>
      </c>
      <c r="C117" s="47" t="s">
        <v>395</v>
      </c>
      <c r="D117" s="47" t="s">
        <v>396</v>
      </c>
      <c r="E117" s="48">
        <v>160</v>
      </c>
      <c r="F117" s="49"/>
      <c r="G117" s="50" t="s">
        <v>409</v>
      </c>
      <c r="H117" s="51" t="s">
        <v>54</v>
      </c>
      <c r="J117" s="50" t="s">
        <v>55</v>
      </c>
      <c r="K117" s="52" t="s">
        <v>56</v>
      </c>
      <c r="L117" s="53"/>
      <c r="M117" s="53"/>
      <c r="N117" s="16"/>
      <c r="O117" s="54"/>
      <c r="P117" s="17">
        <v>20</v>
      </c>
      <c r="Q117" s="55">
        <f t="shared" ref="Q117:AE118" si="426">SUM(AF117,AU117,BJ117,BY117,CN117,DC117,DR117,EG117,EV117,FK117,FZ117,GO117)</f>
        <v>0</v>
      </c>
      <c r="R117" s="56">
        <f t="shared" si="426"/>
        <v>0</v>
      </c>
      <c r="S117" s="56">
        <f t="shared" si="426"/>
        <v>0</v>
      </c>
      <c r="T117" s="56">
        <f t="shared" si="426"/>
        <v>0</v>
      </c>
      <c r="U117" s="56">
        <f t="shared" si="426"/>
        <v>0</v>
      </c>
      <c r="V117" s="56">
        <f t="shared" si="426"/>
        <v>0</v>
      </c>
      <c r="W117" s="56">
        <f t="shared" si="426"/>
        <v>0</v>
      </c>
      <c r="X117" s="56">
        <f t="shared" si="426"/>
        <v>0</v>
      </c>
      <c r="Y117" s="56">
        <f t="shared" si="426"/>
        <v>0</v>
      </c>
      <c r="Z117" s="56">
        <f t="shared" si="426"/>
        <v>0</v>
      </c>
      <c r="AA117" s="56">
        <f t="shared" si="426"/>
        <v>0</v>
      </c>
      <c r="AB117" s="56">
        <f t="shared" si="426"/>
        <v>0</v>
      </c>
      <c r="AC117" s="56">
        <f t="shared" si="426"/>
        <v>0</v>
      </c>
      <c r="AD117" s="56">
        <f t="shared" si="426"/>
        <v>0</v>
      </c>
      <c r="AE117" s="56">
        <f t="shared" si="426"/>
        <v>0</v>
      </c>
      <c r="AF117" s="57">
        <f>SUM(AG117:AT117)</f>
        <v>0</v>
      </c>
      <c r="AG117" s="58"/>
      <c r="AH117" s="63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60">
        <f>SUM(AV117:BI117)</f>
        <v>0</v>
      </c>
      <c r="AV117" s="58">
        <f>AV118*AV119</f>
        <v>0</v>
      </c>
      <c r="AW117" s="63"/>
      <c r="AX117" s="58">
        <f t="shared" ref="AX117:BI117" si="427">AX118*AX119</f>
        <v>0</v>
      </c>
      <c r="AY117" s="58">
        <f t="shared" si="427"/>
        <v>0</v>
      </c>
      <c r="AZ117" s="58">
        <f t="shared" si="427"/>
        <v>0</v>
      </c>
      <c r="BA117" s="58">
        <f t="shared" si="427"/>
        <v>0</v>
      </c>
      <c r="BB117" s="58">
        <f t="shared" si="427"/>
        <v>0</v>
      </c>
      <c r="BC117" s="58">
        <f t="shared" si="427"/>
        <v>0</v>
      </c>
      <c r="BD117" s="58">
        <f t="shared" si="427"/>
        <v>0</v>
      </c>
      <c r="BE117" s="58">
        <f t="shared" si="427"/>
        <v>0</v>
      </c>
      <c r="BF117" s="58">
        <f t="shared" si="427"/>
        <v>0</v>
      </c>
      <c r="BG117" s="58">
        <f t="shared" si="427"/>
        <v>0</v>
      </c>
      <c r="BH117" s="58">
        <f t="shared" si="427"/>
        <v>0</v>
      </c>
      <c r="BI117" s="58">
        <f t="shared" si="427"/>
        <v>0</v>
      </c>
      <c r="BJ117" s="60">
        <f>SUM(BK117:BX117)</f>
        <v>0</v>
      </c>
      <c r="BK117" s="58">
        <f>BK118*BK119</f>
        <v>0</v>
      </c>
      <c r="BL117" s="63"/>
      <c r="BM117" s="58">
        <f t="shared" ref="BM117:BX117" si="428">BM118*BM119</f>
        <v>0</v>
      </c>
      <c r="BN117" s="58">
        <f t="shared" si="428"/>
        <v>0</v>
      </c>
      <c r="BO117" s="58">
        <f t="shared" si="428"/>
        <v>0</v>
      </c>
      <c r="BP117" s="58">
        <f t="shared" si="428"/>
        <v>0</v>
      </c>
      <c r="BQ117" s="58">
        <f t="shared" si="428"/>
        <v>0</v>
      </c>
      <c r="BR117" s="58">
        <f t="shared" si="428"/>
        <v>0</v>
      </c>
      <c r="BS117" s="58">
        <f t="shared" si="428"/>
        <v>0</v>
      </c>
      <c r="BT117" s="58">
        <f t="shared" si="428"/>
        <v>0</v>
      </c>
      <c r="BU117" s="58">
        <f t="shared" si="428"/>
        <v>0</v>
      </c>
      <c r="BV117" s="58">
        <f t="shared" si="428"/>
        <v>0</v>
      </c>
      <c r="BW117" s="58">
        <f t="shared" si="428"/>
        <v>0</v>
      </c>
      <c r="BX117" s="58">
        <f t="shared" si="428"/>
        <v>0</v>
      </c>
      <c r="BY117" s="60">
        <f>SUM(BZ117:CM117)</f>
        <v>0</v>
      </c>
      <c r="BZ117" s="58">
        <f>BZ118*BZ119</f>
        <v>0</v>
      </c>
      <c r="CA117" s="61"/>
      <c r="CB117" s="58">
        <f t="shared" ref="CB117:CM117" si="429">CB118*CB119</f>
        <v>0</v>
      </c>
      <c r="CC117" s="58">
        <f t="shared" si="429"/>
        <v>0</v>
      </c>
      <c r="CD117" s="58">
        <f t="shared" si="429"/>
        <v>0</v>
      </c>
      <c r="CE117" s="58">
        <f t="shared" si="429"/>
        <v>0</v>
      </c>
      <c r="CF117" s="58">
        <f t="shared" si="429"/>
        <v>0</v>
      </c>
      <c r="CG117" s="58">
        <f t="shared" si="429"/>
        <v>0</v>
      </c>
      <c r="CH117" s="58">
        <f t="shared" si="429"/>
        <v>0</v>
      </c>
      <c r="CI117" s="58">
        <f t="shared" si="429"/>
        <v>0</v>
      </c>
      <c r="CJ117" s="58">
        <f t="shared" si="429"/>
        <v>0</v>
      </c>
      <c r="CK117" s="58">
        <f t="shared" si="429"/>
        <v>0</v>
      </c>
      <c r="CL117" s="58">
        <f t="shared" si="429"/>
        <v>0</v>
      </c>
      <c r="CM117" s="58">
        <f t="shared" si="429"/>
        <v>0</v>
      </c>
      <c r="CN117" s="60">
        <f>SUM(CO117:DB117)</f>
        <v>0</v>
      </c>
      <c r="CO117" s="58">
        <f>CO118*CO119</f>
        <v>0</v>
      </c>
      <c r="CP117" s="61"/>
      <c r="CQ117" s="58">
        <f t="shared" ref="CQ117:DB117" si="430">CQ118*CQ119</f>
        <v>0</v>
      </c>
      <c r="CR117" s="58">
        <f t="shared" si="430"/>
        <v>0</v>
      </c>
      <c r="CS117" s="58">
        <f t="shared" si="430"/>
        <v>0</v>
      </c>
      <c r="CT117" s="58">
        <f t="shared" si="430"/>
        <v>0</v>
      </c>
      <c r="CU117" s="58">
        <f t="shared" si="430"/>
        <v>0</v>
      </c>
      <c r="CV117" s="58">
        <f t="shared" si="430"/>
        <v>0</v>
      </c>
      <c r="CW117" s="58">
        <f t="shared" si="430"/>
        <v>0</v>
      </c>
      <c r="CX117" s="58">
        <f t="shared" si="430"/>
        <v>0</v>
      </c>
      <c r="CY117" s="58">
        <f t="shared" si="430"/>
        <v>0</v>
      </c>
      <c r="CZ117" s="58">
        <f t="shared" si="430"/>
        <v>0</v>
      </c>
      <c r="DA117" s="58">
        <f t="shared" si="430"/>
        <v>0</v>
      </c>
      <c r="DB117" s="58">
        <f t="shared" si="430"/>
        <v>0</v>
      </c>
      <c r="DC117" s="60">
        <f>SUM(DD117:DQ117)</f>
        <v>0</v>
      </c>
      <c r="DD117" s="58">
        <f>DD118*DD119</f>
        <v>0</v>
      </c>
      <c r="DE117" s="61"/>
      <c r="DF117" s="58">
        <f t="shared" ref="DF117:DQ117" si="431">DF118*DF119</f>
        <v>0</v>
      </c>
      <c r="DG117" s="58">
        <f t="shared" si="431"/>
        <v>0</v>
      </c>
      <c r="DH117" s="58">
        <f t="shared" si="431"/>
        <v>0</v>
      </c>
      <c r="DI117" s="58">
        <f t="shared" si="431"/>
        <v>0</v>
      </c>
      <c r="DJ117" s="58">
        <f t="shared" si="431"/>
        <v>0</v>
      </c>
      <c r="DK117" s="58">
        <f t="shared" si="431"/>
        <v>0</v>
      </c>
      <c r="DL117" s="58">
        <f t="shared" si="431"/>
        <v>0</v>
      </c>
      <c r="DM117" s="58">
        <f t="shared" si="431"/>
        <v>0</v>
      </c>
      <c r="DN117" s="58">
        <f t="shared" si="431"/>
        <v>0</v>
      </c>
      <c r="DO117" s="58">
        <f t="shared" si="431"/>
        <v>0</v>
      </c>
      <c r="DP117" s="58">
        <f t="shared" si="431"/>
        <v>0</v>
      </c>
      <c r="DQ117" s="58">
        <f t="shared" si="431"/>
        <v>0</v>
      </c>
      <c r="DR117" s="60">
        <f>SUM(DS117:EF117)</f>
        <v>0</v>
      </c>
      <c r="DS117" s="58">
        <f>DS118*DS119</f>
        <v>0</v>
      </c>
      <c r="DT117" s="61"/>
      <c r="DU117" s="58">
        <f t="shared" ref="DU117:EF117" si="432">DU118*DU119</f>
        <v>0</v>
      </c>
      <c r="DV117" s="58">
        <f t="shared" si="432"/>
        <v>0</v>
      </c>
      <c r="DW117" s="58">
        <f t="shared" si="432"/>
        <v>0</v>
      </c>
      <c r="DX117" s="58">
        <f t="shared" si="432"/>
        <v>0</v>
      </c>
      <c r="DY117" s="58">
        <f t="shared" si="432"/>
        <v>0</v>
      </c>
      <c r="DZ117" s="58">
        <f t="shared" si="432"/>
        <v>0</v>
      </c>
      <c r="EA117" s="58">
        <f t="shared" si="432"/>
        <v>0</v>
      </c>
      <c r="EB117" s="58">
        <f t="shared" si="432"/>
        <v>0</v>
      </c>
      <c r="EC117" s="58">
        <f t="shared" si="432"/>
        <v>0</v>
      </c>
      <c r="ED117" s="58">
        <f t="shared" si="432"/>
        <v>0</v>
      </c>
      <c r="EE117" s="58">
        <f t="shared" si="432"/>
        <v>0</v>
      </c>
      <c r="EF117" s="58">
        <f t="shared" si="432"/>
        <v>0</v>
      </c>
      <c r="EG117" s="60">
        <f>SUM(EH117:EU117)</f>
        <v>0</v>
      </c>
      <c r="EH117" s="58">
        <f>EH118*EH119</f>
        <v>0</v>
      </c>
      <c r="EI117" s="61"/>
      <c r="EJ117" s="58">
        <f t="shared" ref="EJ117:EU117" si="433">EJ118*EJ119</f>
        <v>0</v>
      </c>
      <c r="EK117" s="58">
        <f t="shared" si="433"/>
        <v>0</v>
      </c>
      <c r="EL117" s="58">
        <f t="shared" si="433"/>
        <v>0</v>
      </c>
      <c r="EM117" s="58">
        <f t="shared" si="433"/>
        <v>0</v>
      </c>
      <c r="EN117" s="58">
        <f t="shared" si="433"/>
        <v>0</v>
      </c>
      <c r="EO117" s="58">
        <f t="shared" si="433"/>
        <v>0</v>
      </c>
      <c r="EP117" s="58">
        <f t="shared" si="433"/>
        <v>0</v>
      </c>
      <c r="EQ117" s="58">
        <f t="shared" si="433"/>
        <v>0</v>
      </c>
      <c r="ER117" s="58">
        <f t="shared" si="433"/>
        <v>0</v>
      </c>
      <c r="ES117" s="58">
        <f t="shared" si="433"/>
        <v>0</v>
      </c>
      <c r="ET117" s="58">
        <f t="shared" si="433"/>
        <v>0</v>
      </c>
      <c r="EU117" s="58">
        <f t="shared" si="433"/>
        <v>0</v>
      </c>
      <c r="EV117" s="60">
        <f>SUM(EW117:FJ117)</f>
        <v>0</v>
      </c>
      <c r="EW117" s="58">
        <f>EW118*EW119</f>
        <v>0</v>
      </c>
      <c r="EX117" s="61"/>
      <c r="EY117" s="58">
        <f t="shared" ref="EY117:FJ117" si="434">EY118*EY119</f>
        <v>0</v>
      </c>
      <c r="EZ117" s="58">
        <f t="shared" si="434"/>
        <v>0</v>
      </c>
      <c r="FA117" s="58">
        <f t="shared" si="434"/>
        <v>0</v>
      </c>
      <c r="FB117" s="58">
        <f t="shared" si="434"/>
        <v>0</v>
      </c>
      <c r="FC117" s="58">
        <f t="shared" si="434"/>
        <v>0</v>
      </c>
      <c r="FD117" s="58">
        <f t="shared" si="434"/>
        <v>0</v>
      </c>
      <c r="FE117" s="58">
        <f t="shared" si="434"/>
        <v>0</v>
      </c>
      <c r="FF117" s="58">
        <f t="shared" si="434"/>
        <v>0</v>
      </c>
      <c r="FG117" s="58">
        <f t="shared" si="434"/>
        <v>0</v>
      </c>
      <c r="FH117" s="58">
        <f t="shared" si="434"/>
        <v>0</v>
      </c>
      <c r="FI117" s="58">
        <f t="shared" si="434"/>
        <v>0</v>
      </c>
      <c r="FJ117" s="58">
        <f t="shared" si="434"/>
        <v>0</v>
      </c>
      <c r="FK117" s="60">
        <f>SUM(FL117:FY117)</f>
        <v>0</v>
      </c>
      <c r="FL117" s="58">
        <f>FL118*FL119</f>
        <v>0</v>
      </c>
      <c r="FM117" s="61"/>
      <c r="FN117" s="58">
        <f t="shared" ref="FN117:FY117" si="435">FN118*FN119</f>
        <v>0</v>
      </c>
      <c r="FO117" s="58">
        <f t="shared" si="435"/>
        <v>0</v>
      </c>
      <c r="FP117" s="58">
        <f t="shared" si="435"/>
        <v>0</v>
      </c>
      <c r="FQ117" s="58">
        <f t="shared" si="435"/>
        <v>0</v>
      </c>
      <c r="FR117" s="58">
        <f t="shared" si="435"/>
        <v>0</v>
      </c>
      <c r="FS117" s="58">
        <f t="shared" si="435"/>
        <v>0</v>
      </c>
      <c r="FT117" s="58">
        <f t="shared" si="435"/>
        <v>0</v>
      </c>
      <c r="FU117" s="58">
        <f t="shared" si="435"/>
        <v>0</v>
      </c>
      <c r="FV117" s="58">
        <f t="shared" si="435"/>
        <v>0</v>
      </c>
      <c r="FW117" s="58">
        <f t="shared" si="435"/>
        <v>0</v>
      </c>
      <c r="FX117" s="58">
        <f t="shared" si="435"/>
        <v>0</v>
      </c>
      <c r="FY117" s="58">
        <f t="shared" si="435"/>
        <v>0</v>
      </c>
      <c r="FZ117" s="60">
        <f>SUM(GA117:GN117)</f>
        <v>0</v>
      </c>
      <c r="GA117" s="58">
        <f>GA118*GA119</f>
        <v>0</v>
      </c>
      <c r="GB117" s="61"/>
      <c r="GC117" s="58">
        <f t="shared" ref="GC117:GN117" si="436">GC118*GC119</f>
        <v>0</v>
      </c>
      <c r="GD117" s="58">
        <f t="shared" si="436"/>
        <v>0</v>
      </c>
      <c r="GE117" s="58">
        <f t="shared" si="436"/>
        <v>0</v>
      </c>
      <c r="GF117" s="58">
        <f t="shared" si="436"/>
        <v>0</v>
      </c>
      <c r="GG117" s="58">
        <f t="shared" si="436"/>
        <v>0</v>
      </c>
      <c r="GH117" s="58">
        <f t="shared" si="436"/>
        <v>0</v>
      </c>
      <c r="GI117" s="58">
        <f t="shared" si="436"/>
        <v>0</v>
      </c>
      <c r="GJ117" s="58">
        <f t="shared" si="436"/>
        <v>0</v>
      </c>
      <c r="GK117" s="58">
        <f t="shared" si="436"/>
        <v>0</v>
      </c>
      <c r="GL117" s="58">
        <f t="shared" si="436"/>
        <v>0</v>
      </c>
      <c r="GM117" s="58">
        <f t="shared" si="436"/>
        <v>0</v>
      </c>
      <c r="GN117" s="58">
        <f t="shared" si="436"/>
        <v>0</v>
      </c>
      <c r="GO117" s="60">
        <f>SUM(GP117:HC117)</f>
        <v>0</v>
      </c>
      <c r="GP117" s="58">
        <f>GP118*GP119</f>
        <v>0</v>
      </c>
      <c r="GQ117" s="61"/>
      <c r="GR117" s="58">
        <f t="shared" ref="GR117:HC117" si="437">GR118*GR119</f>
        <v>0</v>
      </c>
      <c r="GS117" s="58">
        <f t="shared" si="437"/>
        <v>0</v>
      </c>
      <c r="GT117" s="58">
        <f t="shared" si="437"/>
        <v>0</v>
      </c>
      <c r="GU117" s="58">
        <f t="shared" si="437"/>
        <v>0</v>
      </c>
      <c r="GV117" s="58">
        <f t="shared" si="437"/>
        <v>0</v>
      </c>
      <c r="GW117" s="58">
        <f t="shared" si="437"/>
        <v>0</v>
      </c>
      <c r="GX117" s="58">
        <f t="shared" si="437"/>
        <v>0</v>
      </c>
      <c r="GY117" s="58">
        <f t="shared" si="437"/>
        <v>0</v>
      </c>
      <c r="GZ117" s="58">
        <f t="shared" si="437"/>
        <v>0</v>
      </c>
      <c r="HA117" s="58">
        <f t="shared" si="437"/>
        <v>0</v>
      </c>
      <c r="HB117" s="58">
        <f t="shared" si="437"/>
        <v>0</v>
      </c>
      <c r="HC117" s="58">
        <f t="shared" si="437"/>
        <v>0</v>
      </c>
    </row>
    <row r="118" spans="1:211" s="15" customFormat="1" ht="13.5" customHeight="1" x14ac:dyDescent="0.25">
      <c r="A118" s="14" t="s">
        <v>54</v>
      </c>
      <c r="B118" s="15" t="s">
        <v>410</v>
      </c>
      <c r="C118" s="47" t="s">
        <v>395</v>
      </c>
      <c r="D118" s="47" t="s">
        <v>396</v>
      </c>
      <c r="E118" s="48">
        <v>160</v>
      </c>
      <c r="F118" s="49"/>
      <c r="G118" s="50" t="s">
        <v>59</v>
      </c>
      <c r="H118" s="51"/>
      <c r="J118" s="50" t="s">
        <v>60</v>
      </c>
      <c r="K118" s="52" t="s">
        <v>56</v>
      </c>
      <c r="L118" s="53"/>
      <c r="M118" s="53"/>
      <c r="N118" s="16"/>
      <c r="O118" s="54"/>
      <c r="P118" s="17">
        <v>20</v>
      </c>
      <c r="Q118" s="55">
        <f t="shared" si="426"/>
        <v>0</v>
      </c>
      <c r="R118" s="56">
        <f t="shared" si="426"/>
        <v>0</v>
      </c>
      <c r="S118" s="56">
        <f t="shared" si="426"/>
        <v>0</v>
      </c>
      <c r="T118" s="56">
        <f t="shared" si="426"/>
        <v>0</v>
      </c>
      <c r="U118" s="56">
        <f t="shared" si="426"/>
        <v>0</v>
      </c>
      <c r="V118" s="56">
        <f t="shared" si="426"/>
        <v>0</v>
      </c>
      <c r="W118" s="56">
        <f t="shared" si="426"/>
        <v>0</v>
      </c>
      <c r="X118" s="56">
        <f t="shared" si="426"/>
        <v>0</v>
      </c>
      <c r="Y118" s="56">
        <f t="shared" si="426"/>
        <v>0</v>
      </c>
      <c r="Z118" s="56">
        <f t="shared" si="426"/>
        <v>0</v>
      </c>
      <c r="AA118" s="56">
        <f t="shared" si="426"/>
        <v>0</v>
      </c>
      <c r="AB118" s="56">
        <f t="shared" si="426"/>
        <v>0</v>
      </c>
      <c r="AC118" s="56">
        <f t="shared" si="426"/>
        <v>0</v>
      </c>
      <c r="AD118" s="56">
        <f t="shared" si="426"/>
        <v>0</v>
      </c>
      <c r="AE118" s="56">
        <f t="shared" si="426"/>
        <v>0</v>
      </c>
      <c r="AF118" s="57">
        <f>SUM(AG118:AT118)</f>
        <v>0</v>
      </c>
      <c r="AG118" s="58"/>
      <c r="AH118" s="63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60">
        <f>SUM(AV118:BI118)</f>
        <v>0</v>
      </c>
      <c r="AV118" s="58"/>
      <c r="AW118" s="63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60">
        <f>SUM(BK118:BX118)</f>
        <v>0</v>
      </c>
      <c r="BK118" s="58"/>
      <c r="BL118" s="63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60">
        <f>SUM(BZ118:CM118)</f>
        <v>0</v>
      </c>
      <c r="BZ118" s="58"/>
      <c r="CA118" s="61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60">
        <f>SUM(CO118:DB118)</f>
        <v>0</v>
      </c>
      <c r="CO118" s="58"/>
      <c r="CP118" s="61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60">
        <f>SUM(DD118:DQ118)</f>
        <v>0</v>
      </c>
      <c r="DD118" s="58"/>
      <c r="DE118" s="61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60">
        <f>SUM(DS118:EF118)</f>
        <v>0</v>
      </c>
      <c r="DS118" s="58"/>
      <c r="DT118" s="61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60">
        <f>SUM(EH118:EU118)</f>
        <v>0</v>
      </c>
      <c r="EH118" s="58"/>
      <c r="EI118" s="61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60">
        <f>SUM(EW118:FJ118)</f>
        <v>0</v>
      </c>
      <c r="EW118" s="58"/>
      <c r="EX118" s="61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60">
        <f>SUM(FL118:FY118)</f>
        <v>0</v>
      </c>
      <c r="FL118" s="58"/>
      <c r="FM118" s="61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60">
        <f>SUM(GA118:GN118)</f>
        <v>0</v>
      </c>
      <c r="GA118" s="58"/>
      <c r="GB118" s="61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60">
        <f>SUM(GP118:HC118)</f>
        <v>0</v>
      </c>
      <c r="GP118" s="58"/>
      <c r="GQ118" s="61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</row>
    <row r="119" spans="1:211" s="15" customFormat="1" ht="13.5" customHeight="1" x14ac:dyDescent="0.25">
      <c r="A119" s="14" t="s">
        <v>54</v>
      </c>
      <c r="B119" s="15" t="s">
        <v>411</v>
      </c>
      <c r="C119" s="47" t="s">
        <v>395</v>
      </c>
      <c r="D119" s="47" t="s">
        <v>396</v>
      </c>
      <c r="E119" s="48">
        <v>160</v>
      </c>
      <c r="F119" s="49"/>
      <c r="G119" s="50" t="s">
        <v>62</v>
      </c>
      <c r="H119" s="51"/>
      <c r="J119" s="50" t="s">
        <v>63</v>
      </c>
      <c r="K119" s="52" t="s">
        <v>56</v>
      </c>
      <c r="L119" s="53"/>
      <c r="M119" s="53"/>
      <c r="N119" s="16"/>
      <c r="O119" s="54"/>
      <c r="P119" s="17">
        <v>20</v>
      </c>
      <c r="Q119" s="55">
        <f t="shared" ref="Q119:AF119" si="438">IF(Q118=0, 0, Q117/Q118/1)</f>
        <v>0</v>
      </c>
      <c r="R119" s="56">
        <f t="shared" si="438"/>
        <v>0</v>
      </c>
      <c r="S119" s="56">
        <f t="shared" si="438"/>
        <v>0</v>
      </c>
      <c r="T119" s="56">
        <f t="shared" si="438"/>
        <v>0</v>
      </c>
      <c r="U119" s="56">
        <f t="shared" si="438"/>
        <v>0</v>
      </c>
      <c r="V119" s="56">
        <f t="shared" si="438"/>
        <v>0</v>
      </c>
      <c r="W119" s="56">
        <f t="shared" si="438"/>
        <v>0</v>
      </c>
      <c r="X119" s="56">
        <f t="shared" si="438"/>
        <v>0</v>
      </c>
      <c r="Y119" s="56">
        <f t="shared" si="438"/>
        <v>0</v>
      </c>
      <c r="Z119" s="56">
        <f t="shared" si="438"/>
        <v>0</v>
      </c>
      <c r="AA119" s="56">
        <f t="shared" si="438"/>
        <v>0</v>
      </c>
      <c r="AB119" s="56">
        <f t="shared" si="438"/>
        <v>0</v>
      </c>
      <c r="AC119" s="56">
        <f t="shared" si="438"/>
        <v>0</v>
      </c>
      <c r="AD119" s="56">
        <f t="shared" si="438"/>
        <v>0</v>
      </c>
      <c r="AE119" s="56">
        <f t="shared" si="438"/>
        <v>0</v>
      </c>
      <c r="AF119" s="57">
        <f t="shared" si="438"/>
        <v>0</v>
      </c>
      <c r="AG119" s="58"/>
      <c r="AH119" s="63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60">
        <f>IF(AU118=0, 0, AU117/AU118/1)</f>
        <v>0</v>
      </c>
      <c r="AV119" s="58"/>
      <c r="AW119" s="63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60">
        <f>IF(BJ118=0, 0, BJ117/BJ118/1)</f>
        <v>0</v>
      </c>
      <c r="BK119" s="58"/>
      <c r="BL119" s="63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60">
        <f>IF(BY118=0, 0, BY117/BY118/1)</f>
        <v>0</v>
      </c>
      <c r="BZ119" s="58"/>
      <c r="CA119" s="61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60">
        <f>IF(CN118=0, 0, CN117/CN118/1)</f>
        <v>0</v>
      </c>
      <c r="CO119" s="58"/>
      <c r="CP119" s="61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60">
        <f>IF(DC118=0, 0, DC117/DC118/1)</f>
        <v>0</v>
      </c>
      <c r="DD119" s="58"/>
      <c r="DE119" s="61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60">
        <f>IF(DR118=0, 0, DR117/DR118/1)</f>
        <v>0</v>
      </c>
      <c r="DS119" s="58"/>
      <c r="DT119" s="61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60">
        <f>IF(EG118=0, 0, EG117/EG118/1)</f>
        <v>0</v>
      </c>
      <c r="EH119" s="58"/>
      <c r="EI119" s="61"/>
      <c r="EJ119" s="58"/>
      <c r="EK119" s="58"/>
      <c r="EL119" s="58"/>
      <c r="EM119" s="58"/>
      <c r="EN119" s="58"/>
      <c r="EO119" s="58"/>
      <c r="EP119" s="58"/>
      <c r="EQ119" s="58"/>
      <c r="ER119" s="58"/>
      <c r="ES119" s="58"/>
      <c r="ET119" s="58"/>
      <c r="EU119" s="58"/>
      <c r="EV119" s="60">
        <f>IF(EV118=0, 0, EV117/EV118/1)</f>
        <v>0</v>
      </c>
      <c r="EW119" s="58"/>
      <c r="EX119" s="61"/>
      <c r="EY119" s="58"/>
      <c r="EZ119" s="58"/>
      <c r="FA119" s="58"/>
      <c r="FB119" s="58"/>
      <c r="FC119" s="58"/>
      <c r="FD119" s="58"/>
      <c r="FE119" s="58"/>
      <c r="FF119" s="58"/>
      <c r="FG119" s="58"/>
      <c r="FH119" s="58"/>
      <c r="FI119" s="58"/>
      <c r="FJ119" s="58"/>
      <c r="FK119" s="60">
        <f>IF(FK118=0, 0, FK117/FK118/1)</f>
        <v>0</v>
      </c>
      <c r="FL119" s="58"/>
      <c r="FM119" s="61"/>
      <c r="FN119" s="58"/>
      <c r="FO119" s="58"/>
      <c r="FP119" s="58"/>
      <c r="FQ119" s="58"/>
      <c r="FR119" s="58"/>
      <c r="FS119" s="58"/>
      <c r="FT119" s="58"/>
      <c r="FU119" s="58"/>
      <c r="FV119" s="58"/>
      <c r="FW119" s="58"/>
      <c r="FX119" s="58"/>
      <c r="FY119" s="58"/>
      <c r="FZ119" s="60">
        <f>IF(FZ118=0, 0, FZ117/FZ118/1)</f>
        <v>0</v>
      </c>
      <c r="GA119" s="58"/>
      <c r="GB119" s="61"/>
      <c r="GC119" s="58"/>
      <c r="GD119" s="58"/>
      <c r="GE119" s="58"/>
      <c r="GF119" s="58"/>
      <c r="GG119" s="58"/>
      <c r="GH119" s="58"/>
      <c r="GI119" s="58"/>
      <c r="GJ119" s="58"/>
      <c r="GK119" s="58"/>
      <c r="GL119" s="58"/>
      <c r="GM119" s="58"/>
      <c r="GN119" s="58"/>
      <c r="GO119" s="60">
        <f>IF(GO118=0, 0, GO117/GO118/1)</f>
        <v>0</v>
      </c>
      <c r="GP119" s="58"/>
      <c r="GQ119" s="61"/>
      <c r="GR119" s="58"/>
      <c r="GS119" s="58"/>
      <c r="GT119" s="58"/>
      <c r="GU119" s="58"/>
      <c r="GV119" s="58"/>
      <c r="GW119" s="58"/>
      <c r="GX119" s="58"/>
      <c r="GY119" s="58"/>
      <c r="GZ119" s="58"/>
      <c r="HA119" s="58"/>
      <c r="HB119" s="58"/>
      <c r="HC119" s="58"/>
    </row>
    <row r="120" spans="1:211" s="15" customFormat="1" ht="13.5" customHeight="1" x14ac:dyDescent="0.25">
      <c r="A120" s="14" t="s">
        <v>49</v>
      </c>
      <c r="B120" s="15" t="s">
        <v>412</v>
      </c>
      <c r="C120" s="47" t="s">
        <v>395</v>
      </c>
      <c r="D120" s="47" t="s">
        <v>396</v>
      </c>
      <c r="E120" s="48">
        <v>160</v>
      </c>
      <c r="F120" s="49"/>
      <c r="G120" s="50" t="s">
        <v>413</v>
      </c>
      <c r="H120" s="51" t="s">
        <v>54</v>
      </c>
      <c r="J120" s="50" t="s">
        <v>55</v>
      </c>
      <c r="K120" s="52" t="s">
        <v>56</v>
      </c>
      <c r="L120" s="53"/>
      <c r="M120" s="53"/>
      <c r="N120" s="16"/>
      <c r="O120" s="54"/>
      <c r="P120" s="17">
        <v>20</v>
      </c>
      <c r="Q120" s="55">
        <f t="shared" ref="Q120:AE121" si="439">SUM(AF120,AU120,BJ120,BY120,CN120,DC120,DR120,EG120,EV120,FK120,FZ120,GO120)</f>
        <v>0</v>
      </c>
      <c r="R120" s="56">
        <f t="shared" si="439"/>
        <v>0</v>
      </c>
      <c r="S120" s="56">
        <f t="shared" si="439"/>
        <v>0</v>
      </c>
      <c r="T120" s="56">
        <f t="shared" si="439"/>
        <v>0</v>
      </c>
      <c r="U120" s="56">
        <f t="shared" si="439"/>
        <v>0</v>
      </c>
      <c r="V120" s="56">
        <f t="shared" si="439"/>
        <v>0</v>
      </c>
      <c r="W120" s="56">
        <f t="shared" si="439"/>
        <v>0</v>
      </c>
      <c r="X120" s="56">
        <f t="shared" si="439"/>
        <v>0</v>
      </c>
      <c r="Y120" s="56">
        <f t="shared" si="439"/>
        <v>0</v>
      </c>
      <c r="Z120" s="56">
        <f t="shared" si="439"/>
        <v>0</v>
      </c>
      <c r="AA120" s="56">
        <f t="shared" si="439"/>
        <v>0</v>
      </c>
      <c r="AB120" s="56">
        <f t="shared" si="439"/>
        <v>0</v>
      </c>
      <c r="AC120" s="56">
        <f t="shared" si="439"/>
        <v>0</v>
      </c>
      <c r="AD120" s="56">
        <f t="shared" si="439"/>
        <v>0</v>
      </c>
      <c r="AE120" s="56">
        <f t="shared" si="439"/>
        <v>0</v>
      </c>
      <c r="AF120" s="57">
        <f>SUM(AG120:AT120)</f>
        <v>0</v>
      </c>
      <c r="AG120" s="58"/>
      <c r="AH120" s="63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60">
        <f>SUM(AV120:BI120)</f>
        <v>0</v>
      </c>
      <c r="AV120" s="58">
        <f>AV121*AV122</f>
        <v>0</v>
      </c>
      <c r="AW120" s="63"/>
      <c r="AX120" s="58">
        <f t="shared" ref="AX120:BI120" si="440">AX121*AX122</f>
        <v>0</v>
      </c>
      <c r="AY120" s="58">
        <f t="shared" si="440"/>
        <v>0</v>
      </c>
      <c r="AZ120" s="58">
        <f t="shared" si="440"/>
        <v>0</v>
      </c>
      <c r="BA120" s="58">
        <f t="shared" si="440"/>
        <v>0</v>
      </c>
      <c r="BB120" s="58">
        <f t="shared" si="440"/>
        <v>0</v>
      </c>
      <c r="BC120" s="58">
        <f t="shared" si="440"/>
        <v>0</v>
      </c>
      <c r="BD120" s="58">
        <f t="shared" si="440"/>
        <v>0</v>
      </c>
      <c r="BE120" s="58">
        <f t="shared" si="440"/>
        <v>0</v>
      </c>
      <c r="BF120" s="58">
        <f t="shared" si="440"/>
        <v>0</v>
      </c>
      <c r="BG120" s="58">
        <f t="shared" si="440"/>
        <v>0</v>
      </c>
      <c r="BH120" s="58">
        <f t="shared" si="440"/>
        <v>0</v>
      </c>
      <c r="BI120" s="58">
        <f t="shared" si="440"/>
        <v>0</v>
      </c>
      <c r="BJ120" s="60">
        <f>SUM(BK120:BX120)</f>
        <v>0</v>
      </c>
      <c r="BK120" s="58">
        <f>BK121*BK122</f>
        <v>0</v>
      </c>
      <c r="BL120" s="63"/>
      <c r="BM120" s="58">
        <f t="shared" ref="BM120:BX120" si="441">BM121*BM122</f>
        <v>0</v>
      </c>
      <c r="BN120" s="58">
        <f t="shared" si="441"/>
        <v>0</v>
      </c>
      <c r="BO120" s="58">
        <f t="shared" si="441"/>
        <v>0</v>
      </c>
      <c r="BP120" s="58">
        <f t="shared" si="441"/>
        <v>0</v>
      </c>
      <c r="BQ120" s="58">
        <f t="shared" si="441"/>
        <v>0</v>
      </c>
      <c r="BR120" s="58">
        <f t="shared" si="441"/>
        <v>0</v>
      </c>
      <c r="BS120" s="58">
        <f t="shared" si="441"/>
        <v>0</v>
      </c>
      <c r="BT120" s="58">
        <f t="shared" si="441"/>
        <v>0</v>
      </c>
      <c r="BU120" s="58">
        <f t="shared" si="441"/>
        <v>0</v>
      </c>
      <c r="BV120" s="58">
        <f t="shared" si="441"/>
        <v>0</v>
      </c>
      <c r="BW120" s="58">
        <f t="shared" si="441"/>
        <v>0</v>
      </c>
      <c r="BX120" s="58">
        <f t="shared" si="441"/>
        <v>0</v>
      </c>
      <c r="BY120" s="60">
        <f>SUM(BZ120:CM120)</f>
        <v>0</v>
      </c>
      <c r="BZ120" s="58">
        <f>BZ121*BZ122</f>
        <v>0</v>
      </c>
      <c r="CA120" s="61"/>
      <c r="CB120" s="58">
        <f t="shared" ref="CB120:CM120" si="442">CB121*CB122</f>
        <v>0</v>
      </c>
      <c r="CC120" s="58">
        <f t="shared" si="442"/>
        <v>0</v>
      </c>
      <c r="CD120" s="58">
        <f t="shared" si="442"/>
        <v>0</v>
      </c>
      <c r="CE120" s="58">
        <f t="shared" si="442"/>
        <v>0</v>
      </c>
      <c r="CF120" s="58">
        <f t="shared" si="442"/>
        <v>0</v>
      </c>
      <c r="CG120" s="58">
        <f t="shared" si="442"/>
        <v>0</v>
      </c>
      <c r="CH120" s="58">
        <f t="shared" si="442"/>
        <v>0</v>
      </c>
      <c r="CI120" s="58">
        <f t="shared" si="442"/>
        <v>0</v>
      </c>
      <c r="CJ120" s="58">
        <f t="shared" si="442"/>
        <v>0</v>
      </c>
      <c r="CK120" s="58">
        <f t="shared" si="442"/>
        <v>0</v>
      </c>
      <c r="CL120" s="58">
        <f t="shared" si="442"/>
        <v>0</v>
      </c>
      <c r="CM120" s="58">
        <f t="shared" si="442"/>
        <v>0</v>
      </c>
      <c r="CN120" s="60">
        <f>SUM(CO120:DB120)</f>
        <v>0</v>
      </c>
      <c r="CO120" s="58">
        <f>CO121*CO122</f>
        <v>0</v>
      </c>
      <c r="CP120" s="61"/>
      <c r="CQ120" s="58">
        <f t="shared" ref="CQ120:DB120" si="443">CQ121*CQ122</f>
        <v>0</v>
      </c>
      <c r="CR120" s="58">
        <f t="shared" si="443"/>
        <v>0</v>
      </c>
      <c r="CS120" s="58">
        <f t="shared" si="443"/>
        <v>0</v>
      </c>
      <c r="CT120" s="58">
        <f t="shared" si="443"/>
        <v>0</v>
      </c>
      <c r="CU120" s="58">
        <f t="shared" si="443"/>
        <v>0</v>
      </c>
      <c r="CV120" s="58">
        <f t="shared" si="443"/>
        <v>0</v>
      </c>
      <c r="CW120" s="58">
        <f t="shared" si="443"/>
        <v>0</v>
      </c>
      <c r="CX120" s="58">
        <f t="shared" si="443"/>
        <v>0</v>
      </c>
      <c r="CY120" s="58">
        <f t="shared" si="443"/>
        <v>0</v>
      </c>
      <c r="CZ120" s="58">
        <f t="shared" si="443"/>
        <v>0</v>
      </c>
      <c r="DA120" s="58">
        <f t="shared" si="443"/>
        <v>0</v>
      </c>
      <c r="DB120" s="58">
        <f t="shared" si="443"/>
        <v>0</v>
      </c>
      <c r="DC120" s="60">
        <f>SUM(DD120:DQ120)</f>
        <v>0</v>
      </c>
      <c r="DD120" s="58">
        <f>DD121*DD122</f>
        <v>0</v>
      </c>
      <c r="DE120" s="61"/>
      <c r="DF120" s="58">
        <f t="shared" ref="DF120:DQ120" si="444">DF121*DF122</f>
        <v>0</v>
      </c>
      <c r="DG120" s="58">
        <f t="shared" si="444"/>
        <v>0</v>
      </c>
      <c r="DH120" s="58">
        <f t="shared" si="444"/>
        <v>0</v>
      </c>
      <c r="DI120" s="58">
        <f t="shared" si="444"/>
        <v>0</v>
      </c>
      <c r="DJ120" s="58">
        <f t="shared" si="444"/>
        <v>0</v>
      </c>
      <c r="DK120" s="58">
        <f t="shared" si="444"/>
        <v>0</v>
      </c>
      <c r="DL120" s="58">
        <f t="shared" si="444"/>
        <v>0</v>
      </c>
      <c r="DM120" s="58">
        <f t="shared" si="444"/>
        <v>0</v>
      </c>
      <c r="DN120" s="58">
        <f t="shared" si="444"/>
        <v>0</v>
      </c>
      <c r="DO120" s="58">
        <f t="shared" si="444"/>
        <v>0</v>
      </c>
      <c r="DP120" s="58">
        <f t="shared" si="444"/>
        <v>0</v>
      </c>
      <c r="DQ120" s="58">
        <f t="shared" si="444"/>
        <v>0</v>
      </c>
      <c r="DR120" s="60">
        <f>SUM(DS120:EF120)</f>
        <v>0</v>
      </c>
      <c r="DS120" s="58">
        <f>DS121*DS122</f>
        <v>0</v>
      </c>
      <c r="DT120" s="61"/>
      <c r="DU120" s="58">
        <f t="shared" ref="DU120:EF120" si="445">DU121*DU122</f>
        <v>0</v>
      </c>
      <c r="DV120" s="58">
        <f t="shared" si="445"/>
        <v>0</v>
      </c>
      <c r="DW120" s="58">
        <f t="shared" si="445"/>
        <v>0</v>
      </c>
      <c r="DX120" s="58">
        <f t="shared" si="445"/>
        <v>0</v>
      </c>
      <c r="DY120" s="58">
        <f t="shared" si="445"/>
        <v>0</v>
      </c>
      <c r="DZ120" s="58">
        <f t="shared" si="445"/>
        <v>0</v>
      </c>
      <c r="EA120" s="58">
        <f t="shared" si="445"/>
        <v>0</v>
      </c>
      <c r="EB120" s="58">
        <f t="shared" si="445"/>
        <v>0</v>
      </c>
      <c r="EC120" s="58">
        <f t="shared" si="445"/>
        <v>0</v>
      </c>
      <c r="ED120" s="58">
        <f t="shared" si="445"/>
        <v>0</v>
      </c>
      <c r="EE120" s="58">
        <f t="shared" si="445"/>
        <v>0</v>
      </c>
      <c r="EF120" s="58">
        <f t="shared" si="445"/>
        <v>0</v>
      </c>
      <c r="EG120" s="60">
        <f>SUM(EH120:EU120)</f>
        <v>0</v>
      </c>
      <c r="EH120" s="58">
        <f>EH121*EH122</f>
        <v>0</v>
      </c>
      <c r="EI120" s="61"/>
      <c r="EJ120" s="58">
        <f t="shared" ref="EJ120:EU120" si="446">EJ121*EJ122</f>
        <v>0</v>
      </c>
      <c r="EK120" s="58">
        <f t="shared" si="446"/>
        <v>0</v>
      </c>
      <c r="EL120" s="58">
        <f t="shared" si="446"/>
        <v>0</v>
      </c>
      <c r="EM120" s="58">
        <f t="shared" si="446"/>
        <v>0</v>
      </c>
      <c r="EN120" s="58">
        <f t="shared" si="446"/>
        <v>0</v>
      </c>
      <c r="EO120" s="58">
        <f t="shared" si="446"/>
        <v>0</v>
      </c>
      <c r="EP120" s="58">
        <f t="shared" si="446"/>
        <v>0</v>
      </c>
      <c r="EQ120" s="58">
        <f t="shared" si="446"/>
        <v>0</v>
      </c>
      <c r="ER120" s="58">
        <f t="shared" si="446"/>
        <v>0</v>
      </c>
      <c r="ES120" s="58">
        <f t="shared" si="446"/>
        <v>0</v>
      </c>
      <c r="ET120" s="58">
        <f t="shared" si="446"/>
        <v>0</v>
      </c>
      <c r="EU120" s="58">
        <f t="shared" si="446"/>
        <v>0</v>
      </c>
      <c r="EV120" s="60">
        <f>SUM(EW120:FJ120)</f>
        <v>0</v>
      </c>
      <c r="EW120" s="58">
        <f>EW121*EW122</f>
        <v>0</v>
      </c>
      <c r="EX120" s="61"/>
      <c r="EY120" s="58">
        <f t="shared" ref="EY120:FJ120" si="447">EY121*EY122</f>
        <v>0</v>
      </c>
      <c r="EZ120" s="58">
        <f t="shared" si="447"/>
        <v>0</v>
      </c>
      <c r="FA120" s="58">
        <f t="shared" si="447"/>
        <v>0</v>
      </c>
      <c r="FB120" s="58">
        <f t="shared" si="447"/>
        <v>0</v>
      </c>
      <c r="FC120" s="58">
        <f t="shared" si="447"/>
        <v>0</v>
      </c>
      <c r="FD120" s="58">
        <f t="shared" si="447"/>
        <v>0</v>
      </c>
      <c r="FE120" s="58">
        <f t="shared" si="447"/>
        <v>0</v>
      </c>
      <c r="FF120" s="58">
        <f t="shared" si="447"/>
        <v>0</v>
      </c>
      <c r="FG120" s="58">
        <f t="shared" si="447"/>
        <v>0</v>
      </c>
      <c r="FH120" s="58">
        <f t="shared" si="447"/>
        <v>0</v>
      </c>
      <c r="FI120" s="58">
        <f t="shared" si="447"/>
        <v>0</v>
      </c>
      <c r="FJ120" s="58">
        <f t="shared" si="447"/>
        <v>0</v>
      </c>
      <c r="FK120" s="60">
        <f>SUM(FL120:FY120)</f>
        <v>0</v>
      </c>
      <c r="FL120" s="58">
        <f>FL121*FL122</f>
        <v>0</v>
      </c>
      <c r="FM120" s="61"/>
      <c r="FN120" s="58">
        <f t="shared" ref="FN120:FY120" si="448">FN121*FN122</f>
        <v>0</v>
      </c>
      <c r="FO120" s="58">
        <f t="shared" si="448"/>
        <v>0</v>
      </c>
      <c r="FP120" s="58">
        <f t="shared" si="448"/>
        <v>0</v>
      </c>
      <c r="FQ120" s="58">
        <f t="shared" si="448"/>
        <v>0</v>
      </c>
      <c r="FR120" s="58">
        <f t="shared" si="448"/>
        <v>0</v>
      </c>
      <c r="FS120" s="58">
        <f t="shared" si="448"/>
        <v>0</v>
      </c>
      <c r="FT120" s="58">
        <f t="shared" si="448"/>
        <v>0</v>
      </c>
      <c r="FU120" s="58">
        <f t="shared" si="448"/>
        <v>0</v>
      </c>
      <c r="FV120" s="58">
        <f t="shared" si="448"/>
        <v>0</v>
      </c>
      <c r="FW120" s="58">
        <f t="shared" si="448"/>
        <v>0</v>
      </c>
      <c r="FX120" s="58">
        <f t="shared" si="448"/>
        <v>0</v>
      </c>
      <c r="FY120" s="58">
        <f t="shared" si="448"/>
        <v>0</v>
      </c>
      <c r="FZ120" s="60">
        <f>SUM(GA120:GN120)</f>
        <v>0</v>
      </c>
      <c r="GA120" s="58">
        <f>GA121*GA122</f>
        <v>0</v>
      </c>
      <c r="GB120" s="61"/>
      <c r="GC120" s="58">
        <f t="shared" ref="GC120:GN120" si="449">GC121*GC122</f>
        <v>0</v>
      </c>
      <c r="GD120" s="58">
        <f t="shared" si="449"/>
        <v>0</v>
      </c>
      <c r="GE120" s="58">
        <f t="shared" si="449"/>
        <v>0</v>
      </c>
      <c r="GF120" s="58">
        <f t="shared" si="449"/>
        <v>0</v>
      </c>
      <c r="GG120" s="58">
        <f t="shared" si="449"/>
        <v>0</v>
      </c>
      <c r="GH120" s="58">
        <f t="shared" si="449"/>
        <v>0</v>
      </c>
      <c r="GI120" s="58">
        <f t="shared" si="449"/>
        <v>0</v>
      </c>
      <c r="GJ120" s="58">
        <f t="shared" si="449"/>
        <v>0</v>
      </c>
      <c r="GK120" s="58">
        <f t="shared" si="449"/>
        <v>0</v>
      </c>
      <c r="GL120" s="58">
        <f t="shared" si="449"/>
        <v>0</v>
      </c>
      <c r="GM120" s="58">
        <f t="shared" si="449"/>
        <v>0</v>
      </c>
      <c r="GN120" s="58">
        <f t="shared" si="449"/>
        <v>0</v>
      </c>
      <c r="GO120" s="60">
        <f>SUM(GP120:HC120)</f>
        <v>0</v>
      </c>
      <c r="GP120" s="58">
        <f>GP121*GP122</f>
        <v>0</v>
      </c>
      <c r="GQ120" s="61"/>
      <c r="GR120" s="58">
        <f t="shared" ref="GR120:HC120" si="450">GR121*GR122</f>
        <v>0</v>
      </c>
      <c r="GS120" s="58">
        <f t="shared" si="450"/>
        <v>0</v>
      </c>
      <c r="GT120" s="58">
        <f t="shared" si="450"/>
        <v>0</v>
      </c>
      <c r="GU120" s="58">
        <f t="shared" si="450"/>
        <v>0</v>
      </c>
      <c r="GV120" s="58">
        <f t="shared" si="450"/>
        <v>0</v>
      </c>
      <c r="GW120" s="58">
        <f t="shared" si="450"/>
        <v>0</v>
      </c>
      <c r="GX120" s="58">
        <f t="shared" si="450"/>
        <v>0</v>
      </c>
      <c r="GY120" s="58">
        <f t="shared" si="450"/>
        <v>0</v>
      </c>
      <c r="GZ120" s="58">
        <f t="shared" si="450"/>
        <v>0</v>
      </c>
      <c r="HA120" s="58">
        <f t="shared" si="450"/>
        <v>0</v>
      </c>
      <c r="HB120" s="58">
        <f t="shared" si="450"/>
        <v>0</v>
      </c>
      <c r="HC120" s="58">
        <f t="shared" si="450"/>
        <v>0</v>
      </c>
    </row>
    <row r="121" spans="1:211" s="15" customFormat="1" ht="13.5" customHeight="1" x14ac:dyDescent="0.25">
      <c r="A121" s="14" t="s">
        <v>54</v>
      </c>
      <c r="B121" s="15" t="s">
        <v>414</v>
      </c>
      <c r="C121" s="47" t="s">
        <v>395</v>
      </c>
      <c r="D121" s="47" t="s">
        <v>396</v>
      </c>
      <c r="E121" s="48">
        <v>160</v>
      </c>
      <c r="F121" s="49"/>
      <c r="G121" s="50" t="s">
        <v>59</v>
      </c>
      <c r="H121" s="51"/>
      <c r="J121" s="50" t="s">
        <v>60</v>
      </c>
      <c r="K121" s="52" t="s">
        <v>56</v>
      </c>
      <c r="L121" s="53"/>
      <c r="M121" s="53"/>
      <c r="N121" s="16"/>
      <c r="O121" s="54"/>
      <c r="P121" s="17">
        <v>20</v>
      </c>
      <c r="Q121" s="55">
        <f t="shared" si="439"/>
        <v>0</v>
      </c>
      <c r="R121" s="56">
        <f t="shared" si="439"/>
        <v>0</v>
      </c>
      <c r="S121" s="56">
        <f t="shared" si="439"/>
        <v>0</v>
      </c>
      <c r="T121" s="56">
        <f t="shared" si="439"/>
        <v>0</v>
      </c>
      <c r="U121" s="56">
        <f t="shared" si="439"/>
        <v>0</v>
      </c>
      <c r="V121" s="56">
        <f t="shared" si="439"/>
        <v>0</v>
      </c>
      <c r="W121" s="56">
        <f t="shared" si="439"/>
        <v>0</v>
      </c>
      <c r="X121" s="56">
        <f t="shared" si="439"/>
        <v>0</v>
      </c>
      <c r="Y121" s="56">
        <f t="shared" si="439"/>
        <v>0</v>
      </c>
      <c r="Z121" s="56">
        <f t="shared" si="439"/>
        <v>0</v>
      </c>
      <c r="AA121" s="56">
        <f t="shared" si="439"/>
        <v>0</v>
      </c>
      <c r="AB121" s="56">
        <f t="shared" si="439"/>
        <v>0</v>
      </c>
      <c r="AC121" s="56">
        <f t="shared" si="439"/>
        <v>0</v>
      </c>
      <c r="AD121" s="56">
        <f t="shared" si="439"/>
        <v>0</v>
      </c>
      <c r="AE121" s="56">
        <f t="shared" si="439"/>
        <v>0</v>
      </c>
      <c r="AF121" s="57">
        <f>SUM(AG121:AT121)</f>
        <v>0</v>
      </c>
      <c r="AG121" s="58"/>
      <c r="AH121" s="63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60">
        <f>SUM(AV121:BI121)</f>
        <v>0</v>
      </c>
      <c r="AV121" s="58"/>
      <c r="AW121" s="63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60">
        <f>SUM(BK121:BX121)</f>
        <v>0</v>
      </c>
      <c r="BK121" s="58"/>
      <c r="BL121" s="63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60">
        <f>SUM(BZ121:CM121)</f>
        <v>0</v>
      </c>
      <c r="BZ121" s="58"/>
      <c r="CA121" s="61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60">
        <f>SUM(CO121:DB121)</f>
        <v>0</v>
      </c>
      <c r="CO121" s="58"/>
      <c r="CP121" s="61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60">
        <f>SUM(DD121:DQ121)</f>
        <v>0</v>
      </c>
      <c r="DD121" s="58"/>
      <c r="DE121" s="61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60">
        <f>SUM(DS121:EF121)</f>
        <v>0</v>
      </c>
      <c r="DS121" s="58"/>
      <c r="DT121" s="61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60">
        <f>SUM(EH121:EU121)</f>
        <v>0</v>
      </c>
      <c r="EH121" s="58"/>
      <c r="EI121" s="61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60">
        <f>SUM(EW121:FJ121)</f>
        <v>0</v>
      </c>
      <c r="EW121" s="58"/>
      <c r="EX121" s="61"/>
      <c r="EY121" s="58"/>
      <c r="EZ121" s="58"/>
      <c r="FA121" s="58"/>
      <c r="FB121" s="58"/>
      <c r="FC121" s="58"/>
      <c r="FD121" s="58"/>
      <c r="FE121" s="58"/>
      <c r="FF121" s="58"/>
      <c r="FG121" s="58"/>
      <c r="FH121" s="58"/>
      <c r="FI121" s="58"/>
      <c r="FJ121" s="58"/>
      <c r="FK121" s="60">
        <f>SUM(FL121:FY121)</f>
        <v>0</v>
      </c>
      <c r="FL121" s="58"/>
      <c r="FM121" s="61"/>
      <c r="FN121" s="58"/>
      <c r="FO121" s="58"/>
      <c r="FP121" s="58"/>
      <c r="FQ121" s="58"/>
      <c r="FR121" s="58"/>
      <c r="FS121" s="58"/>
      <c r="FT121" s="58"/>
      <c r="FU121" s="58"/>
      <c r="FV121" s="58"/>
      <c r="FW121" s="58"/>
      <c r="FX121" s="58"/>
      <c r="FY121" s="58"/>
      <c r="FZ121" s="60">
        <f>SUM(GA121:GN121)</f>
        <v>0</v>
      </c>
      <c r="GA121" s="58"/>
      <c r="GB121" s="61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60">
        <f>SUM(GP121:HC121)</f>
        <v>0</v>
      </c>
      <c r="GP121" s="58"/>
      <c r="GQ121" s="61"/>
      <c r="GR121" s="58"/>
      <c r="GS121" s="58"/>
      <c r="GT121" s="58"/>
      <c r="GU121" s="58"/>
      <c r="GV121" s="58"/>
      <c r="GW121" s="58"/>
      <c r="GX121" s="58"/>
      <c r="GY121" s="58"/>
      <c r="GZ121" s="58"/>
      <c r="HA121" s="58"/>
      <c r="HB121" s="58"/>
      <c r="HC121" s="58"/>
    </row>
    <row r="122" spans="1:211" s="15" customFormat="1" ht="13.5" customHeight="1" x14ac:dyDescent="0.25">
      <c r="A122" s="14" t="s">
        <v>54</v>
      </c>
      <c r="B122" s="15" t="s">
        <v>415</v>
      </c>
      <c r="C122" s="47" t="s">
        <v>395</v>
      </c>
      <c r="D122" s="47" t="s">
        <v>396</v>
      </c>
      <c r="E122" s="48">
        <v>160</v>
      </c>
      <c r="F122" s="49"/>
      <c r="G122" s="50" t="s">
        <v>62</v>
      </c>
      <c r="H122" s="51"/>
      <c r="J122" s="50" t="s">
        <v>63</v>
      </c>
      <c r="K122" s="52" t="s">
        <v>56</v>
      </c>
      <c r="L122" s="53"/>
      <c r="M122" s="53"/>
      <c r="N122" s="16"/>
      <c r="O122" s="54"/>
      <c r="P122" s="17">
        <v>20</v>
      </c>
      <c r="Q122" s="55">
        <f t="shared" ref="Q122:AF122" si="451">IF(Q121=0, 0, Q120/Q121/1)</f>
        <v>0</v>
      </c>
      <c r="R122" s="56">
        <f t="shared" si="451"/>
        <v>0</v>
      </c>
      <c r="S122" s="56">
        <f t="shared" si="451"/>
        <v>0</v>
      </c>
      <c r="T122" s="56">
        <f t="shared" si="451"/>
        <v>0</v>
      </c>
      <c r="U122" s="56">
        <f t="shared" si="451"/>
        <v>0</v>
      </c>
      <c r="V122" s="56">
        <f t="shared" si="451"/>
        <v>0</v>
      </c>
      <c r="W122" s="56">
        <f t="shared" si="451"/>
        <v>0</v>
      </c>
      <c r="X122" s="56">
        <f t="shared" si="451"/>
        <v>0</v>
      </c>
      <c r="Y122" s="56">
        <f t="shared" si="451"/>
        <v>0</v>
      </c>
      <c r="Z122" s="56">
        <f t="shared" si="451"/>
        <v>0</v>
      </c>
      <c r="AA122" s="56">
        <f t="shared" si="451"/>
        <v>0</v>
      </c>
      <c r="AB122" s="56">
        <f t="shared" si="451"/>
        <v>0</v>
      </c>
      <c r="AC122" s="56">
        <f t="shared" si="451"/>
        <v>0</v>
      </c>
      <c r="AD122" s="56">
        <f t="shared" si="451"/>
        <v>0</v>
      </c>
      <c r="AE122" s="56">
        <f t="shared" si="451"/>
        <v>0</v>
      </c>
      <c r="AF122" s="57">
        <f t="shared" si="451"/>
        <v>0</v>
      </c>
      <c r="AG122" s="58"/>
      <c r="AH122" s="63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60">
        <f>IF(AU121=0, 0, AU120/AU121/1)</f>
        <v>0</v>
      </c>
      <c r="AV122" s="58"/>
      <c r="AW122" s="63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60">
        <f>IF(BJ121=0, 0, BJ120/BJ121/1)</f>
        <v>0</v>
      </c>
      <c r="BK122" s="58"/>
      <c r="BL122" s="63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60">
        <f>IF(BY121=0, 0, BY120/BY121/1)</f>
        <v>0</v>
      </c>
      <c r="BZ122" s="58"/>
      <c r="CA122" s="61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60">
        <f>IF(CN121=0, 0, CN120/CN121/1)</f>
        <v>0</v>
      </c>
      <c r="CO122" s="58"/>
      <c r="CP122" s="61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60">
        <f>IF(DC121=0, 0, DC120/DC121/1)</f>
        <v>0</v>
      </c>
      <c r="DD122" s="58"/>
      <c r="DE122" s="61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60">
        <f>IF(DR121=0, 0, DR120/DR121/1)</f>
        <v>0</v>
      </c>
      <c r="DS122" s="58"/>
      <c r="DT122" s="61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60">
        <f>IF(EG121=0, 0, EG120/EG121/1)</f>
        <v>0</v>
      </c>
      <c r="EH122" s="58"/>
      <c r="EI122" s="61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60">
        <f>IF(EV121=0, 0, EV120/EV121/1)</f>
        <v>0</v>
      </c>
      <c r="EW122" s="58"/>
      <c r="EX122" s="61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/>
      <c r="FI122" s="58"/>
      <c r="FJ122" s="58"/>
      <c r="FK122" s="60">
        <f>IF(FK121=0, 0, FK120/FK121/1)</f>
        <v>0</v>
      </c>
      <c r="FL122" s="58"/>
      <c r="FM122" s="61"/>
      <c r="FN122" s="58"/>
      <c r="FO122" s="58"/>
      <c r="FP122" s="58"/>
      <c r="FQ122" s="58"/>
      <c r="FR122" s="58"/>
      <c r="FS122" s="58"/>
      <c r="FT122" s="58"/>
      <c r="FU122" s="58"/>
      <c r="FV122" s="58"/>
      <c r="FW122" s="58"/>
      <c r="FX122" s="58"/>
      <c r="FY122" s="58"/>
      <c r="FZ122" s="60">
        <f>IF(FZ121=0, 0, FZ120/FZ121/1)</f>
        <v>0</v>
      </c>
      <c r="GA122" s="58"/>
      <c r="GB122" s="61"/>
      <c r="GC122" s="58"/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60">
        <f>IF(GO121=0, 0, GO120/GO121/1)</f>
        <v>0</v>
      </c>
      <c r="GP122" s="58"/>
      <c r="GQ122" s="61"/>
      <c r="GR122" s="58"/>
      <c r="GS122" s="58"/>
      <c r="GT122" s="58"/>
      <c r="GU122" s="58"/>
      <c r="GV122" s="58"/>
      <c r="GW122" s="58"/>
      <c r="GX122" s="58"/>
      <c r="GY122" s="58"/>
      <c r="GZ122" s="58"/>
      <c r="HA122" s="58"/>
      <c r="HB122" s="58"/>
      <c r="HC122" s="58"/>
    </row>
    <row r="123" spans="1:211" s="15" customFormat="1" ht="13.5" customHeight="1" x14ac:dyDescent="0.25">
      <c r="A123" s="14" t="s">
        <v>49</v>
      </c>
      <c r="B123" s="15" t="s">
        <v>416</v>
      </c>
      <c r="C123" s="47" t="s">
        <v>395</v>
      </c>
      <c r="D123" s="47" t="s">
        <v>396</v>
      </c>
      <c r="E123" s="48">
        <v>160</v>
      </c>
      <c r="F123" s="49"/>
      <c r="G123" s="50" t="s">
        <v>417</v>
      </c>
      <c r="H123" s="51" t="s">
        <v>54</v>
      </c>
      <c r="J123" s="50" t="s">
        <v>55</v>
      </c>
      <c r="K123" s="52" t="s">
        <v>56</v>
      </c>
      <c r="L123" s="53"/>
      <c r="M123" s="53"/>
      <c r="N123" s="16"/>
      <c r="O123" s="54"/>
      <c r="P123" s="17">
        <v>20</v>
      </c>
      <c r="Q123" s="55">
        <f t="shared" ref="Q123:AE124" si="452">SUM(AF123,AU123,BJ123,BY123,CN123,DC123,DR123,EG123,EV123,FK123,FZ123,GO123)</f>
        <v>0</v>
      </c>
      <c r="R123" s="56">
        <f t="shared" si="452"/>
        <v>0</v>
      </c>
      <c r="S123" s="56">
        <f t="shared" si="452"/>
        <v>0</v>
      </c>
      <c r="T123" s="56">
        <f t="shared" si="452"/>
        <v>0</v>
      </c>
      <c r="U123" s="56">
        <f t="shared" si="452"/>
        <v>0</v>
      </c>
      <c r="V123" s="56">
        <f t="shared" si="452"/>
        <v>0</v>
      </c>
      <c r="W123" s="56">
        <f t="shared" si="452"/>
        <v>0</v>
      </c>
      <c r="X123" s="56">
        <f t="shared" si="452"/>
        <v>0</v>
      </c>
      <c r="Y123" s="56">
        <f t="shared" si="452"/>
        <v>0</v>
      </c>
      <c r="Z123" s="56">
        <f t="shared" si="452"/>
        <v>0</v>
      </c>
      <c r="AA123" s="56">
        <f t="shared" si="452"/>
        <v>0</v>
      </c>
      <c r="AB123" s="56">
        <f t="shared" si="452"/>
        <v>0</v>
      </c>
      <c r="AC123" s="56">
        <f t="shared" si="452"/>
        <v>0</v>
      </c>
      <c r="AD123" s="56">
        <f t="shared" si="452"/>
        <v>0</v>
      </c>
      <c r="AE123" s="56">
        <f t="shared" si="452"/>
        <v>0</v>
      </c>
      <c r="AF123" s="57">
        <f>SUM(AG123:AT123)</f>
        <v>0</v>
      </c>
      <c r="AG123" s="58"/>
      <c r="AH123" s="63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60">
        <f>SUM(AV123:BI123)</f>
        <v>0</v>
      </c>
      <c r="AV123" s="58">
        <f>AV124*AV125</f>
        <v>0</v>
      </c>
      <c r="AW123" s="63"/>
      <c r="AX123" s="58">
        <f t="shared" ref="AX123:BI123" si="453">AX124*AX125</f>
        <v>0</v>
      </c>
      <c r="AY123" s="58">
        <f t="shared" si="453"/>
        <v>0</v>
      </c>
      <c r="AZ123" s="58">
        <f t="shared" si="453"/>
        <v>0</v>
      </c>
      <c r="BA123" s="58">
        <f t="shared" si="453"/>
        <v>0</v>
      </c>
      <c r="BB123" s="58">
        <f t="shared" si="453"/>
        <v>0</v>
      </c>
      <c r="BC123" s="58">
        <f t="shared" si="453"/>
        <v>0</v>
      </c>
      <c r="BD123" s="58">
        <f t="shared" si="453"/>
        <v>0</v>
      </c>
      <c r="BE123" s="58">
        <f t="shared" si="453"/>
        <v>0</v>
      </c>
      <c r="BF123" s="58">
        <f t="shared" si="453"/>
        <v>0</v>
      </c>
      <c r="BG123" s="58">
        <f t="shared" si="453"/>
        <v>0</v>
      </c>
      <c r="BH123" s="58">
        <f t="shared" si="453"/>
        <v>0</v>
      </c>
      <c r="BI123" s="58">
        <f t="shared" si="453"/>
        <v>0</v>
      </c>
      <c r="BJ123" s="60">
        <f>SUM(BK123:BX123)</f>
        <v>0</v>
      </c>
      <c r="BK123" s="58">
        <f>BK124*BK125</f>
        <v>0</v>
      </c>
      <c r="BL123" s="63"/>
      <c r="BM123" s="58">
        <f t="shared" ref="BM123:BX123" si="454">BM124*BM125</f>
        <v>0</v>
      </c>
      <c r="BN123" s="58">
        <f t="shared" si="454"/>
        <v>0</v>
      </c>
      <c r="BO123" s="58">
        <f t="shared" si="454"/>
        <v>0</v>
      </c>
      <c r="BP123" s="58">
        <f t="shared" si="454"/>
        <v>0</v>
      </c>
      <c r="BQ123" s="58">
        <f t="shared" si="454"/>
        <v>0</v>
      </c>
      <c r="BR123" s="58">
        <f t="shared" si="454"/>
        <v>0</v>
      </c>
      <c r="BS123" s="58">
        <f t="shared" si="454"/>
        <v>0</v>
      </c>
      <c r="BT123" s="58">
        <f t="shared" si="454"/>
        <v>0</v>
      </c>
      <c r="BU123" s="58">
        <f t="shared" si="454"/>
        <v>0</v>
      </c>
      <c r="BV123" s="58">
        <f t="shared" si="454"/>
        <v>0</v>
      </c>
      <c r="BW123" s="58">
        <f t="shared" si="454"/>
        <v>0</v>
      </c>
      <c r="BX123" s="58">
        <f t="shared" si="454"/>
        <v>0</v>
      </c>
      <c r="BY123" s="60">
        <f>SUM(BZ123:CM123)</f>
        <v>0</v>
      </c>
      <c r="BZ123" s="58">
        <f>BZ124*BZ125</f>
        <v>0</v>
      </c>
      <c r="CA123" s="61"/>
      <c r="CB123" s="58">
        <f t="shared" ref="CB123:CM123" si="455">CB124*CB125</f>
        <v>0</v>
      </c>
      <c r="CC123" s="58">
        <f t="shared" si="455"/>
        <v>0</v>
      </c>
      <c r="CD123" s="58">
        <f t="shared" si="455"/>
        <v>0</v>
      </c>
      <c r="CE123" s="58">
        <f t="shared" si="455"/>
        <v>0</v>
      </c>
      <c r="CF123" s="58">
        <f t="shared" si="455"/>
        <v>0</v>
      </c>
      <c r="CG123" s="58">
        <f t="shared" si="455"/>
        <v>0</v>
      </c>
      <c r="CH123" s="58">
        <f t="shared" si="455"/>
        <v>0</v>
      </c>
      <c r="CI123" s="58">
        <f t="shared" si="455"/>
        <v>0</v>
      </c>
      <c r="CJ123" s="58">
        <f t="shared" si="455"/>
        <v>0</v>
      </c>
      <c r="CK123" s="58">
        <f t="shared" si="455"/>
        <v>0</v>
      </c>
      <c r="CL123" s="58">
        <f t="shared" si="455"/>
        <v>0</v>
      </c>
      <c r="CM123" s="58">
        <f t="shared" si="455"/>
        <v>0</v>
      </c>
      <c r="CN123" s="60">
        <f>SUM(CO123:DB123)</f>
        <v>0</v>
      </c>
      <c r="CO123" s="58">
        <f>CO124*CO125</f>
        <v>0</v>
      </c>
      <c r="CP123" s="61"/>
      <c r="CQ123" s="58">
        <f t="shared" ref="CQ123:DB123" si="456">CQ124*CQ125</f>
        <v>0</v>
      </c>
      <c r="CR123" s="58">
        <f t="shared" si="456"/>
        <v>0</v>
      </c>
      <c r="CS123" s="58">
        <f t="shared" si="456"/>
        <v>0</v>
      </c>
      <c r="CT123" s="58">
        <f t="shared" si="456"/>
        <v>0</v>
      </c>
      <c r="CU123" s="58">
        <f t="shared" si="456"/>
        <v>0</v>
      </c>
      <c r="CV123" s="58">
        <f t="shared" si="456"/>
        <v>0</v>
      </c>
      <c r="CW123" s="58">
        <f t="shared" si="456"/>
        <v>0</v>
      </c>
      <c r="CX123" s="58">
        <f t="shared" si="456"/>
        <v>0</v>
      </c>
      <c r="CY123" s="58">
        <f t="shared" si="456"/>
        <v>0</v>
      </c>
      <c r="CZ123" s="58">
        <f t="shared" si="456"/>
        <v>0</v>
      </c>
      <c r="DA123" s="58">
        <f t="shared" si="456"/>
        <v>0</v>
      </c>
      <c r="DB123" s="58">
        <f t="shared" si="456"/>
        <v>0</v>
      </c>
      <c r="DC123" s="60">
        <f>SUM(DD123:DQ123)</f>
        <v>0</v>
      </c>
      <c r="DD123" s="58">
        <f>DD124*DD125</f>
        <v>0</v>
      </c>
      <c r="DE123" s="61"/>
      <c r="DF123" s="58">
        <f t="shared" ref="DF123:DQ123" si="457">DF124*DF125</f>
        <v>0</v>
      </c>
      <c r="DG123" s="58">
        <f t="shared" si="457"/>
        <v>0</v>
      </c>
      <c r="DH123" s="58">
        <f t="shared" si="457"/>
        <v>0</v>
      </c>
      <c r="DI123" s="58">
        <f t="shared" si="457"/>
        <v>0</v>
      </c>
      <c r="DJ123" s="58">
        <f t="shared" si="457"/>
        <v>0</v>
      </c>
      <c r="DK123" s="58">
        <f t="shared" si="457"/>
        <v>0</v>
      </c>
      <c r="DL123" s="58">
        <f t="shared" si="457"/>
        <v>0</v>
      </c>
      <c r="DM123" s="58">
        <f t="shared" si="457"/>
        <v>0</v>
      </c>
      <c r="DN123" s="58">
        <f t="shared" si="457"/>
        <v>0</v>
      </c>
      <c r="DO123" s="58">
        <f t="shared" si="457"/>
        <v>0</v>
      </c>
      <c r="DP123" s="58">
        <f t="shared" si="457"/>
        <v>0</v>
      </c>
      <c r="DQ123" s="58">
        <f t="shared" si="457"/>
        <v>0</v>
      </c>
      <c r="DR123" s="60">
        <f>SUM(DS123:EF123)</f>
        <v>0</v>
      </c>
      <c r="DS123" s="58">
        <f>DS124*DS125</f>
        <v>0</v>
      </c>
      <c r="DT123" s="61"/>
      <c r="DU123" s="58">
        <f t="shared" ref="DU123:EF123" si="458">DU124*DU125</f>
        <v>0</v>
      </c>
      <c r="DV123" s="58">
        <f t="shared" si="458"/>
        <v>0</v>
      </c>
      <c r="DW123" s="58">
        <f t="shared" si="458"/>
        <v>0</v>
      </c>
      <c r="DX123" s="58">
        <f t="shared" si="458"/>
        <v>0</v>
      </c>
      <c r="DY123" s="58">
        <f t="shared" si="458"/>
        <v>0</v>
      </c>
      <c r="DZ123" s="58">
        <f t="shared" si="458"/>
        <v>0</v>
      </c>
      <c r="EA123" s="58">
        <f t="shared" si="458"/>
        <v>0</v>
      </c>
      <c r="EB123" s="58">
        <f t="shared" si="458"/>
        <v>0</v>
      </c>
      <c r="EC123" s="58">
        <f t="shared" si="458"/>
        <v>0</v>
      </c>
      <c r="ED123" s="58">
        <f t="shared" si="458"/>
        <v>0</v>
      </c>
      <c r="EE123" s="58">
        <f t="shared" si="458"/>
        <v>0</v>
      </c>
      <c r="EF123" s="58">
        <f t="shared" si="458"/>
        <v>0</v>
      </c>
      <c r="EG123" s="60">
        <f>SUM(EH123:EU123)</f>
        <v>0</v>
      </c>
      <c r="EH123" s="58">
        <f>EH124*EH125</f>
        <v>0</v>
      </c>
      <c r="EI123" s="61"/>
      <c r="EJ123" s="58">
        <f t="shared" ref="EJ123:EU123" si="459">EJ124*EJ125</f>
        <v>0</v>
      </c>
      <c r="EK123" s="58">
        <f t="shared" si="459"/>
        <v>0</v>
      </c>
      <c r="EL123" s="58">
        <f t="shared" si="459"/>
        <v>0</v>
      </c>
      <c r="EM123" s="58">
        <f t="shared" si="459"/>
        <v>0</v>
      </c>
      <c r="EN123" s="58">
        <f t="shared" si="459"/>
        <v>0</v>
      </c>
      <c r="EO123" s="58">
        <f t="shared" si="459"/>
        <v>0</v>
      </c>
      <c r="EP123" s="58">
        <f t="shared" si="459"/>
        <v>0</v>
      </c>
      <c r="EQ123" s="58">
        <f t="shared" si="459"/>
        <v>0</v>
      </c>
      <c r="ER123" s="58">
        <f t="shared" si="459"/>
        <v>0</v>
      </c>
      <c r="ES123" s="58">
        <f t="shared" si="459"/>
        <v>0</v>
      </c>
      <c r="ET123" s="58">
        <f t="shared" si="459"/>
        <v>0</v>
      </c>
      <c r="EU123" s="58">
        <f t="shared" si="459"/>
        <v>0</v>
      </c>
      <c r="EV123" s="60">
        <f>SUM(EW123:FJ123)</f>
        <v>0</v>
      </c>
      <c r="EW123" s="58">
        <f>EW124*EW125</f>
        <v>0</v>
      </c>
      <c r="EX123" s="61"/>
      <c r="EY123" s="58">
        <f t="shared" ref="EY123:FJ123" si="460">EY124*EY125</f>
        <v>0</v>
      </c>
      <c r="EZ123" s="58">
        <f t="shared" si="460"/>
        <v>0</v>
      </c>
      <c r="FA123" s="58">
        <f t="shared" si="460"/>
        <v>0</v>
      </c>
      <c r="FB123" s="58">
        <f t="shared" si="460"/>
        <v>0</v>
      </c>
      <c r="FC123" s="58">
        <f t="shared" si="460"/>
        <v>0</v>
      </c>
      <c r="FD123" s="58">
        <f t="shared" si="460"/>
        <v>0</v>
      </c>
      <c r="FE123" s="58">
        <f t="shared" si="460"/>
        <v>0</v>
      </c>
      <c r="FF123" s="58">
        <f t="shared" si="460"/>
        <v>0</v>
      </c>
      <c r="FG123" s="58">
        <f t="shared" si="460"/>
        <v>0</v>
      </c>
      <c r="FH123" s="58">
        <f t="shared" si="460"/>
        <v>0</v>
      </c>
      <c r="FI123" s="58">
        <f t="shared" si="460"/>
        <v>0</v>
      </c>
      <c r="FJ123" s="58">
        <f t="shared" si="460"/>
        <v>0</v>
      </c>
      <c r="FK123" s="60">
        <f>SUM(FL123:FY123)</f>
        <v>0</v>
      </c>
      <c r="FL123" s="58">
        <f>FL124*FL125</f>
        <v>0</v>
      </c>
      <c r="FM123" s="61"/>
      <c r="FN123" s="58">
        <f t="shared" ref="FN123:FY123" si="461">FN124*FN125</f>
        <v>0</v>
      </c>
      <c r="FO123" s="58">
        <f t="shared" si="461"/>
        <v>0</v>
      </c>
      <c r="FP123" s="58">
        <f t="shared" si="461"/>
        <v>0</v>
      </c>
      <c r="FQ123" s="58">
        <f t="shared" si="461"/>
        <v>0</v>
      </c>
      <c r="FR123" s="58">
        <f t="shared" si="461"/>
        <v>0</v>
      </c>
      <c r="FS123" s="58">
        <f t="shared" si="461"/>
        <v>0</v>
      </c>
      <c r="FT123" s="58">
        <f t="shared" si="461"/>
        <v>0</v>
      </c>
      <c r="FU123" s="58">
        <f t="shared" si="461"/>
        <v>0</v>
      </c>
      <c r="FV123" s="58">
        <f t="shared" si="461"/>
        <v>0</v>
      </c>
      <c r="FW123" s="58">
        <f t="shared" si="461"/>
        <v>0</v>
      </c>
      <c r="FX123" s="58">
        <f t="shared" si="461"/>
        <v>0</v>
      </c>
      <c r="FY123" s="58">
        <f t="shared" si="461"/>
        <v>0</v>
      </c>
      <c r="FZ123" s="60">
        <f>SUM(GA123:GN123)</f>
        <v>0</v>
      </c>
      <c r="GA123" s="58">
        <f>GA124*GA125</f>
        <v>0</v>
      </c>
      <c r="GB123" s="61"/>
      <c r="GC123" s="58">
        <f t="shared" ref="GC123:GN123" si="462">GC124*GC125</f>
        <v>0</v>
      </c>
      <c r="GD123" s="58">
        <f t="shared" si="462"/>
        <v>0</v>
      </c>
      <c r="GE123" s="58">
        <f t="shared" si="462"/>
        <v>0</v>
      </c>
      <c r="GF123" s="58">
        <f t="shared" si="462"/>
        <v>0</v>
      </c>
      <c r="GG123" s="58">
        <f t="shared" si="462"/>
        <v>0</v>
      </c>
      <c r="GH123" s="58">
        <f t="shared" si="462"/>
        <v>0</v>
      </c>
      <c r="GI123" s="58">
        <f t="shared" si="462"/>
        <v>0</v>
      </c>
      <c r="GJ123" s="58">
        <f t="shared" si="462"/>
        <v>0</v>
      </c>
      <c r="GK123" s="58">
        <f t="shared" si="462"/>
        <v>0</v>
      </c>
      <c r="GL123" s="58">
        <f t="shared" si="462"/>
        <v>0</v>
      </c>
      <c r="GM123" s="58">
        <f t="shared" si="462"/>
        <v>0</v>
      </c>
      <c r="GN123" s="58">
        <f t="shared" si="462"/>
        <v>0</v>
      </c>
      <c r="GO123" s="60">
        <f>SUM(GP123:HC123)</f>
        <v>0</v>
      </c>
      <c r="GP123" s="58">
        <f>GP124*GP125</f>
        <v>0</v>
      </c>
      <c r="GQ123" s="61"/>
      <c r="GR123" s="58">
        <f t="shared" ref="GR123:HC123" si="463">GR124*GR125</f>
        <v>0</v>
      </c>
      <c r="GS123" s="58">
        <f t="shared" si="463"/>
        <v>0</v>
      </c>
      <c r="GT123" s="58">
        <f t="shared" si="463"/>
        <v>0</v>
      </c>
      <c r="GU123" s="58">
        <f t="shared" si="463"/>
        <v>0</v>
      </c>
      <c r="GV123" s="58">
        <f t="shared" si="463"/>
        <v>0</v>
      </c>
      <c r="GW123" s="58">
        <f t="shared" si="463"/>
        <v>0</v>
      </c>
      <c r="GX123" s="58">
        <f t="shared" si="463"/>
        <v>0</v>
      </c>
      <c r="GY123" s="58">
        <f t="shared" si="463"/>
        <v>0</v>
      </c>
      <c r="GZ123" s="58">
        <f t="shared" si="463"/>
        <v>0</v>
      </c>
      <c r="HA123" s="58">
        <f t="shared" si="463"/>
        <v>0</v>
      </c>
      <c r="HB123" s="58">
        <f t="shared" si="463"/>
        <v>0</v>
      </c>
      <c r="HC123" s="58">
        <f t="shared" si="463"/>
        <v>0</v>
      </c>
    </row>
    <row r="124" spans="1:211" s="15" customFormat="1" ht="13.5" customHeight="1" x14ac:dyDescent="0.25">
      <c r="A124" s="14" t="s">
        <v>54</v>
      </c>
      <c r="B124" s="15" t="s">
        <v>418</v>
      </c>
      <c r="C124" s="47" t="s">
        <v>395</v>
      </c>
      <c r="D124" s="47" t="s">
        <v>396</v>
      </c>
      <c r="E124" s="48">
        <v>160</v>
      </c>
      <c r="F124" s="49"/>
      <c r="G124" s="50" t="s">
        <v>59</v>
      </c>
      <c r="H124" s="51"/>
      <c r="J124" s="50" t="s">
        <v>60</v>
      </c>
      <c r="K124" s="52" t="s">
        <v>56</v>
      </c>
      <c r="L124" s="53"/>
      <c r="M124" s="53"/>
      <c r="N124" s="16"/>
      <c r="O124" s="54"/>
      <c r="P124" s="17">
        <v>20</v>
      </c>
      <c r="Q124" s="55">
        <f t="shared" si="452"/>
        <v>0</v>
      </c>
      <c r="R124" s="56">
        <f t="shared" si="452"/>
        <v>0</v>
      </c>
      <c r="S124" s="56">
        <f t="shared" si="452"/>
        <v>0</v>
      </c>
      <c r="T124" s="56">
        <f t="shared" si="452"/>
        <v>0</v>
      </c>
      <c r="U124" s="56">
        <f t="shared" si="452"/>
        <v>0</v>
      </c>
      <c r="V124" s="56">
        <f t="shared" si="452"/>
        <v>0</v>
      </c>
      <c r="W124" s="56">
        <f t="shared" si="452"/>
        <v>0</v>
      </c>
      <c r="X124" s="56">
        <f t="shared" si="452"/>
        <v>0</v>
      </c>
      <c r="Y124" s="56">
        <f t="shared" si="452"/>
        <v>0</v>
      </c>
      <c r="Z124" s="56">
        <f t="shared" si="452"/>
        <v>0</v>
      </c>
      <c r="AA124" s="56">
        <f t="shared" si="452"/>
        <v>0</v>
      </c>
      <c r="AB124" s="56">
        <f t="shared" si="452"/>
        <v>0</v>
      </c>
      <c r="AC124" s="56">
        <f t="shared" si="452"/>
        <v>0</v>
      </c>
      <c r="AD124" s="56">
        <f t="shared" si="452"/>
        <v>0</v>
      </c>
      <c r="AE124" s="56">
        <f t="shared" si="452"/>
        <v>0</v>
      </c>
      <c r="AF124" s="57">
        <f>SUM(AG124:AT124)</f>
        <v>0</v>
      </c>
      <c r="AG124" s="58"/>
      <c r="AH124" s="63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60">
        <f>SUM(AV124:BI124)</f>
        <v>0</v>
      </c>
      <c r="AV124" s="58"/>
      <c r="AW124" s="63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60">
        <f>SUM(BK124:BX124)</f>
        <v>0</v>
      </c>
      <c r="BK124" s="58"/>
      <c r="BL124" s="63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60">
        <f>SUM(BZ124:CM124)</f>
        <v>0</v>
      </c>
      <c r="BZ124" s="58"/>
      <c r="CA124" s="61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60">
        <f>SUM(CO124:DB124)</f>
        <v>0</v>
      </c>
      <c r="CO124" s="58"/>
      <c r="CP124" s="61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60">
        <f>SUM(DD124:DQ124)</f>
        <v>0</v>
      </c>
      <c r="DD124" s="58"/>
      <c r="DE124" s="61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60">
        <f>SUM(DS124:EF124)</f>
        <v>0</v>
      </c>
      <c r="DS124" s="58"/>
      <c r="DT124" s="61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60">
        <f>SUM(EH124:EU124)</f>
        <v>0</v>
      </c>
      <c r="EH124" s="58"/>
      <c r="EI124" s="61"/>
      <c r="EJ124" s="58"/>
      <c r="EK124" s="58"/>
      <c r="EL124" s="58"/>
      <c r="EM124" s="58"/>
      <c r="EN124" s="58"/>
      <c r="EO124" s="58"/>
      <c r="EP124" s="58"/>
      <c r="EQ124" s="58"/>
      <c r="ER124" s="58"/>
      <c r="ES124" s="58"/>
      <c r="ET124" s="58"/>
      <c r="EU124" s="58"/>
      <c r="EV124" s="60">
        <f>SUM(EW124:FJ124)</f>
        <v>0</v>
      </c>
      <c r="EW124" s="58"/>
      <c r="EX124" s="61"/>
      <c r="EY124" s="58"/>
      <c r="EZ124" s="58"/>
      <c r="FA124" s="58"/>
      <c r="FB124" s="58"/>
      <c r="FC124" s="58"/>
      <c r="FD124" s="58"/>
      <c r="FE124" s="58"/>
      <c r="FF124" s="58"/>
      <c r="FG124" s="58"/>
      <c r="FH124" s="58"/>
      <c r="FI124" s="58"/>
      <c r="FJ124" s="58"/>
      <c r="FK124" s="60">
        <f>SUM(FL124:FY124)</f>
        <v>0</v>
      </c>
      <c r="FL124" s="58"/>
      <c r="FM124" s="61"/>
      <c r="FN124" s="58"/>
      <c r="FO124" s="58"/>
      <c r="FP124" s="58"/>
      <c r="FQ124" s="58"/>
      <c r="FR124" s="58"/>
      <c r="FS124" s="58"/>
      <c r="FT124" s="58"/>
      <c r="FU124" s="58"/>
      <c r="FV124" s="58"/>
      <c r="FW124" s="58"/>
      <c r="FX124" s="58"/>
      <c r="FY124" s="58"/>
      <c r="FZ124" s="60">
        <f>SUM(GA124:GN124)</f>
        <v>0</v>
      </c>
      <c r="GA124" s="58"/>
      <c r="GB124" s="61"/>
      <c r="GC124" s="58"/>
      <c r="GD124" s="58"/>
      <c r="GE124" s="58"/>
      <c r="GF124" s="58"/>
      <c r="GG124" s="58"/>
      <c r="GH124" s="58"/>
      <c r="GI124" s="58"/>
      <c r="GJ124" s="58"/>
      <c r="GK124" s="58"/>
      <c r="GL124" s="58"/>
      <c r="GM124" s="58"/>
      <c r="GN124" s="58"/>
      <c r="GO124" s="60">
        <f>SUM(GP124:HC124)</f>
        <v>0</v>
      </c>
      <c r="GP124" s="58"/>
      <c r="GQ124" s="61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</row>
    <row r="125" spans="1:211" s="15" customFormat="1" ht="13.5" customHeight="1" x14ac:dyDescent="0.25">
      <c r="A125" s="14" t="s">
        <v>54</v>
      </c>
      <c r="B125" s="15" t="s">
        <v>419</v>
      </c>
      <c r="C125" s="47" t="s">
        <v>395</v>
      </c>
      <c r="D125" s="47" t="s">
        <v>396</v>
      </c>
      <c r="E125" s="48">
        <v>160</v>
      </c>
      <c r="F125" s="49"/>
      <c r="G125" s="50" t="s">
        <v>62</v>
      </c>
      <c r="H125" s="51"/>
      <c r="J125" s="50" t="s">
        <v>63</v>
      </c>
      <c r="K125" s="52" t="s">
        <v>56</v>
      </c>
      <c r="L125" s="53"/>
      <c r="M125" s="53"/>
      <c r="N125" s="16"/>
      <c r="O125" s="54"/>
      <c r="P125" s="17">
        <v>20</v>
      </c>
      <c r="Q125" s="55">
        <f t="shared" ref="Q125:AF125" si="464">IF(Q124=0, 0, Q123/Q124/1)</f>
        <v>0</v>
      </c>
      <c r="R125" s="56">
        <f t="shared" si="464"/>
        <v>0</v>
      </c>
      <c r="S125" s="56">
        <f t="shared" si="464"/>
        <v>0</v>
      </c>
      <c r="T125" s="56">
        <f t="shared" si="464"/>
        <v>0</v>
      </c>
      <c r="U125" s="56">
        <f t="shared" si="464"/>
        <v>0</v>
      </c>
      <c r="V125" s="56">
        <f t="shared" si="464"/>
        <v>0</v>
      </c>
      <c r="W125" s="56">
        <f t="shared" si="464"/>
        <v>0</v>
      </c>
      <c r="X125" s="56">
        <f t="shared" si="464"/>
        <v>0</v>
      </c>
      <c r="Y125" s="56">
        <f t="shared" si="464"/>
        <v>0</v>
      </c>
      <c r="Z125" s="56">
        <f t="shared" si="464"/>
        <v>0</v>
      </c>
      <c r="AA125" s="56">
        <f t="shared" si="464"/>
        <v>0</v>
      </c>
      <c r="AB125" s="56">
        <f t="shared" si="464"/>
        <v>0</v>
      </c>
      <c r="AC125" s="56">
        <f t="shared" si="464"/>
        <v>0</v>
      </c>
      <c r="AD125" s="56">
        <f t="shared" si="464"/>
        <v>0</v>
      </c>
      <c r="AE125" s="56">
        <f t="shared" si="464"/>
        <v>0</v>
      </c>
      <c r="AF125" s="57">
        <f t="shared" si="464"/>
        <v>0</v>
      </c>
      <c r="AG125" s="58"/>
      <c r="AH125" s="63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60">
        <f>IF(AU124=0, 0, AU123/AU124/1)</f>
        <v>0</v>
      </c>
      <c r="AV125" s="58"/>
      <c r="AW125" s="63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60">
        <f>IF(BJ124=0, 0, BJ123/BJ124/1)</f>
        <v>0</v>
      </c>
      <c r="BK125" s="58"/>
      <c r="BL125" s="63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60">
        <f>IF(BY124=0, 0, BY123/BY124/1)</f>
        <v>0</v>
      </c>
      <c r="BZ125" s="58"/>
      <c r="CA125" s="61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60">
        <f>IF(CN124=0, 0, CN123/CN124/1)</f>
        <v>0</v>
      </c>
      <c r="CO125" s="58"/>
      <c r="CP125" s="61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60">
        <f>IF(DC124=0, 0, DC123/DC124/1)</f>
        <v>0</v>
      </c>
      <c r="DD125" s="58"/>
      <c r="DE125" s="61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60">
        <f>IF(DR124=0, 0, DR123/DR124/1)</f>
        <v>0</v>
      </c>
      <c r="DS125" s="58"/>
      <c r="DT125" s="61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60">
        <f>IF(EG124=0, 0, EG123/EG124/1)</f>
        <v>0</v>
      </c>
      <c r="EH125" s="58"/>
      <c r="EI125" s="61"/>
      <c r="EJ125" s="58"/>
      <c r="EK125" s="58"/>
      <c r="EL125" s="58"/>
      <c r="EM125" s="58"/>
      <c r="EN125" s="58"/>
      <c r="EO125" s="58"/>
      <c r="EP125" s="58"/>
      <c r="EQ125" s="58"/>
      <c r="ER125" s="58"/>
      <c r="ES125" s="58"/>
      <c r="ET125" s="58"/>
      <c r="EU125" s="58"/>
      <c r="EV125" s="60">
        <f>IF(EV124=0, 0, EV123/EV124/1)</f>
        <v>0</v>
      </c>
      <c r="EW125" s="58"/>
      <c r="EX125" s="61"/>
      <c r="EY125" s="58"/>
      <c r="EZ125" s="58"/>
      <c r="FA125" s="58"/>
      <c r="FB125" s="58"/>
      <c r="FC125" s="58"/>
      <c r="FD125" s="58"/>
      <c r="FE125" s="58"/>
      <c r="FF125" s="58"/>
      <c r="FG125" s="58"/>
      <c r="FH125" s="58"/>
      <c r="FI125" s="58"/>
      <c r="FJ125" s="58"/>
      <c r="FK125" s="60">
        <f>IF(FK124=0, 0, FK123/FK124/1)</f>
        <v>0</v>
      </c>
      <c r="FL125" s="58"/>
      <c r="FM125" s="61"/>
      <c r="FN125" s="58"/>
      <c r="FO125" s="58"/>
      <c r="FP125" s="58"/>
      <c r="FQ125" s="58"/>
      <c r="FR125" s="58"/>
      <c r="FS125" s="58"/>
      <c r="FT125" s="58"/>
      <c r="FU125" s="58"/>
      <c r="FV125" s="58"/>
      <c r="FW125" s="58"/>
      <c r="FX125" s="58"/>
      <c r="FY125" s="58"/>
      <c r="FZ125" s="60">
        <f>IF(FZ124=0, 0, FZ123/FZ124/1)</f>
        <v>0</v>
      </c>
      <c r="GA125" s="58"/>
      <c r="GB125" s="61"/>
      <c r="GC125" s="58"/>
      <c r="GD125" s="58"/>
      <c r="GE125" s="58"/>
      <c r="GF125" s="58"/>
      <c r="GG125" s="58"/>
      <c r="GH125" s="58"/>
      <c r="GI125" s="58"/>
      <c r="GJ125" s="58"/>
      <c r="GK125" s="58"/>
      <c r="GL125" s="58"/>
      <c r="GM125" s="58"/>
      <c r="GN125" s="58"/>
      <c r="GO125" s="60">
        <f>IF(GO124=0, 0, GO123/GO124/1)</f>
        <v>0</v>
      </c>
      <c r="GP125" s="58"/>
      <c r="GQ125" s="61"/>
      <c r="GR125" s="58"/>
      <c r="GS125" s="58"/>
      <c r="GT125" s="58"/>
      <c r="GU125" s="58"/>
      <c r="GV125" s="58"/>
      <c r="GW125" s="58"/>
      <c r="GX125" s="58"/>
      <c r="GY125" s="58"/>
      <c r="GZ125" s="58"/>
      <c r="HA125" s="58"/>
      <c r="HB125" s="58"/>
      <c r="HC125" s="58"/>
    </row>
    <row r="126" spans="1:211" s="15" customFormat="1" ht="13.5" customHeight="1" x14ac:dyDescent="0.25">
      <c r="A126" s="14" t="s">
        <v>49</v>
      </c>
      <c r="B126" s="15" t="s">
        <v>420</v>
      </c>
      <c r="C126" s="47" t="s">
        <v>395</v>
      </c>
      <c r="D126" s="47" t="s">
        <v>396</v>
      </c>
      <c r="E126" s="48">
        <v>160</v>
      </c>
      <c r="F126" s="49"/>
      <c r="G126" s="50" t="s">
        <v>421</v>
      </c>
      <c r="H126" s="51" t="s">
        <v>54</v>
      </c>
      <c r="J126" s="50" t="s">
        <v>55</v>
      </c>
      <c r="K126" s="52" t="s">
        <v>56</v>
      </c>
      <c r="L126" s="53"/>
      <c r="M126" s="53"/>
      <c r="N126" s="16"/>
      <c r="O126" s="54"/>
      <c r="P126" s="17">
        <v>20</v>
      </c>
      <c r="Q126" s="55">
        <f t="shared" ref="Q126:AE127" si="465">SUM(AF126,AU126,BJ126,BY126,CN126,DC126,DR126,EG126,EV126,FK126,FZ126,GO126)</f>
        <v>0</v>
      </c>
      <c r="R126" s="56">
        <f t="shared" si="465"/>
        <v>0</v>
      </c>
      <c r="S126" s="56">
        <f t="shared" si="465"/>
        <v>0</v>
      </c>
      <c r="T126" s="56">
        <f t="shared" si="465"/>
        <v>0</v>
      </c>
      <c r="U126" s="56">
        <f t="shared" si="465"/>
        <v>0</v>
      </c>
      <c r="V126" s="56">
        <f t="shared" si="465"/>
        <v>0</v>
      </c>
      <c r="W126" s="56">
        <f t="shared" si="465"/>
        <v>0</v>
      </c>
      <c r="X126" s="56">
        <f t="shared" si="465"/>
        <v>0</v>
      </c>
      <c r="Y126" s="56">
        <f t="shared" si="465"/>
        <v>0</v>
      </c>
      <c r="Z126" s="56">
        <f t="shared" si="465"/>
        <v>0</v>
      </c>
      <c r="AA126" s="56">
        <f t="shared" si="465"/>
        <v>0</v>
      </c>
      <c r="AB126" s="56">
        <f t="shared" si="465"/>
        <v>0</v>
      </c>
      <c r="AC126" s="56">
        <f t="shared" si="465"/>
        <v>0</v>
      </c>
      <c r="AD126" s="56">
        <f t="shared" si="465"/>
        <v>0</v>
      </c>
      <c r="AE126" s="56">
        <f t="shared" si="465"/>
        <v>0</v>
      </c>
      <c r="AF126" s="57">
        <f>SUM(AG126:AT126)</f>
        <v>0</v>
      </c>
      <c r="AG126" s="58"/>
      <c r="AH126" s="63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60">
        <f>SUM(AV126:BI126)</f>
        <v>0</v>
      </c>
      <c r="AV126" s="58">
        <f>AV127*AV128</f>
        <v>0</v>
      </c>
      <c r="AW126" s="63"/>
      <c r="AX126" s="58">
        <f t="shared" ref="AX126:BI126" si="466">AX127*AX128</f>
        <v>0</v>
      </c>
      <c r="AY126" s="58">
        <f t="shared" si="466"/>
        <v>0</v>
      </c>
      <c r="AZ126" s="58">
        <f t="shared" si="466"/>
        <v>0</v>
      </c>
      <c r="BA126" s="58">
        <f t="shared" si="466"/>
        <v>0</v>
      </c>
      <c r="BB126" s="58">
        <f t="shared" si="466"/>
        <v>0</v>
      </c>
      <c r="BC126" s="58">
        <f t="shared" si="466"/>
        <v>0</v>
      </c>
      <c r="BD126" s="58">
        <f t="shared" si="466"/>
        <v>0</v>
      </c>
      <c r="BE126" s="58">
        <f t="shared" si="466"/>
        <v>0</v>
      </c>
      <c r="BF126" s="58">
        <f t="shared" si="466"/>
        <v>0</v>
      </c>
      <c r="BG126" s="58">
        <f t="shared" si="466"/>
        <v>0</v>
      </c>
      <c r="BH126" s="58">
        <f t="shared" si="466"/>
        <v>0</v>
      </c>
      <c r="BI126" s="58">
        <f t="shared" si="466"/>
        <v>0</v>
      </c>
      <c r="BJ126" s="60">
        <f>SUM(BK126:BX126)</f>
        <v>0</v>
      </c>
      <c r="BK126" s="58">
        <f>BK127*BK128</f>
        <v>0</v>
      </c>
      <c r="BL126" s="63"/>
      <c r="BM126" s="58">
        <f t="shared" ref="BM126:BX126" si="467">BM127*BM128</f>
        <v>0</v>
      </c>
      <c r="BN126" s="58">
        <f t="shared" si="467"/>
        <v>0</v>
      </c>
      <c r="BO126" s="58">
        <f t="shared" si="467"/>
        <v>0</v>
      </c>
      <c r="BP126" s="58">
        <f t="shared" si="467"/>
        <v>0</v>
      </c>
      <c r="BQ126" s="58">
        <f t="shared" si="467"/>
        <v>0</v>
      </c>
      <c r="BR126" s="58">
        <f t="shared" si="467"/>
        <v>0</v>
      </c>
      <c r="BS126" s="58">
        <f t="shared" si="467"/>
        <v>0</v>
      </c>
      <c r="BT126" s="58">
        <f t="shared" si="467"/>
        <v>0</v>
      </c>
      <c r="BU126" s="58">
        <f t="shared" si="467"/>
        <v>0</v>
      </c>
      <c r="BV126" s="58">
        <f t="shared" si="467"/>
        <v>0</v>
      </c>
      <c r="BW126" s="58">
        <f t="shared" si="467"/>
        <v>0</v>
      </c>
      <c r="BX126" s="58">
        <f t="shared" si="467"/>
        <v>0</v>
      </c>
      <c r="BY126" s="60">
        <f>SUM(BZ126:CM126)</f>
        <v>0</v>
      </c>
      <c r="BZ126" s="58">
        <f>BZ127*BZ128</f>
        <v>0</v>
      </c>
      <c r="CA126" s="61"/>
      <c r="CB126" s="58">
        <f t="shared" ref="CB126:CM126" si="468">CB127*CB128</f>
        <v>0</v>
      </c>
      <c r="CC126" s="58">
        <f t="shared" si="468"/>
        <v>0</v>
      </c>
      <c r="CD126" s="58">
        <f t="shared" si="468"/>
        <v>0</v>
      </c>
      <c r="CE126" s="58">
        <f t="shared" si="468"/>
        <v>0</v>
      </c>
      <c r="CF126" s="58">
        <f t="shared" si="468"/>
        <v>0</v>
      </c>
      <c r="CG126" s="58">
        <f t="shared" si="468"/>
        <v>0</v>
      </c>
      <c r="CH126" s="58">
        <f t="shared" si="468"/>
        <v>0</v>
      </c>
      <c r="CI126" s="58">
        <f t="shared" si="468"/>
        <v>0</v>
      </c>
      <c r="CJ126" s="58">
        <f t="shared" si="468"/>
        <v>0</v>
      </c>
      <c r="CK126" s="58">
        <f t="shared" si="468"/>
        <v>0</v>
      </c>
      <c r="CL126" s="58">
        <f t="shared" si="468"/>
        <v>0</v>
      </c>
      <c r="CM126" s="58">
        <f t="shared" si="468"/>
        <v>0</v>
      </c>
      <c r="CN126" s="60">
        <f>SUM(CO126:DB126)</f>
        <v>0</v>
      </c>
      <c r="CO126" s="58">
        <f>CO127*CO128</f>
        <v>0</v>
      </c>
      <c r="CP126" s="61"/>
      <c r="CQ126" s="58">
        <f t="shared" ref="CQ126:DB126" si="469">CQ127*CQ128</f>
        <v>0</v>
      </c>
      <c r="CR126" s="58">
        <f t="shared" si="469"/>
        <v>0</v>
      </c>
      <c r="CS126" s="58">
        <f t="shared" si="469"/>
        <v>0</v>
      </c>
      <c r="CT126" s="58">
        <f t="shared" si="469"/>
        <v>0</v>
      </c>
      <c r="CU126" s="58">
        <f t="shared" si="469"/>
        <v>0</v>
      </c>
      <c r="CV126" s="58">
        <f t="shared" si="469"/>
        <v>0</v>
      </c>
      <c r="CW126" s="58">
        <f t="shared" si="469"/>
        <v>0</v>
      </c>
      <c r="CX126" s="58">
        <f t="shared" si="469"/>
        <v>0</v>
      </c>
      <c r="CY126" s="58">
        <f t="shared" si="469"/>
        <v>0</v>
      </c>
      <c r="CZ126" s="58">
        <f t="shared" si="469"/>
        <v>0</v>
      </c>
      <c r="DA126" s="58">
        <f t="shared" si="469"/>
        <v>0</v>
      </c>
      <c r="DB126" s="58">
        <f t="shared" si="469"/>
        <v>0</v>
      </c>
      <c r="DC126" s="60">
        <f>SUM(DD126:DQ126)</f>
        <v>0</v>
      </c>
      <c r="DD126" s="58">
        <f>DD127*DD128</f>
        <v>0</v>
      </c>
      <c r="DE126" s="61"/>
      <c r="DF126" s="58">
        <f t="shared" ref="DF126:DQ126" si="470">DF127*DF128</f>
        <v>0</v>
      </c>
      <c r="DG126" s="58">
        <f t="shared" si="470"/>
        <v>0</v>
      </c>
      <c r="DH126" s="58">
        <f t="shared" si="470"/>
        <v>0</v>
      </c>
      <c r="DI126" s="58">
        <f t="shared" si="470"/>
        <v>0</v>
      </c>
      <c r="DJ126" s="58">
        <f t="shared" si="470"/>
        <v>0</v>
      </c>
      <c r="DK126" s="58">
        <f t="shared" si="470"/>
        <v>0</v>
      </c>
      <c r="DL126" s="58">
        <f t="shared" si="470"/>
        <v>0</v>
      </c>
      <c r="DM126" s="58">
        <f t="shared" si="470"/>
        <v>0</v>
      </c>
      <c r="DN126" s="58">
        <f t="shared" si="470"/>
        <v>0</v>
      </c>
      <c r="DO126" s="58">
        <f t="shared" si="470"/>
        <v>0</v>
      </c>
      <c r="DP126" s="58">
        <f t="shared" si="470"/>
        <v>0</v>
      </c>
      <c r="DQ126" s="58">
        <f t="shared" si="470"/>
        <v>0</v>
      </c>
      <c r="DR126" s="60">
        <f>SUM(DS126:EF126)</f>
        <v>0</v>
      </c>
      <c r="DS126" s="58">
        <f>DS127*DS128</f>
        <v>0</v>
      </c>
      <c r="DT126" s="61"/>
      <c r="DU126" s="58">
        <f t="shared" ref="DU126:EF126" si="471">DU127*DU128</f>
        <v>0</v>
      </c>
      <c r="DV126" s="58">
        <f t="shared" si="471"/>
        <v>0</v>
      </c>
      <c r="DW126" s="58">
        <f t="shared" si="471"/>
        <v>0</v>
      </c>
      <c r="DX126" s="58">
        <f t="shared" si="471"/>
        <v>0</v>
      </c>
      <c r="DY126" s="58">
        <f t="shared" si="471"/>
        <v>0</v>
      </c>
      <c r="DZ126" s="58">
        <f t="shared" si="471"/>
        <v>0</v>
      </c>
      <c r="EA126" s="58">
        <f t="shared" si="471"/>
        <v>0</v>
      </c>
      <c r="EB126" s="58">
        <f t="shared" si="471"/>
        <v>0</v>
      </c>
      <c r="EC126" s="58">
        <f t="shared" si="471"/>
        <v>0</v>
      </c>
      <c r="ED126" s="58">
        <f t="shared" si="471"/>
        <v>0</v>
      </c>
      <c r="EE126" s="58">
        <f t="shared" si="471"/>
        <v>0</v>
      </c>
      <c r="EF126" s="58">
        <f t="shared" si="471"/>
        <v>0</v>
      </c>
      <c r="EG126" s="60">
        <f>SUM(EH126:EU126)</f>
        <v>0</v>
      </c>
      <c r="EH126" s="58">
        <f>EH127*EH128</f>
        <v>0</v>
      </c>
      <c r="EI126" s="61"/>
      <c r="EJ126" s="58">
        <f t="shared" ref="EJ126:EU126" si="472">EJ127*EJ128</f>
        <v>0</v>
      </c>
      <c r="EK126" s="58">
        <f t="shared" si="472"/>
        <v>0</v>
      </c>
      <c r="EL126" s="58">
        <f t="shared" si="472"/>
        <v>0</v>
      </c>
      <c r="EM126" s="58">
        <f t="shared" si="472"/>
        <v>0</v>
      </c>
      <c r="EN126" s="58">
        <f t="shared" si="472"/>
        <v>0</v>
      </c>
      <c r="EO126" s="58">
        <f t="shared" si="472"/>
        <v>0</v>
      </c>
      <c r="EP126" s="58">
        <f t="shared" si="472"/>
        <v>0</v>
      </c>
      <c r="EQ126" s="58">
        <f t="shared" si="472"/>
        <v>0</v>
      </c>
      <c r="ER126" s="58">
        <f t="shared" si="472"/>
        <v>0</v>
      </c>
      <c r="ES126" s="58">
        <f t="shared" si="472"/>
        <v>0</v>
      </c>
      <c r="ET126" s="58">
        <f t="shared" si="472"/>
        <v>0</v>
      </c>
      <c r="EU126" s="58">
        <f t="shared" si="472"/>
        <v>0</v>
      </c>
      <c r="EV126" s="60">
        <f>SUM(EW126:FJ126)</f>
        <v>0</v>
      </c>
      <c r="EW126" s="58">
        <f>EW127*EW128</f>
        <v>0</v>
      </c>
      <c r="EX126" s="61"/>
      <c r="EY126" s="58">
        <f t="shared" ref="EY126:FJ126" si="473">EY127*EY128</f>
        <v>0</v>
      </c>
      <c r="EZ126" s="58">
        <f t="shared" si="473"/>
        <v>0</v>
      </c>
      <c r="FA126" s="58">
        <f t="shared" si="473"/>
        <v>0</v>
      </c>
      <c r="FB126" s="58">
        <f t="shared" si="473"/>
        <v>0</v>
      </c>
      <c r="FC126" s="58">
        <f t="shared" si="473"/>
        <v>0</v>
      </c>
      <c r="FD126" s="58">
        <f t="shared" si="473"/>
        <v>0</v>
      </c>
      <c r="FE126" s="58">
        <f t="shared" si="473"/>
        <v>0</v>
      </c>
      <c r="FF126" s="58">
        <f t="shared" si="473"/>
        <v>0</v>
      </c>
      <c r="FG126" s="58">
        <f t="shared" si="473"/>
        <v>0</v>
      </c>
      <c r="FH126" s="58">
        <f t="shared" si="473"/>
        <v>0</v>
      </c>
      <c r="FI126" s="58">
        <f t="shared" si="473"/>
        <v>0</v>
      </c>
      <c r="FJ126" s="58">
        <f t="shared" si="473"/>
        <v>0</v>
      </c>
      <c r="FK126" s="60">
        <f>SUM(FL126:FY126)</f>
        <v>0</v>
      </c>
      <c r="FL126" s="58">
        <f>FL127*FL128</f>
        <v>0</v>
      </c>
      <c r="FM126" s="61"/>
      <c r="FN126" s="58">
        <f t="shared" ref="FN126:FY126" si="474">FN127*FN128</f>
        <v>0</v>
      </c>
      <c r="FO126" s="58">
        <f t="shared" si="474"/>
        <v>0</v>
      </c>
      <c r="FP126" s="58">
        <f t="shared" si="474"/>
        <v>0</v>
      </c>
      <c r="FQ126" s="58">
        <f t="shared" si="474"/>
        <v>0</v>
      </c>
      <c r="FR126" s="58">
        <f t="shared" si="474"/>
        <v>0</v>
      </c>
      <c r="FS126" s="58">
        <f t="shared" si="474"/>
        <v>0</v>
      </c>
      <c r="FT126" s="58">
        <f t="shared" si="474"/>
        <v>0</v>
      </c>
      <c r="FU126" s="58">
        <f t="shared" si="474"/>
        <v>0</v>
      </c>
      <c r="FV126" s="58">
        <f t="shared" si="474"/>
        <v>0</v>
      </c>
      <c r="FW126" s="58">
        <f t="shared" si="474"/>
        <v>0</v>
      </c>
      <c r="FX126" s="58">
        <f t="shared" si="474"/>
        <v>0</v>
      </c>
      <c r="FY126" s="58">
        <f t="shared" si="474"/>
        <v>0</v>
      </c>
      <c r="FZ126" s="60">
        <f>SUM(GA126:GN126)</f>
        <v>0</v>
      </c>
      <c r="GA126" s="58">
        <f>GA127*GA128</f>
        <v>0</v>
      </c>
      <c r="GB126" s="61"/>
      <c r="GC126" s="58">
        <f t="shared" ref="GC126:GN126" si="475">GC127*GC128</f>
        <v>0</v>
      </c>
      <c r="GD126" s="58">
        <f t="shared" si="475"/>
        <v>0</v>
      </c>
      <c r="GE126" s="58">
        <f t="shared" si="475"/>
        <v>0</v>
      </c>
      <c r="GF126" s="58">
        <f t="shared" si="475"/>
        <v>0</v>
      </c>
      <c r="GG126" s="58">
        <f t="shared" si="475"/>
        <v>0</v>
      </c>
      <c r="GH126" s="58">
        <f t="shared" si="475"/>
        <v>0</v>
      </c>
      <c r="GI126" s="58">
        <f t="shared" si="475"/>
        <v>0</v>
      </c>
      <c r="GJ126" s="58">
        <f t="shared" si="475"/>
        <v>0</v>
      </c>
      <c r="GK126" s="58">
        <f t="shared" si="475"/>
        <v>0</v>
      </c>
      <c r="GL126" s="58">
        <f t="shared" si="475"/>
        <v>0</v>
      </c>
      <c r="GM126" s="58">
        <f t="shared" si="475"/>
        <v>0</v>
      </c>
      <c r="GN126" s="58">
        <f t="shared" si="475"/>
        <v>0</v>
      </c>
      <c r="GO126" s="60">
        <f>SUM(GP126:HC126)</f>
        <v>0</v>
      </c>
      <c r="GP126" s="58">
        <f>GP127*GP128</f>
        <v>0</v>
      </c>
      <c r="GQ126" s="61"/>
      <c r="GR126" s="58">
        <f t="shared" ref="GR126:HC126" si="476">GR127*GR128</f>
        <v>0</v>
      </c>
      <c r="GS126" s="58">
        <f t="shared" si="476"/>
        <v>0</v>
      </c>
      <c r="GT126" s="58">
        <f t="shared" si="476"/>
        <v>0</v>
      </c>
      <c r="GU126" s="58">
        <f t="shared" si="476"/>
        <v>0</v>
      </c>
      <c r="GV126" s="58">
        <f t="shared" si="476"/>
        <v>0</v>
      </c>
      <c r="GW126" s="58">
        <f t="shared" si="476"/>
        <v>0</v>
      </c>
      <c r="GX126" s="58">
        <f t="shared" si="476"/>
        <v>0</v>
      </c>
      <c r="GY126" s="58">
        <f t="shared" si="476"/>
        <v>0</v>
      </c>
      <c r="GZ126" s="58">
        <f t="shared" si="476"/>
        <v>0</v>
      </c>
      <c r="HA126" s="58">
        <f t="shared" si="476"/>
        <v>0</v>
      </c>
      <c r="HB126" s="58">
        <f t="shared" si="476"/>
        <v>0</v>
      </c>
      <c r="HC126" s="58">
        <f t="shared" si="476"/>
        <v>0</v>
      </c>
    </row>
    <row r="127" spans="1:211" s="15" customFormat="1" ht="13.5" customHeight="1" x14ac:dyDescent="0.25">
      <c r="A127" s="14" t="s">
        <v>54</v>
      </c>
      <c r="B127" s="15" t="s">
        <v>422</v>
      </c>
      <c r="C127" s="47" t="s">
        <v>395</v>
      </c>
      <c r="D127" s="47" t="s">
        <v>396</v>
      </c>
      <c r="E127" s="48">
        <v>160</v>
      </c>
      <c r="F127" s="49"/>
      <c r="G127" s="50" t="s">
        <v>423</v>
      </c>
      <c r="H127" s="51"/>
      <c r="J127" s="50" t="s">
        <v>60</v>
      </c>
      <c r="K127" s="52" t="s">
        <v>56</v>
      </c>
      <c r="L127" s="53"/>
      <c r="M127" s="53"/>
      <c r="N127" s="16"/>
      <c r="O127" s="54"/>
      <c r="P127" s="17">
        <v>20</v>
      </c>
      <c r="Q127" s="55">
        <f t="shared" si="465"/>
        <v>0</v>
      </c>
      <c r="R127" s="56">
        <f t="shared" si="465"/>
        <v>0</v>
      </c>
      <c r="S127" s="56">
        <f t="shared" si="465"/>
        <v>0</v>
      </c>
      <c r="T127" s="56">
        <f t="shared" si="465"/>
        <v>0</v>
      </c>
      <c r="U127" s="56">
        <f t="shared" si="465"/>
        <v>0</v>
      </c>
      <c r="V127" s="56">
        <f t="shared" si="465"/>
        <v>0</v>
      </c>
      <c r="W127" s="56">
        <f t="shared" si="465"/>
        <v>0</v>
      </c>
      <c r="X127" s="56">
        <f t="shared" si="465"/>
        <v>0</v>
      </c>
      <c r="Y127" s="56">
        <f t="shared" si="465"/>
        <v>0</v>
      </c>
      <c r="Z127" s="56">
        <f t="shared" si="465"/>
        <v>0</v>
      </c>
      <c r="AA127" s="56">
        <f t="shared" si="465"/>
        <v>0</v>
      </c>
      <c r="AB127" s="56">
        <f t="shared" si="465"/>
        <v>0</v>
      </c>
      <c r="AC127" s="56">
        <f t="shared" si="465"/>
        <v>0</v>
      </c>
      <c r="AD127" s="56">
        <f t="shared" si="465"/>
        <v>0</v>
      </c>
      <c r="AE127" s="56">
        <f t="shared" si="465"/>
        <v>0</v>
      </c>
      <c r="AF127" s="57">
        <f>SUM(AG127:AT127)</f>
        <v>0</v>
      </c>
      <c r="AG127" s="58"/>
      <c r="AH127" s="63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60">
        <f>SUM(AV127:BI127)</f>
        <v>0</v>
      </c>
      <c r="AV127" s="58"/>
      <c r="AW127" s="63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60">
        <f>SUM(BK127:BX127)</f>
        <v>0</v>
      </c>
      <c r="BK127" s="58"/>
      <c r="BL127" s="63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60">
        <f>SUM(BZ127:CM127)</f>
        <v>0</v>
      </c>
      <c r="BZ127" s="58"/>
      <c r="CA127" s="61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60">
        <f>SUM(CO127:DB127)</f>
        <v>0</v>
      </c>
      <c r="CO127" s="58"/>
      <c r="CP127" s="61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60">
        <f>SUM(DD127:DQ127)</f>
        <v>0</v>
      </c>
      <c r="DD127" s="58"/>
      <c r="DE127" s="61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60">
        <f>SUM(DS127:EF127)</f>
        <v>0</v>
      </c>
      <c r="DS127" s="58"/>
      <c r="DT127" s="61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60">
        <f>SUM(EH127:EU127)</f>
        <v>0</v>
      </c>
      <c r="EH127" s="58"/>
      <c r="EI127" s="61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60">
        <f>SUM(EW127:FJ127)</f>
        <v>0</v>
      </c>
      <c r="EW127" s="58"/>
      <c r="EX127" s="61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/>
      <c r="FK127" s="60">
        <f>SUM(FL127:FY127)</f>
        <v>0</v>
      </c>
      <c r="FL127" s="58"/>
      <c r="FM127" s="61"/>
      <c r="FN127" s="58"/>
      <c r="FO127" s="58"/>
      <c r="FP127" s="58"/>
      <c r="FQ127" s="58"/>
      <c r="FR127" s="58"/>
      <c r="FS127" s="58"/>
      <c r="FT127" s="58"/>
      <c r="FU127" s="58"/>
      <c r="FV127" s="58"/>
      <c r="FW127" s="58"/>
      <c r="FX127" s="58"/>
      <c r="FY127" s="58"/>
      <c r="FZ127" s="60">
        <f>SUM(GA127:GN127)</f>
        <v>0</v>
      </c>
      <c r="GA127" s="58"/>
      <c r="GB127" s="61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60">
        <f>SUM(GP127:HC127)</f>
        <v>0</v>
      </c>
      <c r="GP127" s="58"/>
      <c r="GQ127" s="61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</row>
    <row r="128" spans="1:211" s="15" customFormat="1" ht="13.5" customHeight="1" x14ac:dyDescent="0.25">
      <c r="A128" s="14" t="s">
        <v>54</v>
      </c>
      <c r="B128" s="15" t="s">
        <v>424</v>
      </c>
      <c r="C128" s="47" t="s">
        <v>395</v>
      </c>
      <c r="D128" s="47" t="s">
        <v>396</v>
      </c>
      <c r="E128" s="48">
        <v>160</v>
      </c>
      <c r="F128" s="49"/>
      <c r="G128" s="50" t="s">
        <v>425</v>
      </c>
      <c r="H128" s="51"/>
      <c r="J128" s="50" t="s">
        <v>63</v>
      </c>
      <c r="K128" s="52" t="s">
        <v>56</v>
      </c>
      <c r="L128" s="53"/>
      <c r="M128" s="53"/>
      <c r="N128" s="16"/>
      <c r="O128" s="54"/>
      <c r="P128" s="17">
        <v>20</v>
      </c>
      <c r="Q128" s="55">
        <f t="shared" ref="Q128:AF128" si="477">IF(Q127=0, 0, Q126/Q127/1)</f>
        <v>0</v>
      </c>
      <c r="R128" s="56">
        <f t="shared" si="477"/>
        <v>0</v>
      </c>
      <c r="S128" s="56">
        <f t="shared" si="477"/>
        <v>0</v>
      </c>
      <c r="T128" s="56">
        <f t="shared" si="477"/>
        <v>0</v>
      </c>
      <c r="U128" s="56">
        <f t="shared" si="477"/>
        <v>0</v>
      </c>
      <c r="V128" s="56">
        <f t="shared" si="477"/>
        <v>0</v>
      </c>
      <c r="W128" s="56">
        <f t="shared" si="477"/>
        <v>0</v>
      </c>
      <c r="X128" s="56">
        <f t="shared" si="477"/>
        <v>0</v>
      </c>
      <c r="Y128" s="56">
        <f t="shared" si="477"/>
        <v>0</v>
      </c>
      <c r="Z128" s="56">
        <f t="shared" si="477"/>
        <v>0</v>
      </c>
      <c r="AA128" s="56">
        <f t="shared" si="477"/>
        <v>0</v>
      </c>
      <c r="AB128" s="56">
        <f t="shared" si="477"/>
        <v>0</v>
      </c>
      <c r="AC128" s="56">
        <f t="shared" si="477"/>
        <v>0</v>
      </c>
      <c r="AD128" s="56">
        <f t="shared" si="477"/>
        <v>0</v>
      </c>
      <c r="AE128" s="56">
        <f t="shared" si="477"/>
        <v>0</v>
      </c>
      <c r="AF128" s="57">
        <f t="shared" si="477"/>
        <v>0</v>
      </c>
      <c r="AG128" s="58"/>
      <c r="AH128" s="63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60">
        <f>IF(AU127=0, 0, AU126/AU127/1)</f>
        <v>0</v>
      </c>
      <c r="AV128" s="58"/>
      <c r="AW128" s="63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60">
        <f>IF(BJ127=0, 0, BJ126/BJ127/1)</f>
        <v>0</v>
      </c>
      <c r="BK128" s="58"/>
      <c r="BL128" s="63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60">
        <f>IF(BY127=0, 0, BY126/BY127/1)</f>
        <v>0</v>
      </c>
      <c r="BZ128" s="58"/>
      <c r="CA128" s="61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60">
        <f>IF(CN127=0, 0, CN126/CN127/1)</f>
        <v>0</v>
      </c>
      <c r="CO128" s="58"/>
      <c r="CP128" s="61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60">
        <f>IF(DC127=0, 0, DC126/DC127/1)</f>
        <v>0</v>
      </c>
      <c r="DD128" s="58"/>
      <c r="DE128" s="61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60">
        <f>IF(DR127=0, 0, DR126/DR127/1)</f>
        <v>0</v>
      </c>
      <c r="DS128" s="58"/>
      <c r="DT128" s="61"/>
      <c r="DU128" s="58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60">
        <f>IF(EG127=0, 0, EG126/EG127/1)</f>
        <v>0</v>
      </c>
      <c r="EH128" s="58"/>
      <c r="EI128" s="61"/>
      <c r="EJ128" s="58"/>
      <c r="EK128" s="58"/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60">
        <f>IF(EV127=0, 0, EV126/EV127/1)</f>
        <v>0</v>
      </c>
      <c r="EW128" s="58"/>
      <c r="EX128" s="61"/>
      <c r="EY128" s="58"/>
      <c r="EZ128" s="58"/>
      <c r="FA128" s="58"/>
      <c r="FB128" s="58"/>
      <c r="FC128" s="58"/>
      <c r="FD128" s="58"/>
      <c r="FE128" s="58"/>
      <c r="FF128" s="58"/>
      <c r="FG128" s="58"/>
      <c r="FH128" s="58"/>
      <c r="FI128" s="58"/>
      <c r="FJ128" s="58"/>
      <c r="FK128" s="60">
        <f>IF(FK127=0, 0, FK126/FK127/1)</f>
        <v>0</v>
      </c>
      <c r="FL128" s="58"/>
      <c r="FM128" s="61"/>
      <c r="FN128" s="58"/>
      <c r="FO128" s="58"/>
      <c r="FP128" s="58"/>
      <c r="FQ128" s="58"/>
      <c r="FR128" s="58"/>
      <c r="FS128" s="58"/>
      <c r="FT128" s="58"/>
      <c r="FU128" s="58"/>
      <c r="FV128" s="58"/>
      <c r="FW128" s="58"/>
      <c r="FX128" s="58"/>
      <c r="FY128" s="58"/>
      <c r="FZ128" s="60">
        <f>IF(FZ127=0, 0, FZ126/FZ127/1)</f>
        <v>0</v>
      </c>
      <c r="GA128" s="58"/>
      <c r="GB128" s="61"/>
      <c r="GC128" s="58"/>
      <c r="GD128" s="58"/>
      <c r="GE128" s="58"/>
      <c r="GF128" s="58"/>
      <c r="GG128" s="58"/>
      <c r="GH128" s="58"/>
      <c r="GI128" s="58"/>
      <c r="GJ128" s="58"/>
      <c r="GK128" s="58"/>
      <c r="GL128" s="58"/>
      <c r="GM128" s="58"/>
      <c r="GN128" s="58"/>
      <c r="GO128" s="60">
        <f>IF(GO127=0, 0, GO126/GO127/1)</f>
        <v>0</v>
      </c>
      <c r="GP128" s="58"/>
      <c r="GQ128" s="61"/>
      <c r="GR128" s="58"/>
      <c r="GS128" s="58"/>
      <c r="GT128" s="58"/>
      <c r="GU128" s="58"/>
      <c r="GV128" s="58"/>
      <c r="GW128" s="58"/>
      <c r="GX128" s="58"/>
      <c r="GY128" s="58"/>
      <c r="GZ128" s="58"/>
      <c r="HA128" s="58"/>
      <c r="HB128" s="58"/>
      <c r="HC128" s="58"/>
    </row>
    <row r="129" spans="1:211" s="15" customFormat="1" ht="13.5" customHeight="1" x14ac:dyDescent="0.25">
      <c r="A129" s="14" t="s">
        <v>49</v>
      </c>
      <c r="B129" s="62" t="s">
        <v>426</v>
      </c>
      <c r="C129" s="47" t="s">
        <v>395</v>
      </c>
      <c r="D129" s="47" t="s">
        <v>396</v>
      </c>
      <c r="E129" s="48">
        <v>160</v>
      </c>
      <c r="F129" s="49"/>
      <c r="G129" s="50" t="s">
        <v>427</v>
      </c>
      <c r="H129" s="51" t="s">
        <v>54</v>
      </c>
      <c r="J129" s="50" t="s">
        <v>55</v>
      </c>
      <c r="K129" s="52" t="s">
        <v>56</v>
      </c>
      <c r="L129" s="53"/>
      <c r="M129" s="53"/>
      <c r="N129" s="16"/>
      <c r="O129" s="54"/>
      <c r="P129" s="17">
        <v>20</v>
      </c>
      <c r="Q129" s="55">
        <f t="shared" ref="Q129:AE130" si="478">SUM(AF129,AU129,BJ129,BY129,CN129,DC129,DR129,EG129,EV129,FK129,FZ129,GO129)</f>
        <v>0</v>
      </c>
      <c r="R129" s="56">
        <f t="shared" si="478"/>
        <v>0</v>
      </c>
      <c r="S129" s="56">
        <f t="shared" si="478"/>
        <v>0</v>
      </c>
      <c r="T129" s="56">
        <f t="shared" si="478"/>
        <v>0</v>
      </c>
      <c r="U129" s="56">
        <f t="shared" si="478"/>
        <v>0</v>
      </c>
      <c r="V129" s="56">
        <f t="shared" si="478"/>
        <v>0</v>
      </c>
      <c r="W129" s="56">
        <f t="shared" si="478"/>
        <v>0</v>
      </c>
      <c r="X129" s="56">
        <f t="shared" si="478"/>
        <v>0</v>
      </c>
      <c r="Y129" s="56">
        <f t="shared" si="478"/>
        <v>0</v>
      </c>
      <c r="Z129" s="56">
        <f t="shared" si="478"/>
        <v>0</v>
      </c>
      <c r="AA129" s="56">
        <f t="shared" si="478"/>
        <v>0</v>
      </c>
      <c r="AB129" s="56">
        <f t="shared" si="478"/>
        <v>0</v>
      </c>
      <c r="AC129" s="56">
        <f t="shared" si="478"/>
        <v>0</v>
      </c>
      <c r="AD129" s="56">
        <f t="shared" si="478"/>
        <v>0</v>
      </c>
      <c r="AE129" s="56">
        <f t="shared" si="478"/>
        <v>0</v>
      </c>
      <c r="AF129" s="57">
        <f>SUM(AG129:AT129)</f>
        <v>0</v>
      </c>
      <c r="AG129" s="58"/>
      <c r="AH129" s="63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60">
        <f>SUM(AV129:BI129)</f>
        <v>0</v>
      </c>
      <c r="AV129" s="58">
        <f>AV130*AV131</f>
        <v>0</v>
      </c>
      <c r="AW129" s="63"/>
      <c r="AX129" s="58">
        <f t="shared" ref="AX129:BI129" si="479">AX130*AX131</f>
        <v>0</v>
      </c>
      <c r="AY129" s="58">
        <f t="shared" si="479"/>
        <v>0</v>
      </c>
      <c r="AZ129" s="58">
        <f t="shared" si="479"/>
        <v>0</v>
      </c>
      <c r="BA129" s="58">
        <f t="shared" si="479"/>
        <v>0</v>
      </c>
      <c r="BB129" s="58">
        <f t="shared" si="479"/>
        <v>0</v>
      </c>
      <c r="BC129" s="58">
        <f t="shared" si="479"/>
        <v>0</v>
      </c>
      <c r="BD129" s="58">
        <f t="shared" si="479"/>
        <v>0</v>
      </c>
      <c r="BE129" s="58">
        <f t="shared" si="479"/>
        <v>0</v>
      </c>
      <c r="BF129" s="58">
        <f t="shared" si="479"/>
        <v>0</v>
      </c>
      <c r="BG129" s="58">
        <f t="shared" si="479"/>
        <v>0</v>
      </c>
      <c r="BH129" s="58">
        <f t="shared" si="479"/>
        <v>0</v>
      </c>
      <c r="BI129" s="58">
        <f t="shared" si="479"/>
        <v>0</v>
      </c>
      <c r="BJ129" s="60">
        <f>SUM(BK129:BX129)</f>
        <v>0</v>
      </c>
      <c r="BK129" s="58">
        <f>BK130*BK131</f>
        <v>0</v>
      </c>
      <c r="BL129" s="63"/>
      <c r="BM129" s="58">
        <f t="shared" ref="BM129:BX129" si="480">BM130*BM131</f>
        <v>0</v>
      </c>
      <c r="BN129" s="58">
        <f t="shared" si="480"/>
        <v>0</v>
      </c>
      <c r="BO129" s="58">
        <f t="shared" si="480"/>
        <v>0</v>
      </c>
      <c r="BP129" s="58">
        <f t="shared" si="480"/>
        <v>0</v>
      </c>
      <c r="BQ129" s="58">
        <f t="shared" si="480"/>
        <v>0</v>
      </c>
      <c r="BR129" s="58">
        <f t="shared" si="480"/>
        <v>0</v>
      </c>
      <c r="BS129" s="58">
        <f t="shared" si="480"/>
        <v>0</v>
      </c>
      <c r="BT129" s="58">
        <f t="shared" si="480"/>
        <v>0</v>
      </c>
      <c r="BU129" s="58">
        <f t="shared" si="480"/>
        <v>0</v>
      </c>
      <c r="BV129" s="58">
        <f t="shared" si="480"/>
        <v>0</v>
      </c>
      <c r="BW129" s="58">
        <f t="shared" si="480"/>
        <v>0</v>
      </c>
      <c r="BX129" s="58">
        <f t="shared" si="480"/>
        <v>0</v>
      </c>
      <c r="BY129" s="60">
        <f>SUM(BZ129:CM129)</f>
        <v>0</v>
      </c>
      <c r="BZ129" s="58">
        <f>BZ130*BZ131</f>
        <v>0</v>
      </c>
      <c r="CA129" s="61"/>
      <c r="CB129" s="58">
        <f t="shared" ref="CB129:CM129" si="481">CB130*CB131</f>
        <v>0</v>
      </c>
      <c r="CC129" s="58">
        <f t="shared" si="481"/>
        <v>0</v>
      </c>
      <c r="CD129" s="58">
        <f t="shared" si="481"/>
        <v>0</v>
      </c>
      <c r="CE129" s="58">
        <f t="shared" si="481"/>
        <v>0</v>
      </c>
      <c r="CF129" s="58">
        <f t="shared" si="481"/>
        <v>0</v>
      </c>
      <c r="CG129" s="58">
        <f t="shared" si="481"/>
        <v>0</v>
      </c>
      <c r="CH129" s="58">
        <f t="shared" si="481"/>
        <v>0</v>
      </c>
      <c r="CI129" s="58">
        <f t="shared" si="481"/>
        <v>0</v>
      </c>
      <c r="CJ129" s="58">
        <f t="shared" si="481"/>
        <v>0</v>
      </c>
      <c r="CK129" s="58">
        <f t="shared" si="481"/>
        <v>0</v>
      </c>
      <c r="CL129" s="58">
        <f t="shared" si="481"/>
        <v>0</v>
      </c>
      <c r="CM129" s="58">
        <f t="shared" si="481"/>
        <v>0</v>
      </c>
      <c r="CN129" s="60">
        <f>SUM(CO129:DB129)</f>
        <v>0</v>
      </c>
      <c r="CO129" s="58">
        <f>CO130*CO131</f>
        <v>0</v>
      </c>
      <c r="CP129" s="61"/>
      <c r="CQ129" s="58">
        <f t="shared" ref="CQ129:DB129" si="482">CQ130*CQ131</f>
        <v>0</v>
      </c>
      <c r="CR129" s="58">
        <f t="shared" si="482"/>
        <v>0</v>
      </c>
      <c r="CS129" s="58">
        <f t="shared" si="482"/>
        <v>0</v>
      </c>
      <c r="CT129" s="58">
        <f t="shared" si="482"/>
        <v>0</v>
      </c>
      <c r="CU129" s="58">
        <f t="shared" si="482"/>
        <v>0</v>
      </c>
      <c r="CV129" s="58">
        <f t="shared" si="482"/>
        <v>0</v>
      </c>
      <c r="CW129" s="58">
        <f t="shared" si="482"/>
        <v>0</v>
      </c>
      <c r="CX129" s="58">
        <f t="shared" si="482"/>
        <v>0</v>
      </c>
      <c r="CY129" s="58">
        <f t="shared" si="482"/>
        <v>0</v>
      </c>
      <c r="CZ129" s="58">
        <f t="shared" si="482"/>
        <v>0</v>
      </c>
      <c r="DA129" s="58">
        <f t="shared" si="482"/>
        <v>0</v>
      </c>
      <c r="DB129" s="58">
        <f t="shared" si="482"/>
        <v>0</v>
      </c>
      <c r="DC129" s="60">
        <f>SUM(DD129:DQ129)</f>
        <v>0</v>
      </c>
      <c r="DD129" s="58">
        <f>DD130*DD131</f>
        <v>0</v>
      </c>
      <c r="DE129" s="61"/>
      <c r="DF129" s="58">
        <f t="shared" ref="DF129:DQ129" si="483">DF130*DF131</f>
        <v>0</v>
      </c>
      <c r="DG129" s="58">
        <f t="shared" si="483"/>
        <v>0</v>
      </c>
      <c r="DH129" s="58">
        <f t="shared" si="483"/>
        <v>0</v>
      </c>
      <c r="DI129" s="58">
        <f t="shared" si="483"/>
        <v>0</v>
      </c>
      <c r="DJ129" s="58">
        <f t="shared" si="483"/>
        <v>0</v>
      </c>
      <c r="DK129" s="58">
        <f t="shared" si="483"/>
        <v>0</v>
      </c>
      <c r="DL129" s="58">
        <f t="shared" si="483"/>
        <v>0</v>
      </c>
      <c r="DM129" s="58">
        <f t="shared" si="483"/>
        <v>0</v>
      </c>
      <c r="DN129" s="58">
        <f t="shared" si="483"/>
        <v>0</v>
      </c>
      <c r="DO129" s="58">
        <f t="shared" si="483"/>
        <v>0</v>
      </c>
      <c r="DP129" s="58">
        <f t="shared" si="483"/>
        <v>0</v>
      </c>
      <c r="DQ129" s="58">
        <f t="shared" si="483"/>
        <v>0</v>
      </c>
      <c r="DR129" s="60">
        <f>SUM(DS129:EF129)</f>
        <v>0</v>
      </c>
      <c r="DS129" s="58">
        <f>DS130*DS131</f>
        <v>0</v>
      </c>
      <c r="DT129" s="61"/>
      <c r="DU129" s="58">
        <f t="shared" ref="DU129:EF129" si="484">DU130*DU131</f>
        <v>0</v>
      </c>
      <c r="DV129" s="58">
        <f t="shared" si="484"/>
        <v>0</v>
      </c>
      <c r="DW129" s="58">
        <f t="shared" si="484"/>
        <v>0</v>
      </c>
      <c r="DX129" s="58">
        <f t="shared" si="484"/>
        <v>0</v>
      </c>
      <c r="DY129" s="58">
        <f t="shared" si="484"/>
        <v>0</v>
      </c>
      <c r="DZ129" s="58">
        <f t="shared" si="484"/>
        <v>0</v>
      </c>
      <c r="EA129" s="58">
        <f t="shared" si="484"/>
        <v>0</v>
      </c>
      <c r="EB129" s="58">
        <f t="shared" si="484"/>
        <v>0</v>
      </c>
      <c r="EC129" s="58">
        <f t="shared" si="484"/>
        <v>0</v>
      </c>
      <c r="ED129" s="58">
        <f t="shared" si="484"/>
        <v>0</v>
      </c>
      <c r="EE129" s="58">
        <f t="shared" si="484"/>
        <v>0</v>
      </c>
      <c r="EF129" s="58">
        <f t="shared" si="484"/>
        <v>0</v>
      </c>
      <c r="EG129" s="60">
        <f>SUM(EH129:EU129)</f>
        <v>0</v>
      </c>
      <c r="EH129" s="58">
        <f>EH130*EH131</f>
        <v>0</v>
      </c>
      <c r="EI129" s="61"/>
      <c r="EJ129" s="58">
        <f t="shared" ref="EJ129:EU129" si="485">EJ130*EJ131</f>
        <v>0</v>
      </c>
      <c r="EK129" s="58">
        <f t="shared" si="485"/>
        <v>0</v>
      </c>
      <c r="EL129" s="58">
        <f t="shared" si="485"/>
        <v>0</v>
      </c>
      <c r="EM129" s="58">
        <f t="shared" si="485"/>
        <v>0</v>
      </c>
      <c r="EN129" s="58">
        <f t="shared" si="485"/>
        <v>0</v>
      </c>
      <c r="EO129" s="58">
        <f t="shared" si="485"/>
        <v>0</v>
      </c>
      <c r="EP129" s="58">
        <f t="shared" si="485"/>
        <v>0</v>
      </c>
      <c r="EQ129" s="58">
        <f t="shared" si="485"/>
        <v>0</v>
      </c>
      <c r="ER129" s="58">
        <f t="shared" si="485"/>
        <v>0</v>
      </c>
      <c r="ES129" s="58">
        <f t="shared" si="485"/>
        <v>0</v>
      </c>
      <c r="ET129" s="58">
        <f t="shared" si="485"/>
        <v>0</v>
      </c>
      <c r="EU129" s="58">
        <f t="shared" si="485"/>
        <v>0</v>
      </c>
      <c r="EV129" s="60">
        <f>SUM(EW129:FJ129)</f>
        <v>0</v>
      </c>
      <c r="EW129" s="58">
        <f>EW130*EW131</f>
        <v>0</v>
      </c>
      <c r="EX129" s="61"/>
      <c r="EY129" s="58">
        <f t="shared" ref="EY129:FJ129" si="486">EY130*EY131</f>
        <v>0</v>
      </c>
      <c r="EZ129" s="58">
        <f t="shared" si="486"/>
        <v>0</v>
      </c>
      <c r="FA129" s="58">
        <f t="shared" si="486"/>
        <v>0</v>
      </c>
      <c r="FB129" s="58">
        <f t="shared" si="486"/>
        <v>0</v>
      </c>
      <c r="FC129" s="58">
        <f t="shared" si="486"/>
        <v>0</v>
      </c>
      <c r="FD129" s="58">
        <f t="shared" si="486"/>
        <v>0</v>
      </c>
      <c r="FE129" s="58">
        <f t="shared" si="486"/>
        <v>0</v>
      </c>
      <c r="FF129" s="58">
        <f t="shared" si="486"/>
        <v>0</v>
      </c>
      <c r="FG129" s="58">
        <f t="shared" si="486"/>
        <v>0</v>
      </c>
      <c r="FH129" s="58">
        <f t="shared" si="486"/>
        <v>0</v>
      </c>
      <c r="FI129" s="58">
        <f t="shared" si="486"/>
        <v>0</v>
      </c>
      <c r="FJ129" s="58">
        <f t="shared" si="486"/>
        <v>0</v>
      </c>
      <c r="FK129" s="60">
        <f>SUM(FL129:FY129)</f>
        <v>0</v>
      </c>
      <c r="FL129" s="58">
        <f>FL130*FL131</f>
        <v>0</v>
      </c>
      <c r="FM129" s="61"/>
      <c r="FN129" s="58">
        <f t="shared" ref="FN129:FY129" si="487">FN130*FN131</f>
        <v>0</v>
      </c>
      <c r="FO129" s="58">
        <f t="shared" si="487"/>
        <v>0</v>
      </c>
      <c r="FP129" s="58">
        <f t="shared" si="487"/>
        <v>0</v>
      </c>
      <c r="FQ129" s="58">
        <f t="shared" si="487"/>
        <v>0</v>
      </c>
      <c r="FR129" s="58">
        <f t="shared" si="487"/>
        <v>0</v>
      </c>
      <c r="FS129" s="58">
        <f t="shared" si="487"/>
        <v>0</v>
      </c>
      <c r="FT129" s="58">
        <f t="shared" si="487"/>
        <v>0</v>
      </c>
      <c r="FU129" s="58">
        <f t="shared" si="487"/>
        <v>0</v>
      </c>
      <c r="FV129" s="58">
        <f t="shared" si="487"/>
        <v>0</v>
      </c>
      <c r="FW129" s="58">
        <f t="shared" si="487"/>
        <v>0</v>
      </c>
      <c r="FX129" s="58">
        <f t="shared" si="487"/>
        <v>0</v>
      </c>
      <c r="FY129" s="58">
        <f t="shared" si="487"/>
        <v>0</v>
      </c>
      <c r="FZ129" s="60">
        <f>SUM(GA129:GN129)</f>
        <v>0</v>
      </c>
      <c r="GA129" s="58">
        <f>GA130*GA131</f>
        <v>0</v>
      </c>
      <c r="GB129" s="61"/>
      <c r="GC129" s="58">
        <f t="shared" ref="GC129:GN129" si="488">GC130*GC131</f>
        <v>0</v>
      </c>
      <c r="GD129" s="58">
        <f t="shared" si="488"/>
        <v>0</v>
      </c>
      <c r="GE129" s="58">
        <f t="shared" si="488"/>
        <v>0</v>
      </c>
      <c r="GF129" s="58">
        <f t="shared" si="488"/>
        <v>0</v>
      </c>
      <c r="GG129" s="58">
        <f t="shared" si="488"/>
        <v>0</v>
      </c>
      <c r="GH129" s="58">
        <f t="shared" si="488"/>
        <v>0</v>
      </c>
      <c r="GI129" s="58">
        <f t="shared" si="488"/>
        <v>0</v>
      </c>
      <c r="GJ129" s="58">
        <f t="shared" si="488"/>
        <v>0</v>
      </c>
      <c r="GK129" s="58">
        <f t="shared" si="488"/>
        <v>0</v>
      </c>
      <c r="GL129" s="58">
        <f t="shared" si="488"/>
        <v>0</v>
      </c>
      <c r="GM129" s="58">
        <f t="shared" si="488"/>
        <v>0</v>
      </c>
      <c r="GN129" s="58">
        <f t="shared" si="488"/>
        <v>0</v>
      </c>
      <c r="GO129" s="60">
        <f>SUM(GP129:HC129)</f>
        <v>0</v>
      </c>
      <c r="GP129" s="58">
        <f>GP130*GP131</f>
        <v>0</v>
      </c>
      <c r="GQ129" s="61"/>
      <c r="GR129" s="58">
        <f t="shared" ref="GR129:HC129" si="489">GR130*GR131</f>
        <v>0</v>
      </c>
      <c r="GS129" s="58">
        <f t="shared" si="489"/>
        <v>0</v>
      </c>
      <c r="GT129" s="58">
        <f t="shared" si="489"/>
        <v>0</v>
      </c>
      <c r="GU129" s="58">
        <f t="shared" si="489"/>
        <v>0</v>
      </c>
      <c r="GV129" s="58">
        <f t="shared" si="489"/>
        <v>0</v>
      </c>
      <c r="GW129" s="58">
        <f t="shared" si="489"/>
        <v>0</v>
      </c>
      <c r="GX129" s="58">
        <f t="shared" si="489"/>
        <v>0</v>
      </c>
      <c r="GY129" s="58">
        <f t="shared" si="489"/>
        <v>0</v>
      </c>
      <c r="GZ129" s="58">
        <f t="shared" si="489"/>
        <v>0</v>
      </c>
      <c r="HA129" s="58">
        <f t="shared" si="489"/>
        <v>0</v>
      </c>
      <c r="HB129" s="58">
        <f t="shared" si="489"/>
        <v>0</v>
      </c>
      <c r="HC129" s="58">
        <f t="shared" si="489"/>
        <v>0</v>
      </c>
    </row>
    <row r="130" spans="1:211" s="15" customFormat="1" ht="13.5" customHeight="1" x14ac:dyDescent="0.25">
      <c r="A130" s="14" t="s">
        <v>54</v>
      </c>
      <c r="B130" s="62" t="s">
        <v>428</v>
      </c>
      <c r="C130" s="47" t="s">
        <v>395</v>
      </c>
      <c r="D130" s="47" t="s">
        <v>396</v>
      </c>
      <c r="E130" s="48">
        <v>160</v>
      </c>
      <c r="F130" s="49"/>
      <c r="G130" s="50" t="s">
        <v>423</v>
      </c>
      <c r="H130" s="51"/>
      <c r="J130" s="50" t="s">
        <v>60</v>
      </c>
      <c r="K130" s="52" t="s">
        <v>56</v>
      </c>
      <c r="L130" s="53"/>
      <c r="M130" s="53"/>
      <c r="N130" s="16"/>
      <c r="O130" s="54"/>
      <c r="P130" s="17">
        <v>20</v>
      </c>
      <c r="Q130" s="55">
        <f t="shared" si="478"/>
        <v>0</v>
      </c>
      <c r="R130" s="56">
        <f t="shared" si="478"/>
        <v>0</v>
      </c>
      <c r="S130" s="56">
        <f t="shared" si="478"/>
        <v>0</v>
      </c>
      <c r="T130" s="56">
        <f t="shared" si="478"/>
        <v>0</v>
      </c>
      <c r="U130" s="56">
        <f t="shared" si="478"/>
        <v>0</v>
      </c>
      <c r="V130" s="56">
        <f t="shared" si="478"/>
        <v>0</v>
      </c>
      <c r="W130" s="56">
        <f t="shared" si="478"/>
        <v>0</v>
      </c>
      <c r="X130" s="56">
        <f t="shared" si="478"/>
        <v>0</v>
      </c>
      <c r="Y130" s="56">
        <f t="shared" si="478"/>
        <v>0</v>
      </c>
      <c r="Z130" s="56">
        <f t="shared" si="478"/>
        <v>0</v>
      </c>
      <c r="AA130" s="56">
        <f t="shared" si="478"/>
        <v>0</v>
      </c>
      <c r="AB130" s="56">
        <f t="shared" si="478"/>
        <v>0</v>
      </c>
      <c r="AC130" s="56">
        <f t="shared" si="478"/>
        <v>0</v>
      </c>
      <c r="AD130" s="56">
        <f t="shared" si="478"/>
        <v>0</v>
      </c>
      <c r="AE130" s="56">
        <f t="shared" si="478"/>
        <v>0</v>
      </c>
      <c r="AF130" s="57">
        <f>SUM(AG130:AT130)</f>
        <v>0</v>
      </c>
      <c r="AG130" s="58"/>
      <c r="AH130" s="63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60">
        <f>SUM(AV130:BI130)</f>
        <v>0</v>
      </c>
      <c r="AV130" s="58"/>
      <c r="AW130" s="63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60">
        <f>SUM(BK130:BX130)</f>
        <v>0</v>
      </c>
      <c r="BK130" s="58"/>
      <c r="BL130" s="63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60">
        <f>SUM(BZ130:CM130)</f>
        <v>0</v>
      </c>
      <c r="BZ130" s="58"/>
      <c r="CA130" s="61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60">
        <f>SUM(CO130:DB130)</f>
        <v>0</v>
      </c>
      <c r="CO130" s="58"/>
      <c r="CP130" s="61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60">
        <f>SUM(DD130:DQ130)</f>
        <v>0</v>
      </c>
      <c r="DD130" s="58"/>
      <c r="DE130" s="61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60">
        <f>SUM(DS130:EF130)</f>
        <v>0</v>
      </c>
      <c r="DS130" s="58"/>
      <c r="DT130" s="61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60">
        <f>SUM(EH130:EU130)</f>
        <v>0</v>
      </c>
      <c r="EH130" s="58"/>
      <c r="EI130" s="61"/>
      <c r="EJ130" s="58"/>
      <c r="EK130" s="58"/>
      <c r="EL130" s="58"/>
      <c r="EM130" s="58"/>
      <c r="EN130" s="58"/>
      <c r="EO130" s="58"/>
      <c r="EP130" s="58"/>
      <c r="EQ130" s="58"/>
      <c r="ER130" s="58"/>
      <c r="ES130" s="58"/>
      <c r="ET130" s="58"/>
      <c r="EU130" s="58"/>
      <c r="EV130" s="60">
        <f>SUM(EW130:FJ130)</f>
        <v>0</v>
      </c>
      <c r="EW130" s="58"/>
      <c r="EX130" s="61"/>
      <c r="EY130" s="58"/>
      <c r="EZ130" s="58"/>
      <c r="FA130" s="58"/>
      <c r="FB130" s="58"/>
      <c r="FC130" s="58"/>
      <c r="FD130" s="58"/>
      <c r="FE130" s="58"/>
      <c r="FF130" s="58"/>
      <c r="FG130" s="58"/>
      <c r="FH130" s="58"/>
      <c r="FI130" s="58"/>
      <c r="FJ130" s="58"/>
      <c r="FK130" s="60">
        <f>SUM(FL130:FY130)</f>
        <v>0</v>
      </c>
      <c r="FL130" s="58"/>
      <c r="FM130" s="61"/>
      <c r="FN130" s="58"/>
      <c r="FO130" s="58"/>
      <c r="FP130" s="58"/>
      <c r="FQ130" s="58"/>
      <c r="FR130" s="58"/>
      <c r="FS130" s="58"/>
      <c r="FT130" s="58"/>
      <c r="FU130" s="58"/>
      <c r="FV130" s="58"/>
      <c r="FW130" s="58"/>
      <c r="FX130" s="58"/>
      <c r="FY130" s="58"/>
      <c r="FZ130" s="60">
        <f>SUM(GA130:GN130)</f>
        <v>0</v>
      </c>
      <c r="GA130" s="58"/>
      <c r="GB130" s="61"/>
      <c r="GC130" s="58"/>
      <c r="GD130" s="58"/>
      <c r="GE130" s="58"/>
      <c r="GF130" s="58"/>
      <c r="GG130" s="58"/>
      <c r="GH130" s="58"/>
      <c r="GI130" s="58"/>
      <c r="GJ130" s="58"/>
      <c r="GK130" s="58"/>
      <c r="GL130" s="58"/>
      <c r="GM130" s="58"/>
      <c r="GN130" s="58"/>
      <c r="GO130" s="60">
        <f>SUM(GP130:HC130)</f>
        <v>0</v>
      </c>
      <c r="GP130" s="58"/>
      <c r="GQ130" s="61"/>
      <c r="GR130" s="58"/>
      <c r="GS130" s="58"/>
      <c r="GT130" s="58"/>
      <c r="GU130" s="58"/>
      <c r="GV130" s="58"/>
      <c r="GW130" s="58"/>
      <c r="GX130" s="58"/>
      <c r="GY130" s="58"/>
      <c r="GZ130" s="58"/>
      <c r="HA130" s="58"/>
      <c r="HB130" s="58"/>
      <c r="HC130" s="58"/>
    </row>
    <row r="131" spans="1:211" s="15" customFormat="1" ht="13.5" customHeight="1" x14ac:dyDescent="0.25">
      <c r="A131" s="14" t="s">
        <v>54</v>
      </c>
      <c r="B131" s="62" t="s">
        <v>429</v>
      </c>
      <c r="C131" s="47" t="s">
        <v>395</v>
      </c>
      <c r="D131" s="47" t="s">
        <v>396</v>
      </c>
      <c r="E131" s="48">
        <v>160</v>
      </c>
      <c r="F131" s="49"/>
      <c r="G131" s="50" t="s">
        <v>425</v>
      </c>
      <c r="H131" s="51"/>
      <c r="J131" s="50" t="s">
        <v>63</v>
      </c>
      <c r="K131" s="52" t="s">
        <v>56</v>
      </c>
      <c r="L131" s="53"/>
      <c r="M131" s="53"/>
      <c r="N131" s="16"/>
      <c r="O131" s="54"/>
      <c r="P131" s="17">
        <v>20</v>
      </c>
      <c r="Q131" s="55">
        <f t="shared" ref="Q131:AF131" si="490">IF(Q130=0, 0, Q129/Q130/1)</f>
        <v>0</v>
      </c>
      <c r="R131" s="56">
        <f t="shared" si="490"/>
        <v>0</v>
      </c>
      <c r="S131" s="56">
        <f t="shared" si="490"/>
        <v>0</v>
      </c>
      <c r="T131" s="56">
        <f t="shared" si="490"/>
        <v>0</v>
      </c>
      <c r="U131" s="56">
        <f t="shared" si="490"/>
        <v>0</v>
      </c>
      <c r="V131" s="56">
        <f t="shared" si="490"/>
        <v>0</v>
      </c>
      <c r="W131" s="56">
        <f t="shared" si="490"/>
        <v>0</v>
      </c>
      <c r="X131" s="56">
        <f t="shared" si="490"/>
        <v>0</v>
      </c>
      <c r="Y131" s="56">
        <f t="shared" si="490"/>
        <v>0</v>
      </c>
      <c r="Z131" s="56">
        <f t="shared" si="490"/>
        <v>0</v>
      </c>
      <c r="AA131" s="56">
        <f t="shared" si="490"/>
        <v>0</v>
      </c>
      <c r="AB131" s="56">
        <f t="shared" si="490"/>
        <v>0</v>
      </c>
      <c r="AC131" s="56">
        <f t="shared" si="490"/>
        <v>0</v>
      </c>
      <c r="AD131" s="56">
        <f t="shared" si="490"/>
        <v>0</v>
      </c>
      <c r="AE131" s="56">
        <f t="shared" si="490"/>
        <v>0</v>
      </c>
      <c r="AF131" s="57">
        <f t="shared" si="490"/>
        <v>0</v>
      </c>
      <c r="AG131" s="58"/>
      <c r="AH131" s="63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60">
        <f>IF(AU130=0, 0, AU129/AU130/1)</f>
        <v>0</v>
      </c>
      <c r="AV131" s="58"/>
      <c r="AW131" s="63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60">
        <f>IF(BJ130=0, 0, BJ129/BJ130/1)</f>
        <v>0</v>
      </c>
      <c r="BK131" s="58"/>
      <c r="BL131" s="63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60">
        <f>IF(BY130=0, 0, BY129/BY130/1)</f>
        <v>0</v>
      </c>
      <c r="BZ131" s="58"/>
      <c r="CA131" s="61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60">
        <f>IF(CN130=0, 0, CN129/CN130/1)</f>
        <v>0</v>
      </c>
      <c r="CO131" s="58"/>
      <c r="CP131" s="61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60">
        <f>IF(DC130=0, 0, DC129/DC130/1)</f>
        <v>0</v>
      </c>
      <c r="DD131" s="58"/>
      <c r="DE131" s="61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60">
        <f>IF(DR130=0, 0, DR129/DR130/1)</f>
        <v>0</v>
      </c>
      <c r="DS131" s="58"/>
      <c r="DT131" s="61"/>
      <c r="DU131" s="58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58"/>
      <c r="EG131" s="60">
        <f>IF(EG130=0, 0, EG129/EG130/1)</f>
        <v>0</v>
      </c>
      <c r="EH131" s="58"/>
      <c r="EI131" s="61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/>
      <c r="EV131" s="60">
        <f>IF(EV130=0, 0, EV129/EV130/1)</f>
        <v>0</v>
      </c>
      <c r="EW131" s="58"/>
      <c r="EX131" s="61"/>
      <c r="EY131" s="58"/>
      <c r="EZ131" s="58"/>
      <c r="FA131" s="58"/>
      <c r="FB131" s="58"/>
      <c r="FC131" s="58"/>
      <c r="FD131" s="58"/>
      <c r="FE131" s="58"/>
      <c r="FF131" s="58"/>
      <c r="FG131" s="58"/>
      <c r="FH131" s="58"/>
      <c r="FI131" s="58"/>
      <c r="FJ131" s="58"/>
      <c r="FK131" s="60">
        <f>IF(FK130=0, 0, FK129/FK130/1)</f>
        <v>0</v>
      </c>
      <c r="FL131" s="58"/>
      <c r="FM131" s="61"/>
      <c r="FN131" s="58"/>
      <c r="FO131" s="58"/>
      <c r="FP131" s="58"/>
      <c r="FQ131" s="58"/>
      <c r="FR131" s="58"/>
      <c r="FS131" s="58"/>
      <c r="FT131" s="58"/>
      <c r="FU131" s="58"/>
      <c r="FV131" s="58"/>
      <c r="FW131" s="58"/>
      <c r="FX131" s="58"/>
      <c r="FY131" s="58"/>
      <c r="FZ131" s="60">
        <f>IF(FZ130=0, 0, FZ129/FZ130/1)</f>
        <v>0</v>
      </c>
      <c r="GA131" s="58"/>
      <c r="GB131" s="61"/>
      <c r="GC131" s="58"/>
      <c r="GD131" s="58"/>
      <c r="GE131" s="58"/>
      <c r="GF131" s="58"/>
      <c r="GG131" s="58"/>
      <c r="GH131" s="58"/>
      <c r="GI131" s="58"/>
      <c r="GJ131" s="58"/>
      <c r="GK131" s="58"/>
      <c r="GL131" s="58"/>
      <c r="GM131" s="58"/>
      <c r="GN131" s="58"/>
      <c r="GO131" s="60">
        <f>IF(GO130=0, 0, GO129/GO130/1)</f>
        <v>0</v>
      </c>
      <c r="GP131" s="58"/>
      <c r="GQ131" s="61"/>
      <c r="GR131" s="58"/>
      <c r="GS131" s="58"/>
      <c r="GT131" s="58"/>
      <c r="GU131" s="58"/>
      <c r="GV131" s="58"/>
      <c r="GW131" s="58"/>
      <c r="GX131" s="58"/>
      <c r="GY131" s="58"/>
      <c r="GZ131" s="58"/>
      <c r="HA131" s="58"/>
      <c r="HB131" s="58"/>
      <c r="HC131" s="58"/>
    </row>
    <row r="132" spans="1:211" s="15" customFormat="1" ht="13.5" customHeight="1" x14ac:dyDescent="0.25">
      <c r="A132" s="14" t="s">
        <v>49</v>
      </c>
      <c r="B132" s="62" t="s">
        <v>430</v>
      </c>
      <c r="C132" s="47" t="s">
        <v>395</v>
      </c>
      <c r="D132" s="47" t="s">
        <v>396</v>
      </c>
      <c r="E132" s="48">
        <v>160</v>
      </c>
      <c r="F132" s="49"/>
      <c r="G132" s="50" t="s">
        <v>431</v>
      </c>
      <c r="H132" s="51" t="s">
        <v>54</v>
      </c>
      <c r="J132" s="50" t="s">
        <v>55</v>
      </c>
      <c r="K132" s="52" t="s">
        <v>56</v>
      </c>
      <c r="L132" s="53"/>
      <c r="M132" s="53"/>
      <c r="N132" s="16"/>
      <c r="O132" s="54"/>
      <c r="P132" s="17">
        <v>20</v>
      </c>
      <c r="Q132" s="55">
        <f t="shared" ref="Q132:AE133" si="491">SUM(AF132,AU132,BJ132,BY132,CN132,DC132,DR132,EG132,EV132,FK132,FZ132,GO132)</f>
        <v>0</v>
      </c>
      <c r="R132" s="56">
        <f t="shared" si="491"/>
        <v>0</v>
      </c>
      <c r="S132" s="56">
        <f t="shared" si="491"/>
        <v>0</v>
      </c>
      <c r="T132" s="56">
        <f t="shared" si="491"/>
        <v>0</v>
      </c>
      <c r="U132" s="56">
        <f t="shared" si="491"/>
        <v>0</v>
      </c>
      <c r="V132" s="56">
        <f t="shared" si="491"/>
        <v>0</v>
      </c>
      <c r="W132" s="56">
        <f t="shared" si="491"/>
        <v>0</v>
      </c>
      <c r="X132" s="56">
        <f t="shared" si="491"/>
        <v>0</v>
      </c>
      <c r="Y132" s="56">
        <f t="shared" si="491"/>
        <v>0</v>
      </c>
      <c r="Z132" s="56">
        <f t="shared" si="491"/>
        <v>0</v>
      </c>
      <c r="AA132" s="56">
        <f t="shared" si="491"/>
        <v>0</v>
      </c>
      <c r="AB132" s="56">
        <f t="shared" si="491"/>
        <v>0</v>
      </c>
      <c r="AC132" s="56">
        <f t="shared" si="491"/>
        <v>0</v>
      </c>
      <c r="AD132" s="56">
        <f t="shared" si="491"/>
        <v>0</v>
      </c>
      <c r="AE132" s="56">
        <f t="shared" si="491"/>
        <v>0</v>
      </c>
      <c r="AF132" s="57">
        <f>SUM(AG132:AT132)</f>
        <v>0</v>
      </c>
      <c r="AG132" s="58"/>
      <c r="AH132" s="63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60">
        <f>SUM(AV132:BI132)</f>
        <v>0</v>
      </c>
      <c r="AV132" s="58">
        <f>AV133*AV134</f>
        <v>0</v>
      </c>
      <c r="AW132" s="63"/>
      <c r="AX132" s="58">
        <f t="shared" ref="AX132:BI132" si="492">AX133*AX134</f>
        <v>0</v>
      </c>
      <c r="AY132" s="58">
        <f t="shared" si="492"/>
        <v>0</v>
      </c>
      <c r="AZ132" s="58">
        <f t="shared" si="492"/>
        <v>0</v>
      </c>
      <c r="BA132" s="58">
        <f t="shared" si="492"/>
        <v>0</v>
      </c>
      <c r="BB132" s="58">
        <f t="shared" si="492"/>
        <v>0</v>
      </c>
      <c r="BC132" s="58">
        <f t="shared" si="492"/>
        <v>0</v>
      </c>
      <c r="BD132" s="58">
        <f t="shared" si="492"/>
        <v>0</v>
      </c>
      <c r="BE132" s="58">
        <f t="shared" si="492"/>
        <v>0</v>
      </c>
      <c r="BF132" s="58">
        <f t="shared" si="492"/>
        <v>0</v>
      </c>
      <c r="BG132" s="58">
        <f t="shared" si="492"/>
        <v>0</v>
      </c>
      <c r="BH132" s="58">
        <f t="shared" si="492"/>
        <v>0</v>
      </c>
      <c r="BI132" s="58">
        <f t="shared" si="492"/>
        <v>0</v>
      </c>
      <c r="BJ132" s="60">
        <f>SUM(BK132:BX132)</f>
        <v>0</v>
      </c>
      <c r="BK132" s="58">
        <f>BK133*BK134</f>
        <v>0</v>
      </c>
      <c r="BL132" s="63"/>
      <c r="BM132" s="58">
        <f t="shared" ref="BM132:BX132" si="493">BM133*BM134</f>
        <v>0</v>
      </c>
      <c r="BN132" s="58">
        <f t="shared" si="493"/>
        <v>0</v>
      </c>
      <c r="BO132" s="58">
        <f t="shared" si="493"/>
        <v>0</v>
      </c>
      <c r="BP132" s="58">
        <f t="shared" si="493"/>
        <v>0</v>
      </c>
      <c r="BQ132" s="58">
        <f t="shared" si="493"/>
        <v>0</v>
      </c>
      <c r="BR132" s="58">
        <f t="shared" si="493"/>
        <v>0</v>
      </c>
      <c r="BS132" s="58">
        <f t="shared" si="493"/>
        <v>0</v>
      </c>
      <c r="BT132" s="58">
        <f t="shared" si="493"/>
        <v>0</v>
      </c>
      <c r="BU132" s="58">
        <f t="shared" si="493"/>
        <v>0</v>
      </c>
      <c r="BV132" s="58">
        <f t="shared" si="493"/>
        <v>0</v>
      </c>
      <c r="BW132" s="58">
        <f t="shared" si="493"/>
        <v>0</v>
      </c>
      <c r="BX132" s="58">
        <f t="shared" si="493"/>
        <v>0</v>
      </c>
      <c r="BY132" s="60">
        <f>SUM(BZ132:CM132)</f>
        <v>0</v>
      </c>
      <c r="BZ132" s="58">
        <f>BZ133*BZ134</f>
        <v>0</v>
      </c>
      <c r="CA132" s="61"/>
      <c r="CB132" s="58">
        <f t="shared" ref="CB132:CM132" si="494">CB133*CB134</f>
        <v>0</v>
      </c>
      <c r="CC132" s="58">
        <f t="shared" si="494"/>
        <v>0</v>
      </c>
      <c r="CD132" s="58">
        <f t="shared" si="494"/>
        <v>0</v>
      </c>
      <c r="CE132" s="58">
        <f t="shared" si="494"/>
        <v>0</v>
      </c>
      <c r="CF132" s="58">
        <f t="shared" si="494"/>
        <v>0</v>
      </c>
      <c r="CG132" s="58">
        <f t="shared" si="494"/>
        <v>0</v>
      </c>
      <c r="CH132" s="58">
        <f t="shared" si="494"/>
        <v>0</v>
      </c>
      <c r="CI132" s="58">
        <f t="shared" si="494"/>
        <v>0</v>
      </c>
      <c r="CJ132" s="58">
        <f t="shared" si="494"/>
        <v>0</v>
      </c>
      <c r="CK132" s="58">
        <f t="shared" si="494"/>
        <v>0</v>
      </c>
      <c r="CL132" s="58">
        <f t="shared" si="494"/>
        <v>0</v>
      </c>
      <c r="CM132" s="58">
        <f t="shared" si="494"/>
        <v>0</v>
      </c>
      <c r="CN132" s="60">
        <f>SUM(CO132:DB132)</f>
        <v>0</v>
      </c>
      <c r="CO132" s="58">
        <f>CO133*CO134</f>
        <v>0</v>
      </c>
      <c r="CP132" s="61"/>
      <c r="CQ132" s="58">
        <f t="shared" ref="CQ132:DB132" si="495">CQ133*CQ134</f>
        <v>0</v>
      </c>
      <c r="CR132" s="58">
        <f t="shared" si="495"/>
        <v>0</v>
      </c>
      <c r="CS132" s="58">
        <f t="shared" si="495"/>
        <v>0</v>
      </c>
      <c r="CT132" s="58">
        <f t="shared" si="495"/>
        <v>0</v>
      </c>
      <c r="CU132" s="58">
        <f t="shared" si="495"/>
        <v>0</v>
      </c>
      <c r="CV132" s="58">
        <f t="shared" si="495"/>
        <v>0</v>
      </c>
      <c r="CW132" s="58">
        <f t="shared" si="495"/>
        <v>0</v>
      </c>
      <c r="CX132" s="58">
        <f t="shared" si="495"/>
        <v>0</v>
      </c>
      <c r="CY132" s="58">
        <f t="shared" si="495"/>
        <v>0</v>
      </c>
      <c r="CZ132" s="58">
        <f t="shared" si="495"/>
        <v>0</v>
      </c>
      <c r="DA132" s="58">
        <f t="shared" si="495"/>
        <v>0</v>
      </c>
      <c r="DB132" s="58">
        <f t="shared" si="495"/>
        <v>0</v>
      </c>
      <c r="DC132" s="60">
        <f>SUM(DD132:DQ132)</f>
        <v>0</v>
      </c>
      <c r="DD132" s="58">
        <f>DD133*DD134</f>
        <v>0</v>
      </c>
      <c r="DE132" s="61"/>
      <c r="DF132" s="58">
        <f t="shared" ref="DF132:DQ132" si="496">DF133*DF134</f>
        <v>0</v>
      </c>
      <c r="DG132" s="58">
        <f t="shared" si="496"/>
        <v>0</v>
      </c>
      <c r="DH132" s="58">
        <f t="shared" si="496"/>
        <v>0</v>
      </c>
      <c r="DI132" s="58">
        <f t="shared" si="496"/>
        <v>0</v>
      </c>
      <c r="DJ132" s="58">
        <f t="shared" si="496"/>
        <v>0</v>
      </c>
      <c r="DK132" s="58">
        <f t="shared" si="496"/>
        <v>0</v>
      </c>
      <c r="DL132" s="58">
        <f t="shared" si="496"/>
        <v>0</v>
      </c>
      <c r="DM132" s="58">
        <f t="shared" si="496"/>
        <v>0</v>
      </c>
      <c r="DN132" s="58">
        <f t="shared" si="496"/>
        <v>0</v>
      </c>
      <c r="DO132" s="58">
        <f t="shared" si="496"/>
        <v>0</v>
      </c>
      <c r="DP132" s="58">
        <f t="shared" si="496"/>
        <v>0</v>
      </c>
      <c r="DQ132" s="58">
        <f t="shared" si="496"/>
        <v>0</v>
      </c>
      <c r="DR132" s="60">
        <f>SUM(DS132:EF132)</f>
        <v>0</v>
      </c>
      <c r="DS132" s="58">
        <f>DS133*DS134</f>
        <v>0</v>
      </c>
      <c r="DT132" s="61"/>
      <c r="DU132" s="58">
        <f t="shared" ref="DU132:EF132" si="497">DU133*DU134</f>
        <v>0</v>
      </c>
      <c r="DV132" s="58">
        <f t="shared" si="497"/>
        <v>0</v>
      </c>
      <c r="DW132" s="58">
        <f t="shared" si="497"/>
        <v>0</v>
      </c>
      <c r="DX132" s="58">
        <f t="shared" si="497"/>
        <v>0</v>
      </c>
      <c r="DY132" s="58">
        <f t="shared" si="497"/>
        <v>0</v>
      </c>
      <c r="DZ132" s="58">
        <f t="shared" si="497"/>
        <v>0</v>
      </c>
      <c r="EA132" s="58">
        <f t="shared" si="497"/>
        <v>0</v>
      </c>
      <c r="EB132" s="58">
        <f t="shared" si="497"/>
        <v>0</v>
      </c>
      <c r="EC132" s="58">
        <f t="shared" si="497"/>
        <v>0</v>
      </c>
      <c r="ED132" s="58">
        <f t="shared" si="497"/>
        <v>0</v>
      </c>
      <c r="EE132" s="58">
        <f t="shared" si="497"/>
        <v>0</v>
      </c>
      <c r="EF132" s="58">
        <f t="shared" si="497"/>
        <v>0</v>
      </c>
      <c r="EG132" s="60">
        <f>SUM(EH132:EU132)</f>
        <v>0</v>
      </c>
      <c r="EH132" s="58">
        <f>EH133*EH134</f>
        <v>0</v>
      </c>
      <c r="EI132" s="61"/>
      <c r="EJ132" s="58">
        <f t="shared" ref="EJ132:EU132" si="498">EJ133*EJ134</f>
        <v>0</v>
      </c>
      <c r="EK132" s="58">
        <f t="shared" si="498"/>
        <v>0</v>
      </c>
      <c r="EL132" s="58">
        <f t="shared" si="498"/>
        <v>0</v>
      </c>
      <c r="EM132" s="58">
        <f t="shared" si="498"/>
        <v>0</v>
      </c>
      <c r="EN132" s="58">
        <f t="shared" si="498"/>
        <v>0</v>
      </c>
      <c r="EO132" s="58">
        <f t="shared" si="498"/>
        <v>0</v>
      </c>
      <c r="EP132" s="58">
        <f t="shared" si="498"/>
        <v>0</v>
      </c>
      <c r="EQ132" s="58">
        <f t="shared" si="498"/>
        <v>0</v>
      </c>
      <c r="ER132" s="58">
        <f t="shared" si="498"/>
        <v>0</v>
      </c>
      <c r="ES132" s="58">
        <f t="shared" si="498"/>
        <v>0</v>
      </c>
      <c r="ET132" s="58">
        <f t="shared" si="498"/>
        <v>0</v>
      </c>
      <c r="EU132" s="58">
        <f t="shared" si="498"/>
        <v>0</v>
      </c>
      <c r="EV132" s="60">
        <f>SUM(EW132:FJ132)</f>
        <v>0</v>
      </c>
      <c r="EW132" s="58">
        <f>EW133*EW134</f>
        <v>0</v>
      </c>
      <c r="EX132" s="61"/>
      <c r="EY132" s="58">
        <f t="shared" ref="EY132:FJ132" si="499">EY133*EY134</f>
        <v>0</v>
      </c>
      <c r="EZ132" s="58">
        <f t="shared" si="499"/>
        <v>0</v>
      </c>
      <c r="FA132" s="58">
        <f t="shared" si="499"/>
        <v>0</v>
      </c>
      <c r="FB132" s="58">
        <f t="shared" si="499"/>
        <v>0</v>
      </c>
      <c r="FC132" s="58">
        <f t="shared" si="499"/>
        <v>0</v>
      </c>
      <c r="FD132" s="58">
        <f t="shared" si="499"/>
        <v>0</v>
      </c>
      <c r="FE132" s="58">
        <f t="shared" si="499"/>
        <v>0</v>
      </c>
      <c r="FF132" s="58">
        <f t="shared" si="499"/>
        <v>0</v>
      </c>
      <c r="FG132" s="58">
        <f t="shared" si="499"/>
        <v>0</v>
      </c>
      <c r="FH132" s="58">
        <f t="shared" si="499"/>
        <v>0</v>
      </c>
      <c r="FI132" s="58">
        <f t="shared" si="499"/>
        <v>0</v>
      </c>
      <c r="FJ132" s="58">
        <f t="shared" si="499"/>
        <v>0</v>
      </c>
      <c r="FK132" s="60">
        <f>SUM(FL132:FY132)</f>
        <v>0</v>
      </c>
      <c r="FL132" s="58">
        <f>FL133*FL134</f>
        <v>0</v>
      </c>
      <c r="FM132" s="61"/>
      <c r="FN132" s="58">
        <f t="shared" ref="FN132:FY132" si="500">FN133*FN134</f>
        <v>0</v>
      </c>
      <c r="FO132" s="58">
        <f t="shared" si="500"/>
        <v>0</v>
      </c>
      <c r="FP132" s="58">
        <f t="shared" si="500"/>
        <v>0</v>
      </c>
      <c r="FQ132" s="58">
        <f t="shared" si="500"/>
        <v>0</v>
      </c>
      <c r="FR132" s="58">
        <f t="shared" si="500"/>
        <v>0</v>
      </c>
      <c r="FS132" s="58">
        <f t="shared" si="500"/>
        <v>0</v>
      </c>
      <c r="FT132" s="58">
        <f t="shared" si="500"/>
        <v>0</v>
      </c>
      <c r="FU132" s="58">
        <f t="shared" si="500"/>
        <v>0</v>
      </c>
      <c r="FV132" s="58">
        <f t="shared" si="500"/>
        <v>0</v>
      </c>
      <c r="FW132" s="58">
        <f t="shared" si="500"/>
        <v>0</v>
      </c>
      <c r="FX132" s="58">
        <f t="shared" si="500"/>
        <v>0</v>
      </c>
      <c r="FY132" s="58">
        <f t="shared" si="500"/>
        <v>0</v>
      </c>
      <c r="FZ132" s="60">
        <f>SUM(GA132:GN132)</f>
        <v>0</v>
      </c>
      <c r="GA132" s="58">
        <f>GA133*GA134</f>
        <v>0</v>
      </c>
      <c r="GB132" s="61"/>
      <c r="GC132" s="58">
        <f t="shared" ref="GC132:GN132" si="501">GC133*GC134</f>
        <v>0</v>
      </c>
      <c r="GD132" s="58">
        <f t="shared" si="501"/>
        <v>0</v>
      </c>
      <c r="GE132" s="58">
        <f t="shared" si="501"/>
        <v>0</v>
      </c>
      <c r="GF132" s="58">
        <f t="shared" si="501"/>
        <v>0</v>
      </c>
      <c r="GG132" s="58">
        <f t="shared" si="501"/>
        <v>0</v>
      </c>
      <c r="GH132" s="58">
        <f t="shared" si="501"/>
        <v>0</v>
      </c>
      <c r="GI132" s="58">
        <f t="shared" si="501"/>
        <v>0</v>
      </c>
      <c r="GJ132" s="58">
        <f t="shared" si="501"/>
        <v>0</v>
      </c>
      <c r="GK132" s="58">
        <f t="shared" si="501"/>
        <v>0</v>
      </c>
      <c r="GL132" s="58">
        <f t="shared" si="501"/>
        <v>0</v>
      </c>
      <c r="GM132" s="58">
        <f t="shared" si="501"/>
        <v>0</v>
      </c>
      <c r="GN132" s="58">
        <f t="shared" si="501"/>
        <v>0</v>
      </c>
      <c r="GO132" s="60">
        <f>SUM(GP132:HC132)</f>
        <v>0</v>
      </c>
      <c r="GP132" s="58">
        <f>GP133*GP134</f>
        <v>0</v>
      </c>
      <c r="GQ132" s="61"/>
      <c r="GR132" s="58">
        <f t="shared" ref="GR132:HC132" si="502">GR133*GR134</f>
        <v>0</v>
      </c>
      <c r="GS132" s="58">
        <f t="shared" si="502"/>
        <v>0</v>
      </c>
      <c r="GT132" s="58">
        <f t="shared" si="502"/>
        <v>0</v>
      </c>
      <c r="GU132" s="58">
        <f t="shared" si="502"/>
        <v>0</v>
      </c>
      <c r="GV132" s="58">
        <f t="shared" si="502"/>
        <v>0</v>
      </c>
      <c r="GW132" s="58">
        <f t="shared" si="502"/>
        <v>0</v>
      </c>
      <c r="GX132" s="58">
        <f t="shared" si="502"/>
        <v>0</v>
      </c>
      <c r="GY132" s="58">
        <f t="shared" si="502"/>
        <v>0</v>
      </c>
      <c r="GZ132" s="58">
        <f t="shared" si="502"/>
        <v>0</v>
      </c>
      <c r="HA132" s="58">
        <f t="shared" si="502"/>
        <v>0</v>
      </c>
      <c r="HB132" s="58">
        <f t="shared" si="502"/>
        <v>0</v>
      </c>
      <c r="HC132" s="58">
        <f t="shared" si="502"/>
        <v>0</v>
      </c>
    </row>
    <row r="133" spans="1:211" s="15" customFormat="1" ht="13.5" customHeight="1" x14ac:dyDescent="0.25">
      <c r="A133" s="14" t="s">
        <v>54</v>
      </c>
      <c r="B133" s="62" t="s">
        <v>432</v>
      </c>
      <c r="C133" s="47" t="s">
        <v>395</v>
      </c>
      <c r="D133" s="47" t="s">
        <v>396</v>
      </c>
      <c r="E133" s="48">
        <v>160</v>
      </c>
      <c r="F133" s="49"/>
      <c r="G133" s="50" t="s">
        <v>433</v>
      </c>
      <c r="H133" s="51"/>
      <c r="J133" s="50" t="s">
        <v>60</v>
      </c>
      <c r="K133" s="52" t="s">
        <v>56</v>
      </c>
      <c r="L133" s="53"/>
      <c r="M133" s="53"/>
      <c r="N133" s="16"/>
      <c r="O133" s="54"/>
      <c r="P133" s="17">
        <v>20</v>
      </c>
      <c r="Q133" s="55">
        <f t="shared" si="491"/>
        <v>0</v>
      </c>
      <c r="R133" s="56">
        <f t="shared" si="491"/>
        <v>0</v>
      </c>
      <c r="S133" s="56">
        <f t="shared" si="491"/>
        <v>0</v>
      </c>
      <c r="T133" s="56">
        <f t="shared" si="491"/>
        <v>0</v>
      </c>
      <c r="U133" s="56">
        <f t="shared" si="491"/>
        <v>0</v>
      </c>
      <c r="V133" s="56">
        <f t="shared" si="491"/>
        <v>0</v>
      </c>
      <c r="W133" s="56">
        <f t="shared" si="491"/>
        <v>0</v>
      </c>
      <c r="X133" s="56">
        <f t="shared" si="491"/>
        <v>0</v>
      </c>
      <c r="Y133" s="56">
        <f t="shared" si="491"/>
        <v>0</v>
      </c>
      <c r="Z133" s="56">
        <f t="shared" si="491"/>
        <v>0</v>
      </c>
      <c r="AA133" s="56">
        <f t="shared" si="491"/>
        <v>0</v>
      </c>
      <c r="AB133" s="56">
        <f t="shared" si="491"/>
        <v>0</v>
      </c>
      <c r="AC133" s="56">
        <f t="shared" si="491"/>
        <v>0</v>
      </c>
      <c r="AD133" s="56">
        <f t="shared" si="491"/>
        <v>0</v>
      </c>
      <c r="AE133" s="56">
        <f t="shared" si="491"/>
        <v>0</v>
      </c>
      <c r="AF133" s="57">
        <f>SUM(AG133:AT133)</f>
        <v>0</v>
      </c>
      <c r="AG133" s="58"/>
      <c r="AH133" s="63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60">
        <f>SUM(AV133:BI133)</f>
        <v>0</v>
      </c>
      <c r="AV133" s="58"/>
      <c r="AW133" s="63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60">
        <f>SUM(BK133:BX133)</f>
        <v>0</v>
      </c>
      <c r="BK133" s="58"/>
      <c r="BL133" s="63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60">
        <f>SUM(BZ133:CM133)</f>
        <v>0</v>
      </c>
      <c r="BZ133" s="58"/>
      <c r="CA133" s="61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60">
        <f>SUM(CO133:DB133)</f>
        <v>0</v>
      </c>
      <c r="CO133" s="58"/>
      <c r="CP133" s="61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60">
        <f>SUM(DD133:DQ133)</f>
        <v>0</v>
      </c>
      <c r="DD133" s="58"/>
      <c r="DE133" s="61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60">
        <f>SUM(DS133:EF133)</f>
        <v>0</v>
      </c>
      <c r="DS133" s="58"/>
      <c r="DT133" s="61"/>
      <c r="DU133" s="58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58"/>
      <c r="EG133" s="60">
        <f>SUM(EH133:EU133)</f>
        <v>0</v>
      </c>
      <c r="EH133" s="58"/>
      <c r="EI133" s="61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60">
        <f>SUM(EW133:FJ133)</f>
        <v>0</v>
      </c>
      <c r="EW133" s="58"/>
      <c r="EX133" s="61"/>
      <c r="EY133" s="58"/>
      <c r="EZ133" s="58"/>
      <c r="FA133" s="58"/>
      <c r="FB133" s="58"/>
      <c r="FC133" s="58"/>
      <c r="FD133" s="58"/>
      <c r="FE133" s="58"/>
      <c r="FF133" s="58"/>
      <c r="FG133" s="58"/>
      <c r="FH133" s="58"/>
      <c r="FI133" s="58"/>
      <c r="FJ133" s="58"/>
      <c r="FK133" s="60">
        <f>SUM(FL133:FY133)</f>
        <v>0</v>
      </c>
      <c r="FL133" s="58"/>
      <c r="FM133" s="61"/>
      <c r="FN133" s="58"/>
      <c r="FO133" s="58"/>
      <c r="FP133" s="58"/>
      <c r="FQ133" s="58"/>
      <c r="FR133" s="58"/>
      <c r="FS133" s="58"/>
      <c r="FT133" s="58"/>
      <c r="FU133" s="58"/>
      <c r="FV133" s="58"/>
      <c r="FW133" s="58"/>
      <c r="FX133" s="58"/>
      <c r="FY133" s="58"/>
      <c r="FZ133" s="60">
        <f>SUM(GA133:GN133)</f>
        <v>0</v>
      </c>
      <c r="GA133" s="58"/>
      <c r="GB133" s="61"/>
      <c r="GC133" s="58"/>
      <c r="GD133" s="58"/>
      <c r="GE133" s="58"/>
      <c r="GF133" s="58"/>
      <c r="GG133" s="58"/>
      <c r="GH133" s="58"/>
      <c r="GI133" s="58"/>
      <c r="GJ133" s="58"/>
      <c r="GK133" s="58"/>
      <c r="GL133" s="58"/>
      <c r="GM133" s="58"/>
      <c r="GN133" s="58"/>
      <c r="GO133" s="60">
        <f>SUM(GP133:HC133)</f>
        <v>0</v>
      </c>
      <c r="GP133" s="58"/>
      <c r="GQ133" s="61"/>
      <c r="GR133" s="58"/>
      <c r="GS133" s="58"/>
      <c r="GT133" s="58"/>
      <c r="GU133" s="58"/>
      <c r="GV133" s="58"/>
      <c r="GW133" s="58"/>
      <c r="GX133" s="58"/>
      <c r="GY133" s="58"/>
      <c r="GZ133" s="58"/>
      <c r="HA133" s="58"/>
      <c r="HB133" s="58"/>
      <c r="HC133" s="58"/>
    </row>
    <row r="134" spans="1:211" s="15" customFormat="1" ht="13.5" customHeight="1" x14ac:dyDescent="0.25">
      <c r="A134" s="14" t="s">
        <v>54</v>
      </c>
      <c r="B134" s="62" t="s">
        <v>434</v>
      </c>
      <c r="C134" s="47" t="s">
        <v>395</v>
      </c>
      <c r="D134" s="47" t="s">
        <v>396</v>
      </c>
      <c r="E134" s="48">
        <v>160</v>
      </c>
      <c r="F134" s="49"/>
      <c r="G134" s="50" t="s">
        <v>435</v>
      </c>
      <c r="H134" s="51"/>
      <c r="J134" s="50" t="s">
        <v>63</v>
      </c>
      <c r="K134" s="52" t="s">
        <v>56</v>
      </c>
      <c r="L134" s="53"/>
      <c r="M134" s="53"/>
      <c r="N134" s="16"/>
      <c r="O134" s="54"/>
      <c r="P134" s="17">
        <v>20</v>
      </c>
      <c r="Q134" s="55">
        <f t="shared" ref="Q134:AF134" si="503">IF(Q133=0, 0, Q132/Q133/1)</f>
        <v>0</v>
      </c>
      <c r="R134" s="56">
        <f t="shared" si="503"/>
        <v>0</v>
      </c>
      <c r="S134" s="56">
        <f t="shared" si="503"/>
        <v>0</v>
      </c>
      <c r="T134" s="56">
        <f t="shared" si="503"/>
        <v>0</v>
      </c>
      <c r="U134" s="56">
        <f t="shared" si="503"/>
        <v>0</v>
      </c>
      <c r="V134" s="56">
        <f t="shared" si="503"/>
        <v>0</v>
      </c>
      <c r="W134" s="56">
        <f t="shared" si="503"/>
        <v>0</v>
      </c>
      <c r="X134" s="56">
        <f t="shared" si="503"/>
        <v>0</v>
      </c>
      <c r="Y134" s="56">
        <f t="shared" si="503"/>
        <v>0</v>
      </c>
      <c r="Z134" s="56">
        <f t="shared" si="503"/>
        <v>0</v>
      </c>
      <c r="AA134" s="56">
        <f t="shared" si="503"/>
        <v>0</v>
      </c>
      <c r="AB134" s="56">
        <f t="shared" si="503"/>
        <v>0</v>
      </c>
      <c r="AC134" s="56">
        <f t="shared" si="503"/>
        <v>0</v>
      </c>
      <c r="AD134" s="56">
        <f t="shared" si="503"/>
        <v>0</v>
      </c>
      <c r="AE134" s="56">
        <f t="shared" si="503"/>
        <v>0</v>
      </c>
      <c r="AF134" s="57">
        <f t="shared" si="503"/>
        <v>0</v>
      </c>
      <c r="AG134" s="58"/>
      <c r="AH134" s="63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60">
        <f>IF(AU133=0, 0, AU132/AU133/1)</f>
        <v>0</v>
      </c>
      <c r="AV134" s="58"/>
      <c r="AW134" s="63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60">
        <f>IF(BJ133=0, 0, BJ132/BJ133/1)</f>
        <v>0</v>
      </c>
      <c r="BK134" s="58"/>
      <c r="BL134" s="63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60">
        <f>IF(BY133=0, 0, BY132/BY133/1)</f>
        <v>0</v>
      </c>
      <c r="BZ134" s="58"/>
      <c r="CA134" s="61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60">
        <f>IF(CN133=0, 0, CN132/CN133/1)</f>
        <v>0</v>
      </c>
      <c r="CO134" s="58"/>
      <c r="CP134" s="61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60">
        <f>IF(DC133=0, 0, DC132/DC133/1)</f>
        <v>0</v>
      </c>
      <c r="DD134" s="58"/>
      <c r="DE134" s="61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60">
        <f>IF(DR133=0, 0, DR132/DR133/1)</f>
        <v>0</v>
      </c>
      <c r="DS134" s="58"/>
      <c r="DT134" s="61"/>
      <c r="DU134" s="58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58"/>
      <c r="EG134" s="60">
        <f>IF(EG133=0, 0, EG132/EG133/1)</f>
        <v>0</v>
      </c>
      <c r="EH134" s="58"/>
      <c r="EI134" s="61"/>
      <c r="EJ134" s="58"/>
      <c r="EK134" s="58"/>
      <c r="EL134" s="58"/>
      <c r="EM134" s="58"/>
      <c r="EN134" s="58"/>
      <c r="EO134" s="58"/>
      <c r="EP134" s="58"/>
      <c r="EQ134" s="58"/>
      <c r="ER134" s="58"/>
      <c r="ES134" s="58"/>
      <c r="ET134" s="58"/>
      <c r="EU134" s="58"/>
      <c r="EV134" s="60">
        <f>IF(EV133=0, 0, EV132/EV133/1)</f>
        <v>0</v>
      </c>
      <c r="EW134" s="58"/>
      <c r="EX134" s="61"/>
      <c r="EY134" s="58"/>
      <c r="EZ134" s="58"/>
      <c r="FA134" s="58"/>
      <c r="FB134" s="58"/>
      <c r="FC134" s="58"/>
      <c r="FD134" s="58"/>
      <c r="FE134" s="58"/>
      <c r="FF134" s="58"/>
      <c r="FG134" s="58"/>
      <c r="FH134" s="58"/>
      <c r="FI134" s="58"/>
      <c r="FJ134" s="58"/>
      <c r="FK134" s="60">
        <f>IF(FK133=0, 0, FK132/FK133/1)</f>
        <v>0</v>
      </c>
      <c r="FL134" s="58"/>
      <c r="FM134" s="61"/>
      <c r="FN134" s="58"/>
      <c r="FO134" s="58"/>
      <c r="FP134" s="58"/>
      <c r="FQ134" s="58"/>
      <c r="FR134" s="58"/>
      <c r="FS134" s="58"/>
      <c r="FT134" s="58"/>
      <c r="FU134" s="58"/>
      <c r="FV134" s="58"/>
      <c r="FW134" s="58"/>
      <c r="FX134" s="58"/>
      <c r="FY134" s="58"/>
      <c r="FZ134" s="60">
        <f>IF(FZ133=0, 0, FZ132/FZ133/1)</f>
        <v>0</v>
      </c>
      <c r="GA134" s="58"/>
      <c r="GB134" s="61"/>
      <c r="GC134" s="58"/>
      <c r="GD134" s="58"/>
      <c r="GE134" s="58"/>
      <c r="GF134" s="58"/>
      <c r="GG134" s="58"/>
      <c r="GH134" s="58"/>
      <c r="GI134" s="58"/>
      <c r="GJ134" s="58"/>
      <c r="GK134" s="58"/>
      <c r="GL134" s="58"/>
      <c r="GM134" s="58"/>
      <c r="GN134" s="58"/>
      <c r="GO134" s="60">
        <f>IF(GO133=0, 0, GO132/GO133/1)</f>
        <v>0</v>
      </c>
      <c r="GP134" s="58"/>
      <c r="GQ134" s="61"/>
      <c r="GR134" s="58"/>
      <c r="GS134" s="58"/>
      <c r="GT134" s="58"/>
      <c r="GU134" s="58"/>
      <c r="GV134" s="58"/>
      <c r="GW134" s="58"/>
      <c r="GX134" s="58"/>
      <c r="GY134" s="58"/>
      <c r="GZ134" s="58"/>
      <c r="HA134" s="58"/>
      <c r="HB134" s="58"/>
      <c r="HC134" s="58"/>
    </row>
    <row r="135" spans="1:211" s="15" customFormat="1" ht="13.5" customHeight="1" x14ac:dyDescent="0.25">
      <c r="A135" s="14" t="s">
        <v>49</v>
      </c>
      <c r="B135" s="62" t="s">
        <v>436</v>
      </c>
      <c r="C135" s="47" t="s">
        <v>395</v>
      </c>
      <c r="D135" s="47" t="s">
        <v>396</v>
      </c>
      <c r="E135" s="48">
        <v>160</v>
      </c>
      <c r="F135" s="49"/>
      <c r="G135" s="50" t="s">
        <v>437</v>
      </c>
      <c r="H135" s="51" t="s">
        <v>54</v>
      </c>
      <c r="J135" s="50" t="s">
        <v>55</v>
      </c>
      <c r="K135" s="52" t="s">
        <v>56</v>
      </c>
      <c r="L135" s="53"/>
      <c r="M135" s="53"/>
      <c r="N135" s="16"/>
      <c r="O135" s="54"/>
      <c r="P135" s="17">
        <v>20</v>
      </c>
      <c r="Q135" s="55">
        <f t="shared" ref="Q135:AE136" si="504">SUM(AF135,AU135,BJ135,BY135,CN135,DC135,DR135,EG135,EV135,FK135,FZ135,GO135)</f>
        <v>0</v>
      </c>
      <c r="R135" s="56">
        <f t="shared" si="504"/>
        <v>0</v>
      </c>
      <c r="S135" s="56">
        <f t="shared" si="504"/>
        <v>0</v>
      </c>
      <c r="T135" s="56">
        <f t="shared" si="504"/>
        <v>0</v>
      </c>
      <c r="U135" s="56">
        <f t="shared" si="504"/>
        <v>0</v>
      </c>
      <c r="V135" s="56">
        <f t="shared" si="504"/>
        <v>0</v>
      </c>
      <c r="W135" s="56">
        <f t="shared" si="504"/>
        <v>0</v>
      </c>
      <c r="X135" s="56">
        <f t="shared" si="504"/>
        <v>0</v>
      </c>
      <c r="Y135" s="56">
        <f t="shared" si="504"/>
        <v>0</v>
      </c>
      <c r="Z135" s="56">
        <f t="shared" si="504"/>
        <v>0</v>
      </c>
      <c r="AA135" s="56">
        <f t="shared" si="504"/>
        <v>0</v>
      </c>
      <c r="AB135" s="56">
        <f t="shared" si="504"/>
        <v>0</v>
      </c>
      <c r="AC135" s="56">
        <f t="shared" si="504"/>
        <v>0</v>
      </c>
      <c r="AD135" s="56">
        <f t="shared" si="504"/>
        <v>0</v>
      </c>
      <c r="AE135" s="56">
        <f t="shared" si="504"/>
        <v>0</v>
      </c>
      <c r="AF135" s="57">
        <f>SUM(AG135:AT135)</f>
        <v>0</v>
      </c>
      <c r="AG135" s="58"/>
      <c r="AH135" s="63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60">
        <f>SUM(AV135:BI135)</f>
        <v>0</v>
      </c>
      <c r="AV135" s="58">
        <f>(AV136*AV137)/1000</f>
        <v>0</v>
      </c>
      <c r="AW135" s="63"/>
      <c r="AX135" s="58">
        <f t="shared" ref="AX135:BI135" si="505">(AX136*AX137)/1000</f>
        <v>0</v>
      </c>
      <c r="AY135" s="58">
        <f t="shared" si="505"/>
        <v>0</v>
      </c>
      <c r="AZ135" s="58">
        <f t="shared" si="505"/>
        <v>0</v>
      </c>
      <c r="BA135" s="58">
        <f t="shared" si="505"/>
        <v>0</v>
      </c>
      <c r="BB135" s="58">
        <f t="shared" si="505"/>
        <v>0</v>
      </c>
      <c r="BC135" s="58">
        <f t="shared" si="505"/>
        <v>0</v>
      </c>
      <c r="BD135" s="58">
        <f t="shared" si="505"/>
        <v>0</v>
      </c>
      <c r="BE135" s="58">
        <f t="shared" si="505"/>
        <v>0</v>
      </c>
      <c r="BF135" s="58">
        <f t="shared" si="505"/>
        <v>0</v>
      </c>
      <c r="BG135" s="58">
        <f t="shared" si="505"/>
        <v>0</v>
      </c>
      <c r="BH135" s="58">
        <f t="shared" si="505"/>
        <v>0</v>
      </c>
      <c r="BI135" s="58">
        <f t="shared" si="505"/>
        <v>0</v>
      </c>
      <c r="BJ135" s="60">
        <f>SUM(BK135:BX135)</f>
        <v>0</v>
      </c>
      <c r="BK135" s="58">
        <f>(BK136*BK137)/1000</f>
        <v>0</v>
      </c>
      <c r="BL135" s="63"/>
      <c r="BM135" s="58">
        <f t="shared" ref="BM135:BX135" si="506">(BM136*BM137)/1000</f>
        <v>0</v>
      </c>
      <c r="BN135" s="58">
        <f t="shared" si="506"/>
        <v>0</v>
      </c>
      <c r="BO135" s="58">
        <f t="shared" si="506"/>
        <v>0</v>
      </c>
      <c r="BP135" s="58">
        <f t="shared" si="506"/>
        <v>0</v>
      </c>
      <c r="BQ135" s="58">
        <f t="shared" si="506"/>
        <v>0</v>
      </c>
      <c r="BR135" s="58">
        <f t="shared" si="506"/>
        <v>0</v>
      </c>
      <c r="BS135" s="58">
        <f t="shared" si="506"/>
        <v>0</v>
      </c>
      <c r="BT135" s="58">
        <f t="shared" si="506"/>
        <v>0</v>
      </c>
      <c r="BU135" s="58">
        <f t="shared" si="506"/>
        <v>0</v>
      </c>
      <c r="BV135" s="58">
        <f t="shared" si="506"/>
        <v>0</v>
      </c>
      <c r="BW135" s="58">
        <f t="shared" si="506"/>
        <v>0</v>
      </c>
      <c r="BX135" s="58">
        <f t="shared" si="506"/>
        <v>0</v>
      </c>
      <c r="BY135" s="60">
        <f>SUM(BZ135:CM135)</f>
        <v>0</v>
      </c>
      <c r="BZ135" s="58">
        <f>(BZ136*BZ137)/1000</f>
        <v>0</v>
      </c>
      <c r="CA135" s="61"/>
      <c r="CB135" s="58">
        <f t="shared" ref="CB135:CM135" si="507">(CB136*CB137)/1000</f>
        <v>0</v>
      </c>
      <c r="CC135" s="58">
        <f t="shared" si="507"/>
        <v>0</v>
      </c>
      <c r="CD135" s="58">
        <f t="shared" si="507"/>
        <v>0</v>
      </c>
      <c r="CE135" s="58">
        <f t="shared" si="507"/>
        <v>0</v>
      </c>
      <c r="CF135" s="58">
        <f t="shared" si="507"/>
        <v>0</v>
      </c>
      <c r="CG135" s="58">
        <f t="shared" si="507"/>
        <v>0</v>
      </c>
      <c r="CH135" s="58">
        <f t="shared" si="507"/>
        <v>0</v>
      </c>
      <c r="CI135" s="58">
        <f t="shared" si="507"/>
        <v>0</v>
      </c>
      <c r="CJ135" s="58">
        <f t="shared" si="507"/>
        <v>0</v>
      </c>
      <c r="CK135" s="58">
        <f t="shared" si="507"/>
        <v>0</v>
      </c>
      <c r="CL135" s="58">
        <f t="shared" si="507"/>
        <v>0</v>
      </c>
      <c r="CM135" s="58">
        <f t="shared" si="507"/>
        <v>0</v>
      </c>
      <c r="CN135" s="60">
        <f>SUM(CO135:DB135)</f>
        <v>0</v>
      </c>
      <c r="CO135" s="58">
        <f>(CO136*CO137)/1000</f>
        <v>0</v>
      </c>
      <c r="CP135" s="61"/>
      <c r="CQ135" s="58">
        <f t="shared" ref="CQ135:DB135" si="508">(CQ136*CQ137)/1000</f>
        <v>0</v>
      </c>
      <c r="CR135" s="58">
        <f t="shared" si="508"/>
        <v>0</v>
      </c>
      <c r="CS135" s="58">
        <f t="shared" si="508"/>
        <v>0</v>
      </c>
      <c r="CT135" s="58">
        <f t="shared" si="508"/>
        <v>0</v>
      </c>
      <c r="CU135" s="58">
        <f t="shared" si="508"/>
        <v>0</v>
      </c>
      <c r="CV135" s="58">
        <f t="shared" si="508"/>
        <v>0</v>
      </c>
      <c r="CW135" s="58">
        <f t="shared" si="508"/>
        <v>0</v>
      </c>
      <c r="CX135" s="58">
        <f t="shared" si="508"/>
        <v>0</v>
      </c>
      <c r="CY135" s="58">
        <f t="shared" si="508"/>
        <v>0</v>
      </c>
      <c r="CZ135" s="58">
        <f t="shared" si="508"/>
        <v>0</v>
      </c>
      <c r="DA135" s="58">
        <f t="shared" si="508"/>
        <v>0</v>
      </c>
      <c r="DB135" s="58">
        <f t="shared" si="508"/>
        <v>0</v>
      </c>
      <c r="DC135" s="60">
        <f>SUM(DD135:DQ135)</f>
        <v>0</v>
      </c>
      <c r="DD135" s="58">
        <f>(DD136*DD137)/1000</f>
        <v>0</v>
      </c>
      <c r="DE135" s="61"/>
      <c r="DF135" s="58">
        <f t="shared" ref="DF135:DQ135" si="509">(DF136*DF137)/1000</f>
        <v>0</v>
      </c>
      <c r="DG135" s="58">
        <f t="shared" si="509"/>
        <v>0</v>
      </c>
      <c r="DH135" s="58">
        <f t="shared" si="509"/>
        <v>0</v>
      </c>
      <c r="DI135" s="58">
        <f t="shared" si="509"/>
        <v>0</v>
      </c>
      <c r="DJ135" s="58">
        <f t="shared" si="509"/>
        <v>0</v>
      </c>
      <c r="DK135" s="58">
        <f t="shared" si="509"/>
        <v>0</v>
      </c>
      <c r="DL135" s="58">
        <f t="shared" si="509"/>
        <v>0</v>
      </c>
      <c r="DM135" s="58">
        <f t="shared" si="509"/>
        <v>0</v>
      </c>
      <c r="DN135" s="58">
        <f t="shared" si="509"/>
        <v>0</v>
      </c>
      <c r="DO135" s="58">
        <f t="shared" si="509"/>
        <v>0</v>
      </c>
      <c r="DP135" s="58">
        <f t="shared" si="509"/>
        <v>0</v>
      </c>
      <c r="DQ135" s="58">
        <f t="shared" si="509"/>
        <v>0</v>
      </c>
      <c r="DR135" s="60">
        <f>SUM(DS135:EF135)</f>
        <v>0</v>
      </c>
      <c r="DS135" s="58">
        <f>(DS136*DS137)/1000</f>
        <v>0</v>
      </c>
      <c r="DT135" s="61"/>
      <c r="DU135" s="58">
        <f t="shared" ref="DU135:EF135" si="510">(DU136*DU137)/1000</f>
        <v>0</v>
      </c>
      <c r="DV135" s="58">
        <f t="shared" si="510"/>
        <v>0</v>
      </c>
      <c r="DW135" s="58">
        <f t="shared" si="510"/>
        <v>0</v>
      </c>
      <c r="DX135" s="58">
        <f t="shared" si="510"/>
        <v>0</v>
      </c>
      <c r="DY135" s="58">
        <f t="shared" si="510"/>
        <v>0</v>
      </c>
      <c r="DZ135" s="58">
        <f t="shared" si="510"/>
        <v>0</v>
      </c>
      <c r="EA135" s="58">
        <f t="shared" si="510"/>
        <v>0</v>
      </c>
      <c r="EB135" s="58">
        <f t="shared" si="510"/>
        <v>0</v>
      </c>
      <c r="EC135" s="58">
        <f t="shared" si="510"/>
        <v>0</v>
      </c>
      <c r="ED135" s="58">
        <f t="shared" si="510"/>
        <v>0</v>
      </c>
      <c r="EE135" s="58">
        <f t="shared" si="510"/>
        <v>0</v>
      </c>
      <c r="EF135" s="58">
        <f t="shared" si="510"/>
        <v>0</v>
      </c>
      <c r="EG135" s="60">
        <f>SUM(EH135:EU135)</f>
        <v>0</v>
      </c>
      <c r="EH135" s="58">
        <f>(EH136*EH137)/1000</f>
        <v>0</v>
      </c>
      <c r="EI135" s="61"/>
      <c r="EJ135" s="58">
        <f t="shared" ref="EJ135:EU135" si="511">(EJ136*EJ137)/1000</f>
        <v>0</v>
      </c>
      <c r="EK135" s="58">
        <f t="shared" si="511"/>
        <v>0</v>
      </c>
      <c r="EL135" s="58">
        <f t="shared" si="511"/>
        <v>0</v>
      </c>
      <c r="EM135" s="58">
        <f t="shared" si="511"/>
        <v>0</v>
      </c>
      <c r="EN135" s="58">
        <f t="shared" si="511"/>
        <v>0</v>
      </c>
      <c r="EO135" s="58">
        <f t="shared" si="511"/>
        <v>0</v>
      </c>
      <c r="EP135" s="58">
        <f t="shared" si="511"/>
        <v>0</v>
      </c>
      <c r="EQ135" s="58">
        <f t="shared" si="511"/>
        <v>0</v>
      </c>
      <c r="ER135" s="58">
        <f t="shared" si="511"/>
        <v>0</v>
      </c>
      <c r="ES135" s="58">
        <f t="shared" si="511"/>
        <v>0</v>
      </c>
      <c r="ET135" s="58">
        <f t="shared" si="511"/>
        <v>0</v>
      </c>
      <c r="EU135" s="58">
        <f t="shared" si="511"/>
        <v>0</v>
      </c>
      <c r="EV135" s="60">
        <f>SUM(EW135:FJ135)</f>
        <v>0</v>
      </c>
      <c r="EW135" s="58">
        <f>(EW136*EW137)/1000</f>
        <v>0</v>
      </c>
      <c r="EX135" s="61"/>
      <c r="EY135" s="58">
        <f t="shared" ref="EY135:FJ135" si="512">(EY136*EY137)/1000</f>
        <v>0</v>
      </c>
      <c r="EZ135" s="58">
        <f t="shared" si="512"/>
        <v>0</v>
      </c>
      <c r="FA135" s="58">
        <f t="shared" si="512"/>
        <v>0</v>
      </c>
      <c r="FB135" s="58">
        <f t="shared" si="512"/>
        <v>0</v>
      </c>
      <c r="FC135" s="58">
        <f t="shared" si="512"/>
        <v>0</v>
      </c>
      <c r="FD135" s="58">
        <f t="shared" si="512"/>
        <v>0</v>
      </c>
      <c r="FE135" s="58">
        <f t="shared" si="512"/>
        <v>0</v>
      </c>
      <c r="FF135" s="58">
        <f t="shared" si="512"/>
        <v>0</v>
      </c>
      <c r="FG135" s="58">
        <f t="shared" si="512"/>
        <v>0</v>
      </c>
      <c r="FH135" s="58">
        <f t="shared" si="512"/>
        <v>0</v>
      </c>
      <c r="FI135" s="58">
        <f t="shared" si="512"/>
        <v>0</v>
      </c>
      <c r="FJ135" s="58">
        <f t="shared" si="512"/>
        <v>0</v>
      </c>
      <c r="FK135" s="60">
        <f>SUM(FL135:FY135)</f>
        <v>0</v>
      </c>
      <c r="FL135" s="58">
        <f>(FL136*FL137)/1000</f>
        <v>0</v>
      </c>
      <c r="FM135" s="61"/>
      <c r="FN135" s="58">
        <f t="shared" ref="FN135:FY135" si="513">(FN136*FN137)/1000</f>
        <v>0</v>
      </c>
      <c r="FO135" s="58">
        <f t="shared" si="513"/>
        <v>0</v>
      </c>
      <c r="FP135" s="58">
        <f t="shared" si="513"/>
        <v>0</v>
      </c>
      <c r="FQ135" s="58">
        <f t="shared" si="513"/>
        <v>0</v>
      </c>
      <c r="FR135" s="58">
        <f t="shared" si="513"/>
        <v>0</v>
      </c>
      <c r="FS135" s="58">
        <f t="shared" si="513"/>
        <v>0</v>
      </c>
      <c r="FT135" s="58">
        <f t="shared" si="513"/>
        <v>0</v>
      </c>
      <c r="FU135" s="58">
        <f t="shared" si="513"/>
        <v>0</v>
      </c>
      <c r="FV135" s="58">
        <f t="shared" si="513"/>
        <v>0</v>
      </c>
      <c r="FW135" s="58">
        <f t="shared" si="513"/>
        <v>0</v>
      </c>
      <c r="FX135" s="58">
        <f t="shared" si="513"/>
        <v>0</v>
      </c>
      <c r="FY135" s="58">
        <f t="shared" si="513"/>
        <v>0</v>
      </c>
      <c r="FZ135" s="60">
        <f>SUM(GA135:GN135)</f>
        <v>0</v>
      </c>
      <c r="GA135" s="58">
        <f>(GA136*GA137)/1000</f>
        <v>0</v>
      </c>
      <c r="GB135" s="61"/>
      <c r="GC135" s="58">
        <f t="shared" ref="GC135:GN135" si="514">(GC136*GC137)/1000</f>
        <v>0</v>
      </c>
      <c r="GD135" s="58">
        <f t="shared" si="514"/>
        <v>0</v>
      </c>
      <c r="GE135" s="58">
        <f t="shared" si="514"/>
        <v>0</v>
      </c>
      <c r="GF135" s="58">
        <f t="shared" si="514"/>
        <v>0</v>
      </c>
      <c r="GG135" s="58">
        <f t="shared" si="514"/>
        <v>0</v>
      </c>
      <c r="GH135" s="58">
        <f t="shared" si="514"/>
        <v>0</v>
      </c>
      <c r="GI135" s="58">
        <f t="shared" si="514"/>
        <v>0</v>
      </c>
      <c r="GJ135" s="58">
        <f t="shared" si="514"/>
        <v>0</v>
      </c>
      <c r="GK135" s="58">
        <f t="shared" si="514"/>
        <v>0</v>
      </c>
      <c r="GL135" s="58">
        <f t="shared" si="514"/>
        <v>0</v>
      </c>
      <c r="GM135" s="58">
        <f t="shared" si="514"/>
        <v>0</v>
      </c>
      <c r="GN135" s="58">
        <f t="shared" si="514"/>
        <v>0</v>
      </c>
      <c r="GO135" s="60">
        <f>SUM(GP135:HC135)</f>
        <v>0</v>
      </c>
      <c r="GP135" s="58">
        <f>(GP136*GP137)/1000</f>
        <v>0</v>
      </c>
      <c r="GQ135" s="61"/>
      <c r="GR135" s="58">
        <f t="shared" ref="GR135:HC135" si="515">(GR136*GR137)/1000</f>
        <v>0</v>
      </c>
      <c r="GS135" s="58">
        <f t="shared" si="515"/>
        <v>0</v>
      </c>
      <c r="GT135" s="58">
        <f t="shared" si="515"/>
        <v>0</v>
      </c>
      <c r="GU135" s="58">
        <f t="shared" si="515"/>
        <v>0</v>
      </c>
      <c r="GV135" s="58">
        <f t="shared" si="515"/>
        <v>0</v>
      </c>
      <c r="GW135" s="58">
        <f t="shared" si="515"/>
        <v>0</v>
      </c>
      <c r="GX135" s="58">
        <f t="shared" si="515"/>
        <v>0</v>
      </c>
      <c r="GY135" s="58">
        <f t="shared" si="515"/>
        <v>0</v>
      </c>
      <c r="GZ135" s="58">
        <f t="shared" si="515"/>
        <v>0</v>
      </c>
      <c r="HA135" s="58">
        <f t="shared" si="515"/>
        <v>0</v>
      </c>
      <c r="HB135" s="58">
        <f t="shared" si="515"/>
        <v>0</v>
      </c>
      <c r="HC135" s="58">
        <f t="shared" si="515"/>
        <v>0</v>
      </c>
    </row>
    <row r="136" spans="1:211" s="15" customFormat="1" ht="13.5" customHeight="1" x14ac:dyDescent="0.25">
      <c r="A136" s="14" t="s">
        <v>54</v>
      </c>
      <c r="B136" s="62" t="s">
        <v>438</v>
      </c>
      <c r="C136" s="47" t="s">
        <v>395</v>
      </c>
      <c r="D136" s="47" t="s">
        <v>396</v>
      </c>
      <c r="E136" s="48">
        <v>160</v>
      </c>
      <c r="F136" s="49"/>
      <c r="G136" s="50" t="s">
        <v>433</v>
      </c>
      <c r="H136" s="51"/>
      <c r="J136" s="50" t="s">
        <v>234</v>
      </c>
      <c r="K136" s="52" t="s">
        <v>56</v>
      </c>
      <c r="L136" s="53"/>
      <c r="M136" s="53"/>
      <c r="N136" s="16"/>
      <c r="O136" s="54"/>
      <c r="P136" s="17">
        <v>20</v>
      </c>
      <c r="Q136" s="55">
        <f t="shared" si="504"/>
        <v>0</v>
      </c>
      <c r="R136" s="56">
        <f t="shared" si="504"/>
        <v>0</v>
      </c>
      <c r="S136" s="56">
        <f t="shared" si="504"/>
        <v>0</v>
      </c>
      <c r="T136" s="56">
        <f t="shared" si="504"/>
        <v>0</v>
      </c>
      <c r="U136" s="56">
        <f t="shared" si="504"/>
        <v>0</v>
      </c>
      <c r="V136" s="56">
        <f t="shared" si="504"/>
        <v>0</v>
      </c>
      <c r="W136" s="56">
        <f t="shared" si="504"/>
        <v>0</v>
      </c>
      <c r="X136" s="56">
        <f t="shared" si="504"/>
        <v>0</v>
      </c>
      <c r="Y136" s="56">
        <f t="shared" si="504"/>
        <v>0</v>
      </c>
      <c r="Z136" s="56">
        <f t="shared" si="504"/>
        <v>0</v>
      </c>
      <c r="AA136" s="56">
        <f t="shared" si="504"/>
        <v>0</v>
      </c>
      <c r="AB136" s="56">
        <f t="shared" si="504"/>
        <v>0</v>
      </c>
      <c r="AC136" s="56">
        <f t="shared" si="504"/>
        <v>0</v>
      </c>
      <c r="AD136" s="56">
        <f t="shared" si="504"/>
        <v>0</v>
      </c>
      <c r="AE136" s="56">
        <f t="shared" si="504"/>
        <v>0</v>
      </c>
      <c r="AF136" s="57">
        <f>SUM(AG136:AT136)</f>
        <v>0</v>
      </c>
      <c r="AG136" s="58"/>
      <c r="AH136" s="63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60">
        <f>SUM(AV136:BI136)</f>
        <v>0</v>
      </c>
      <c r="AV136" s="58"/>
      <c r="AW136" s="63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60">
        <f>SUM(BK136:BX136)</f>
        <v>0</v>
      </c>
      <c r="BK136" s="58"/>
      <c r="BL136" s="63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60">
        <f>SUM(BZ136:CM136)</f>
        <v>0</v>
      </c>
      <c r="BZ136" s="58"/>
      <c r="CA136" s="61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60">
        <f>SUM(CO136:DB136)</f>
        <v>0</v>
      </c>
      <c r="CO136" s="58"/>
      <c r="CP136" s="61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60">
        <f>SUM(DD136:DQ136)</f>
        <v>0</v>
      </c>
      <c r="DD136" s="58"/>
      <c r="DE136" s="61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60">
        <f>SUM(DS136:EF136)</f>
        <v>0</v>
      </c>
      <c r="DS136" s="58"/>
      <c r="DT136" s="61"/>
      <c r="DU136" s="58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58"/>
      <c r="EG136" s="60">
        <f>SUM(EH136:EU136)</f>
        <v>0</v>
      </c>
      <c r="EH136" s="58"/>
      <c r="EI136" s="61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60">
        <f>SUM(EW136:FJ136)</f>
        <v>0</v>
      </c>
      <c r="EW136" s="58"/>
      <c r="EX136" s="61"/>
      <c r="EY136" s="58"/>
      <c r="EZ136" s="58"/>
      <c r="FA136" s="58"/>
      <c r="FB136" s="58"/>
      <c r="FC136" s="58"/>
      <c r="FD136" s="58"/>
      <c r="FE136" s="58"/>
      <c r="FF136" s="58"/>
      <c r="FG136" s="58"/>
      <c r="FH136" s="58"/>
      <c r="FI136" s="58"/>
      <c r="FJ136" s="58"/>
      <c r="FK136" s="60">
        <f>SUM(FL136:FY136)</f>
        <v>0</v>
      </c>
      <c r="FL136" s="58"/>
      <c r="FM136" s="61"/>
      <c r="FN136" s="58"/>
      <c r="FO136" s="58"/>
      <c r="FP136" s="58"/>
      <c r="FQ136" s="58"/>
      <c r="FR136" s="58"/>
      <c r="FS136" s="58"/>
      <c r="FT136" s="58"/>
      <c r="FU136" s="58"/>
      <c r="FV136" s="58"/>
      <c r="FW136" s="58"/>
      <c r="FX136" s="58"/>
      <c r="FY136" s="58"/>
      <c r="FZ136" s="60">
        <f>SUM(GA136:GN136)</f>
        <v>0</v>
      </c>
      <c r="GA136" s="58"/>
      <c r="GB136" s="61"/>
      <c r="GC136" s="58"/>
      <c r="GD136" s="58"/>
      <c r="GE136" s="58"/>
      <c r="GF136" s="58"/>
      <c r="GG136" s="58"/>
      <c r="GH136" s="58"/>
      <c r="GI136" s="58"/>
      <c r="GJ136" s="58"/>
      <c r="GK136" s="58"/>
      <c r="GL136" s="58"/>
      <c r="GM136" s="58"/>
      <c r="GN136" s="58"/>
      <c r="GO136" s="60">
        <f>SUM(GP136:HC136)</f>
        <v>0</v>
      </c>
      <c r="GP136" s="58"/>
      <c r="GQ136" s="61"/>
      <c r="GR136" s="58"/>
      <c r="GS136" s="58"/>
      <c r="GT136" s="58"/>
      <c r="GU136" s="58"/>
      <c r="GV136" s="58"/>
      <c r="GW136" s="58"/>
      <c r="GX136" s="58"/>
      <c r="GY136" s="58"/>
      <c r="GZ136" s="58"/>
      <c r="HA136" s="58"/>
      <c r="HB136" s="58"/>
      <c r="HC136" s="58"/>
    </row>
    <row r="137" spans="1:211" s="15" customFormat="1" ht="13.5" customHeight="1" x14ac:dyDescent="0.25">
      <c r="A137" s="14" t="s">
        <v>54</v>
      </c>
      <c r="B137" s="62" t="s">
        <v>439</v>
      </c>
      <c r="C137" s="47" t="s">
        <v>395</v>
      </c>
      <c r="D137" s="47" t="s">
        <v>396</v>
      </c>
      <c r="E137" s="48">
        <v>160</v>
      </c>
      <c r="F137" s="49"/>
      <c r="G137" s="50" t="s">
        <v>435</v>
      </c>
      <c r="H137" s="51"/>
      <c r="J137" s="50" t="s">
        <v>237</v>
      </c>
      <c r="K137" s="52" t="s">
        <v>56</v>
      </c>
      <c r="L137" s="53"/>
      <c r="M137" s="53"/>
      <c r="N137" s="16"/>
      <c r="O137" s="54"/>
      <c r="P137" s="17">
        <v>20</v>
      </c>
      <c r="Q137" s="55">
        <f t="shared" ref="Q137:AF137" si="516">IF(Q136=0, 0, Q135/Q136/1)</f>
        <v>0</v>
      </c>
      <c r="R137" s="56">
        <f t="shared" si="516"/>
        <v>0</v>
      </c>
      <c r="S137" s="56">
        <f t="shared" si="516"/>
        <v>0</v>
      </c>
      <c r="T137" s="56">
        <f t="shared" si="516"/>
        <v>0</v>
      </c>
      <c r="U137" s="56">
        <f t="shared" si="516"/>
        <v>0</v>
      </c>
      <c r="V137" s="56">
        <f t="shared" si="516"/>
        <v>0</v>
      </c>
      <c r="W137" s="56">
        <f t="shared" si="516"/>
        <v>0</v>
      </c>
      <c r="X137" s="56">
        <f t="shared" si="516"/>
        <v>0</v>
      </c>
      <c r="Y137" s="56">
        <f t="shared" si="516"/>
        <v>0</v>
      </c>
      <c r="Z137" s="56">
        <f t="shared" si="516"/>
        <v>0</v>
      </c>
      <c r="AA137" s="56">
        <f t="shared" si="516"/>
        <v>0</v>
      </c>
      <c r="AB137" s="56">
        <f t="shared" si="516"/>
        <v>0</v>
      </c>
      <c r="AC137" s="56">
        <f t="shared" si="516"/>
        <v>0</v>
      </c>
      <c r="AD137" s="56">
        <f t="shared" si="516"/>
        <v>0</v>
      </c>
      <c r="AE137" s="56">
        <f t="shared" si="516"/>
        <v>0</v>
      </c>
      <c r="AF137" s="57">
        <f t="shared" si="516"/>
        <v>0</v>
      </c>
      <c r="AG137" s="58"/>
      <c r="AH137" s="63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60">
        <f>IF(AU136=0, 0, AU135/AU136/1)</f>
        <v>0</v>
      </c>
      <c r="AV137" s="58"/>
      <c r="AW137" s="63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60">
        <f>IF(BJ136=0, 0, BJ135/BJ136/1)</f>
        <v>0</v>
      </c>
      <c r="BK137" s="58"/>
      <c r="BL137" s="63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60">
        <f>IF(BY136=0, 0, BY135/BY136/1)</f>
        <v>0</v>
      </c>
      <c r="BZ137" s="58"/>
      <c r="CA137" s="61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60">
        <f>IF(CN136=0, 0, CN135/CN136/1)</f>
        <v>0</v>
      </c>
      <c r="CO137" s="58"/>
      <c r="CP137" s="61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60">
        <f>IF(DC136=0, 0, DC135/DC136/1)</f>
        <v>0</v>
      </c>
      <c r="DD137" s="58"/>
      <c r="DE137" s="61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60">
        <f>IF(DR136=0, 0, DR135/DR136/1)</f>
        <v>0</v>
      </c>
      <c r="DS137" s="58"/>
      <c r="DT137" s="61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58"/>
      <c r="EG137" s="60">
        <f>IF(EG136=0, 0, EG135/EG136/1)</f>
        <v>0</v>
      </c>
      <c r="EH137" s="58"/>
      <c r="EI137" s="61"/>
      <c r="EJ137" s="58"/>
      <c r="EK137" s="58"/>
      <c r="EL137" s="58"/>
      <c r="EM137" s="58"/>
      <c r="EN137" s="58"/>
      <c r="EO137" s="58"/>
      <c r="EP137" s="58"/>
      <c r="EQ137" s="58"/>
      <c r="ER137" s="58"/>
      <c r="ES137" s="58"/>
      <c r="ET137" s="58"/>
      <c r="EU137" s="58"/>
      <c r="EV137" s="60">
        <f>IF(EV136=0, 0, EV135/EV136/1)</f>
        <v>0</v>
      </c>
      <c r="EW137" s="58"/>
      <c r="EX137" s="61"/>
      <c r="EY137" s="58"/>
      <c r="EZ137" s="58"/>
      <c r="FA137" s="58"/>
      <c r="FB137" s="58"/>
      <c r="FC137" s="58"/>
      <c r="FD137" s="58"/>
      <c r="FE137" s="58"/>
      <c r="FF137" s="58"/>
      <c r="FG137" s="58"/>
      <c r="FH137" s="58"/>
      <c r="FI137" s="58"/>
      <c r="FJ137" s="58"/>
      <c r="FK137" s="60">
        <f>IF(FK136=0, 0, FK135/FK136/1)</f>
        <v>0</v>
      </c>
      <c r="FL137" s="58"/>
      <c r="FM137" s="61"/>
      <c r="FN137" s="58"/>
      <c r="FO137" s="58"/>
      <c r="FP137" s="58"/>
      <c r="FQ137" s="58"/>
      <c r="FR137" s="58"/>
      <c r="FS137" s="58"/>
      <c r="FT137" s="58"/>
      <c r="FU137" s="58"/>
      <c r="FV137" s="58"/>
      <c r="FW137" s="58"/>
      <c r="FX137" s="58"/>
      <c r="FY137" s="58"/>
      <c r="FZ137" s="60">
        <f>IF(FZ136=0, 0, FZ135/FZ136/1)</f>
        <v>0</v>
      </c>
      <c r="GA137" s="58"/>
      <c r="GB137" s="61"/>
      <c r="GC137" s="58"/>
      <c r="GD137" s="58"/>
      <c r="GE137" s="58"/>
      <c r="GF137" s="58"/>
      <c r="GG137" s="58"/>
      <c r="GH137" s="58"/>
      <c r="GI137" s="58"/>
      <c r="GJ137" s="58"/>
      <c r="GK137" s="58"/>
      <c r="GL137" s="58"/>
      <c r="GM137" s="58"/>
      <c r="GN137" s="58"/>
      <c r="GO137" s="60">
        <f>IF(GO136=0, 0, GO135/GO136/1)</f>
        <v>0</v>
      </c>
      <c r="GP137" s="58"/>
      <c r="GQ137" s="61"/>
      <c r="GR137" s="58"/>
      <c r="GS137" s="58"/>
      <c r="GT137" s="58"/>
      <c r="GU137" s="58"/>
      <c r="GV137" s="58"/>
      <c r="GW137" s="58"/>
      <c r="GX137" s="58"/>
      <c r="GY137" s="58"/>
      <c r="GZ137" s="58"/>
      <c r="HA137" s="58"/>
      <c r="HB137" s="58"/>
      <c r="HC137" s="58"/>
    </row>
    <row r="138" spans="1:211" s="15" customFormat="1" ht="13.5" customHeight="1" x14ac:dyDescent="0.25">
      <c r="A138" s="14" t="s">
        <v>49</v>
      </c>
      <c r="B138" s="62" t="s">
        <v>440</v>
      </c>
      <c r="C138" s="47" t="s">
        <v>395</v>
      </c>
      <c r="D138" s="47" t="s">
        <v>396</v>
      </c>
      <c r="E138" s="48">
        <v>160</v>
      </c>
      <c r="F138" s="49"/>
      <c r="G138" s="50" t="s">
        <v>441</v>
      </c>
      <c r="H138" s="51" t="s">
        <v>54</v>
      </c>
      <c r="J138" s="50" t="s">
        <v>55</v>
      </c>
      <c r="K138" s="52" t="s">
        <v>56</v>
      </c>
      <c r="L138" s="53"/>
      <c r="M138" s="53"/>
      <c r="N138" s="16"/>
      <c r="O138" s="54"/>
      <c r="P138" s="17">
        <v>20</v>
      </c>
      <c r="Q138" s="55">
        <f t="shared" ref="Q138:AE139" si="517">SUM(AF138,AU138,BJ138,BY138,CN138,DC138,DR138,EG138,EV138,FK138,FZ138,GO138)</f>
        <v>0</v>
      </c>
      <c r="R138" s="56">
        <f t="shared" si="517"/>
        <v>0</v>
      </c>
      <c r="S138" s="56">
        <f t="shared" si="517"/>
        <v>0</v>
      </c>
      <c r="T138" s="56">
        <f t="shared" si="517"/>
        <v>0</v>
      </c>
      <c r="U138" s="56">
        <f t="shared" si="517"/>
        <v>0</v>
      </c>
      <c r="V138" s="56">
        <f t="shared" si="517"/>
        <v>0</v>
      </c>
      <c r="W138" s="56">
        <f t="shared" si="517"/>
        <v>0</v>
      </c>
      <c r="X138" s="56">
        <f t="shared" si="517"/>
        <v>0</v>
      </c>
      <c r="Y138" s="56">
        <f t="shared" si="517"/>
        <v>0</v>
      </c>
      <c r="Z138" s="56">
        <f t="shared" si="517"/>
        <v>0</v>
      </c>
      <c r="AA138" s="56">
        <f t="shared" si="517"/>
        <v>0</v>
      </c>
      <c r="AB138" s="56">
        <f t="shared" si="517"/>
        <v>0</v>
      </c>
      <c r="AC138" s="56">
        <f t="shared" si="517"/>
        <v>0</v>
      </c>
      <c r="AD138" s="56">
        <f t="shared" si="517"/>
        <v>0</v>
      </c>
      <c r="AE138" s="56">
        <f t="shared" si="517"/>
        <v>0</v>
      </c>
      <c r="AF138" s="57">
        <f>SUM(AG138:AT138)</f>
        <v>0</v>
      </c>
      <c r="AG138" s="58"/>
      <c r="AH138" s="63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60">
        <f>SUM(AV138:BI138)</f>
        <v>0</v>
      </c>
      <c r="AV138" s="58">
        <f>AV139*AV140</f>
        <v>0</v>
      </c>
      <c r="AW138" s="63"/>
      <c r="AX138" s="58">
        <f t="shared" ref="AX138:BI138" si="518">AX139*AX140</f>
        <v>0</v>
      </c>
      <c r="AY138" s="58">
        <f t="shared" si="518"/>
        <v>0</v>
      </c>
      <c r="AZ138" s="58">
        <f t="shared" si="518"/>
        <v>0</v>
      </c>
      <c r="BA138" s="58">
        <f t="shared" si="518"/>
        <v>0</v>
      </c>
      <c r="BB138" s="58">
        <f t="shared" si="518"/>
        <v>0</v>
      </c>
      <c r="BC138" s="58">
        <f t="shared" si="518"/>
        <v>0</v>
      </c>
      <c r="BD138" s="58">
        <f t="shared" si="518"/>
        <v>0</v>
      </c>
      <c r="BE138" s="58">
        <f t="shared" si="518"/>
        <v>0</v>
      </c>
      <c r="BF138" s="58">
        <f t="shared" si="518"/>
        <v>0</v>
      </c>
      <c r="BG138" s="58">
        <f t="shared" si="518"/>
        <v>0</v>
      </c>
      <c r="BH138" s="58">
        <f t="shared" si="518"/>
        <v>0</v>
      </c>
      <c r="BI138" s="58">
        <f t="shared" si="518"/>
        <v>0</v>
      </c>
      <c r="BJ138" s="60">
        <f>SUM(BK138:BX138)</f>
        <v>0</v>
      </c>
      <c r="BK138" s="58">
        <f>BK139*BK140</f>
        <v>0</v>
      </c>
      <c r="BL138" s="63"/>
      <c r="BM138" s="58">
        <f t="shared" ref="BM138:BX138" si="519">BM139*BM140</f>
        <v>0</v>
      </c>
      <c r="BN138" s="58">
        <f t="shared" si="519"/>
        <v>0</v>
      </c>
      <c r="BO138" s="58">
        <f t="shared" si="519"/>
        <v>0</v>
      </c>
      <c r="BP138" s="58">
        <f t="shared" si="519"/>
        <v>0</v>
      </c>
      <c r="BQ138" s="58">
        <f t="shared" si="519"/>
        <v>0</v>
      </c>
      <c r="BR138" s="58">
        <f t="shared" si="519"/>
        <v>0</v>
      </c>
      <c r="BS138" s="58">
        <f t="shared" si="519"/>
        <v>0</v>
      </c>
      <c r="BT138" s="58">
        <f t="shared" si="519"/>
        <v>0</v>
      </c>
      <c r="BU138" s="58">
        <f t="shared" si="519"/>
        <v>0</v>
      </c>
      <c r="BV138" s="58">
        <f t="shared" si="519"/>
        <v>0</v>
      </c>
      <c r="BW138" s="58">
        <f t="shared" si="519"/>
        <v>0</v>
      </c>
      <c r="BX138" s="58">
        <f t="shared" si="519"/>
        <v>0</v>
      </c>
      <c r="BY138" s="60">
        <f>SUM(BZ138:CM138)</f>
        <v>0</v>
      </c>
      <c r="BZ138" s="58">
        <f>BZ139*BZ140</f>
        <v>0</v>
      </c>
      <c r="CA138" s="61"/>
      <c r="CB138" s="58">
        <f t="shared" ref="CB138:CM138" si="520">CB139*CB140</f>
        <v>0</v>
      </c>
      <c r="CC138" s="58">
        <f t="shared" si="520"/>
        <v>0</v>
      </c>
      <c r="CD138" s="58">
        <f t="shared" si="520"/>
        <v>0</v>
      </c>
      <c r="CE138" s="58">
        <f t="shared" si="520"/>
        <v>0</v>
      </c>
      <c r="CF138" s="58">
        <f t="shared" si="520"/>
        <v>0</v>
      </c>
      <c r="CG138" s="58">
        <f t="shared" si="520"/>
        <v>0</v>
      </c>
      <c r="CH138" s="58">
        <f t="shared" si="520"/>
        <v>0</v>
      </c>
      <c r="CI138" s="58">
        <f t="shared" si="520"/>
        <v>0</v>
      </c>
      <c r="CJ138" s="58">
        <f t="shared" si="520"/>
        <v>0</v>
      </c>
      <c r="CK138" s="58">
        <f t="shared" si="520"/>
        <v>0</v>
      </c>
      <c r="CL138" s="58">
        <f t="shared" si="520"/>
        <v>0</v>
      </c>
      <c r="CM138" s="58">
        <f t="shared" si="520"/>
        <v>0</v>
      </c>
      <c r="CN138" s="60">
        <f>SUM(CO138:DB138)</f>
        <v>0</v>
      </c>
      <c r="CO138" s="58">
        <f>CO139*CO140</f>
        <v>0</v>
      </c>
      <c r="CP138" s="61"/>
      <c r="CQ138" s="58">
        <f t="shared" ref="CQ138:DB138" si="521">CQ139*CQ140</f>
        <v>0</v>
      </c>
      <c r="CR138" s="58">
        <f t="shared" si="521"/>
        <v>0</v>
      </c>
      <c r="CS138" s="58">
        <f t="shared" si="521"/>
        <v>0</v>
      </c>
      <c r="CT138" s="58">
        <f t="shared" si="521"/>
        <v>0</v>
      </c>
      <c r="CU138" s="58">
        <f t="shared" si="521"/>
        <v>0</v>
      </c>
      <c r="CV138" s="58">
        <f t="shared" si="521"/>
        <v>0</v>
      </c>
      <c r="CW138" s="58">
        <f t="shared" si="521"/>
        <v>0</v>
      </c>
      <c r="CX138" s="58">
        <f t="shared" si="521"/>
        <v>0</v>
      </c>
      <c r="CY138" s="58">
        <f t="shared" si="521"/>
        <v>0</v>
      </c>
      <c r="CZ138" s="58">
        <f t="shared" si="521"/>
        <v>0</v>
      </c>
      <c r="DA138" s="58">
        <f t="shared" si="521"/>
        <v>0</v>
      </c>
      <c r="DB138" s="58">
        <f t="shared" si="521"/>
        <v>0</v>
      </c>
      <c r="DC138" s="60">
        <f>SUM(DD138:DQ138)</f>
        <v>0</v>
      </c>
      <c r="DD138" s="58">
        <f>DD139*DD140</f>
        <v>0</v>
      </c>
      <c r="DE138" s="61"/>
      <c r="DF138" s="58">
        <f t="shared" ref="DF138:DQ138" si="522">DF139*DF140</f>
        <v>0</v>
      </c>
      <c r="DG138" s="58">
        <f t="shared" si="522"/>
        <v>0</v>
      </c>
      <c r="DH138" s="58">
        <f t="shared" si="522"/>
        <v>0</v>
      </c>
      <c r="DI138" s="58">
        <f t="shared" si="522"/>
        <v>0</v>
      </c>
      <c r="DJ138" s="58">
        <f t="shared" si="522"/>
        <v>0</v>
      </c>
      <c r="DK138" s="58">
        <f t="shared" si="522"/>
        <v>0</v>
      </c>
      <c r="DL138" s="58">
        <f t="shared" si="522"/>
        <v>0</v>
      </c>
      <c r="DM138" s="58">
        <f t="shared" si="522"/>
        <v>0</v>
      </c>
      <c r="DN138" s="58">
        <f t="shared" si="522"/>
        <v>0</v>
      </c>
      <c r="DO138" s="58">
        <f t="shared" si="522"/>
        <v>0</v>
      </c>
      <c r="DP138" s="58">
        <f t="shared" si="522"/>
        <v>0</v>
      </c>
      <c r="DQ138" s="58">
        <f t="shared" si="522"/>
        <v>0</v>
      </c>
      <c r="DR138" s="60">
        <f>SUM(DS138:EF138)</f>
        <v>0</v>
      </c>
      <c r="DS138" s="58">
        <f>DS139*DS140</f>
        <v>0</v>
      </c>
      <c r="DT138" s="61"/>
      <c r="DU138" s="58">
        <f t="shared" ref="DU138:EF138" si="523">DU139*DU140</f>
        <v>0</v>
      </c>
      <c r="DV138" s="58">
        <f t="shared" si="523"/>
        <v>0</v>
      </c>
      <c r="DW138" s="58">
        <f t="shared" si="523"/>
        <v>0</v>
      </c>
      <c r="DX138" s="58">
        <f t="shared" si="523"/>
        <v>0</v>
      </c>
      <c r="DY138" s="58">
        <f t="shared" si="523"/>
        <v>0</v>
      </c>
      <c r="DZ138" s="58">
        <f t="shared" si="523"/>
        <v>0</v>
      </c>
      <c r="EA138" s="58">
        <f t="shared" si="523"/>
        <v>0</v>
      </c>
      <c r="EB138" s="58">
        <f t="shared" si="523"/>
        <v>0</v>
      </c>
      <c r="EC138" s="58">
        <f t="shared" si="523"/>
        <v>0</v>
      </c>
      <c r="ED138" s="58">
        <f t="shared" si="523"/>
        <v>0</v>
      </c>
      <c r="EE138" s="58">
        <f t="shared" si="523"/>
        <v>0</v>
      </c>
      <c r="EF138" s="58">
        <f t="shared" si="523"/>
        <v>0</v>
      </c>
      <c r="EG138" s="60">
        <f>SUM(EH138:EU138)</f>
        <v>0</v>
      </c>
      <c r="EH138" s="58">
        <f>EH139*EH140</f>
        <v>0</v>
      </c>
      <c r="EI138" s="61"/>
      <c r="EJ138" s="58">
        <f t="shared" ref="EJ138:EU138" si="524">EJ139*EJ140</f>
        <v>0</v>
      </c>
      <c r="EK138" s="58">
        <f t="shared" si="524"/>
        <v>0</v>
      </c>
      <c r="EL138" s="58">
        <f t="shared" si="524"/>
        <v>0</v>
      </c>
      <c r="EM138" s="58">
        <f t="shared" si="524"/>
        <v>0</v>
      </c>
      <c r="EN138" s="58">
        <f t="shared" si="524"/>
        <v>0</v>
      </c>
      <c r="EO138" s="58">
        <f t="shared" si="524"/>
        <v>0</v>
      </c>
      <c r="EP138" s="58">
        <f t="shared" si="524"/>
        <v>0</v>
      </c>
      <c r="EQ138" s="58">
        <f t="shared" si="524"/>
        <v>0</v>
      </c>
      <c r="ER138" s="58">
        <f t="shared" si="524"/>
        <v>0</v>
      </c>
      <c r="ES138" s="58">
        <f t="shared" si="524"/>
        <v>0</v>
      </c>
      <c r="ET138" s="58">
        <f t="shared" si="524"/>
        <v>0</v>
      </c>
      <c r="EU138" s="58">
        <f t="shared" si="524"/>
        <v>0</v>
      </c>
      <c r="EV138" s="60">
        <f>SUM(EW138:FJ138)</f>
        <v>0</v>
      </c>
      <c r="EW138" s="58">
        <f>EW139*EW140</f>
        <v>0</v>
      </c>
      <c r="EX138" s="61"/>
      <c r="EY138" s="58">
        <f t="shared" ref="EY138:FJ138" si="525">EY139*EY140</f>
        <v>0</v>
      </c>
      <c r="EZ138" s="58">
        <f t="shared" si="525"/>
        <v>0</v>
      </c>
      <c r="FA138" s="58">
        <f t="shared" si="525"/>
        <v>0</v>
      </c>
      <c r="FB138" s="58">
        <f t="shared" si="525"/>
        <v>0</v>
      </c>
      <c r="FC138" s="58">
        <f t="shared" si="525"/>
        <v>0</v>
      </c>
      <c r="FD138" s="58">
        <f t="shared" si="525"/>
        <v>0</v>
      </c>
      <c r="FE138" s="58">
        <f t="shared" si="525"/>
        <v>0</v>
      </c>
      <c r="FF138" s="58">
        <f t="shared" si="525"/>
        <v>0</v>
      </c>
      <c r="FG138" s="58">
        <f t="shared" si="525"/>
        <v>0</v>
      </c>
      <c r="FH138" s="58">
        <f t="shared" si="525"/>
        <v>0</v>
      </c>
      <c r="FI138" s="58">
        <f t="shared" si="525"/>
        <v>0</v>
      </c>
      <c r="FJ138" s="58">
        <f t="shared" si="525"/>
        <v>0</v>
      </c>
      <c r="FK138" s="60">
        <f>SUM(FL138:FY138)</f>
        <v>0</v>
      </c>
      <c r="FL138" s="58">
        <f>FL139*FL140</f>
        <v>0</v>
      </c>
      <c r="FM138" s="61"/>
      <c r="FN138" s="58">
        <f t="shared" ref="FN138:FY138" si="526">FN139*FN140</f>
        <v>0</v>
      </c>
      <c r="FO138" s="58">
        <f t="shared" si="526"/>
        <v>0</v>
      </c>
      <c r="FP138" s="58">
        <f t="shared" si="526"/>
        <v>0</v>
      </c>
      <c r="FQ138" s="58">
        <f t="shared" si="526"/>
        <v>0</v>
      </c>
      <c r="FR138" s="58">
        <f t="shared" si="526"/>
        <v>0</v>
      </c>
      <c r="FS138" s="58">
        <f t="shared" si="526"/>
        <v>0</v>
      </c>
      <c r="FT138" s="58">
        <f t="shared" si="526"/>
        <v>0</v>
      </c>
      <c r="FU138" s="58">
        <f t="shared" si="526"/>
        <v>0</v>
      </c>
      <c r="FV138" s="58">
        <f t="shared" si="526"/>
        <v>0</v>
      </c>
      <c r="FW138" s="58">
        <f t="shared" si="526"/>
        <v>0</v>
      </c>
      <c r="FX138" s="58">
        <f t="shared" si="526"/>
        <v>0</v>
      </c>
      <c r="FY138" s="58">
        <f t="shared" si="526"/>
        <v>0</v>
      </c>
      <c r="FZ138" s="60">
        <f>SUM(GA138:GN138)</f>
        <v>0</v>
      </c>
      <c r="GA138" s="58">
        <f>GA139*GA140</f>
        <v>0</v>
      </c>
      <c r="GB138" s="61"/>
      <c r="GC138" s="58">
        <f t="shared" ref="GC138:GN138" si="527">GC139*GC140</f>
        <v>0</v>
      </c>
      <c r="GD138" s="58">
        <f t="shared" si="527"/>
        <v>0</v>
      </c>
      <c r="GE138" s="58">
        <f t="shared" si="527"/>
        <v>0</v>
      </c>
      <c r="GF138" s="58">
        <f t="shared" si="527"/>
        <v>0</v>
      </c>
      <c r="GG138" s="58">
        <f t="shared" si="527"/>
        <v>0</v>
      </c>
      <c r="GH138" s="58">
        <f t="shared" si="527"/>
        <v>0</v>
      </c>
      <c r="GI138" s="58">
        <f t="shared" si="527"/>
        <v>0</v>
      </c>
      <c r="GJ138" s="58">
        <f t="shared" si="527"/>
        <v>0</v>
      </c>
      <c r="GK138" s="58">
        <f t="shared" si="527"/>
        <v>0</v>
      </c>
      <c r="GL138" s="58">
        <f t="shared" si="527"/>
        <v>0</v>
      </c>
      <c r="GM138" s="58">
        <f t="shared" si="527"/>
        <v>0</v>
      </c>
      <c r="GN138" s="58">
        <f t="shared" si="527"/>
        <v>0</v>
      </c>
      <c r="GO138" s="60">
        <f>SUM(GP138:HC138)</f>
        <v>0</v>
      </c>
      <c r="GP138" s="58">
        <f>GP139*GP140</f>
        <v>0</v>
      </c>
      <c r="GQ138" s="61"/>
      <c r="GR138" s="58">
        <f t="shared" ref="GR138:HC138" si="528">GR139*GR140</f>
        <v>0</v>
      </c>
      <c r="GS138" s="58">
        <f t="shared" si="528"/>
        <v>0</v>
      </c>
      <c r="GT138" s="58">
        <f t="shared" si="528"/>
        <v>0</v>
      </c>
      <c r="GU138" s="58">
        <f t="shared" si="528"/>
        <v>0</v>
      </c>
      <c r="GV138" s="58">
        <f t="shared" si="528"/>
        <v>0</v>
      </c>
      <c r="GW138" s="58">
        <f t="shared" si="528"/>
        <v>0</v>
      </c>
      <c r="GX138" s="58">
        <f t="shared" si="528"/>
        <v>0</v>
      </c>
      <c r="GY138" s="58">
        <f t="shared" si="528"/>
        <v>0</v>
      </c>
      <c r="GZ138" s="58">
        <f t="shared" si="528"/>
        <v>0</v>
      </c>
      <c r="HA138" s="58">
        <f t="shared" si="528"/>
        <v>0</v>
      </c>
      <c r="HB138" s="58">
        <f t="shared" si="528"/>
        <v>0</v>
      </c>
      <c r="HC138" s="58">
        <f t="shared" si="528"/>
        <v>0</v>
      </c>
    </row>
    <row r="139" spans="1:211" s="15" customFormat="1" ht="13.5" customHeight="1" x14ac:dyDescent="0.25">
      <c r="A139" s="14" t="s">
        <v>54</v>
      </c>
      <c r="B139" s="62" t="s">
        <v>442</v>
      </c>
      <c r="C139" s="47" t="s">
        <v>395</v>
      </c>
      <c r="D139" s="47" t="s">
        <v>396</v>
      </c>
      <c r="E139" s="48">
        <v>160</v>
      </c>
      <c r="F139" s="49"/>
      <c r="G139" s="50" t="s">
        <v>443</v>
      </c>
      <c r="H139" s="51"/>
      <c r="J139" s="50" t="s">
        <v>60</v>
      </c>
      <c r="K139" s="52" t="s">
        <v>56</v>
      </c>
      <c r="L139" s="53"/>
      <c r="M139" s="53"/>
      <c r="N139" s="16"/>
      <c r="O139" s="54"/>
      <c r="P139" s="17">
        <v>20</v>
      </c>
      <c r="Q139" s="55">
        <f t="shared" si="517"/>
        <v>0</v>
      </c>
      <c r="R139" s="56">
        <f t="shared" si="517"/>
        <v>0</v>
      </c>
      <c r="S139" s="56">
        <f t="shared" si="517"/>
        <v>0</v>
      </c>
      <c r="T139" s="56">
        <f t="shared" si="517"/>
        <v>0</v>
      </c>
      <c r="U139" s="56">
        <f t="shared" si="517"/>
        <v>0</v>
      </c>
      <c r="V139" s="56">
        <f t="shared" si="517"/>
        <v>0</v>
      </c>
      <c r="W139" s="56">
        <f t="shared" si="517"/>
        <v>0</v>
      </c>
      <c r="X139" s="56">
        <f t="shared" si="517"/>
        <v>0</v>
      </c>
      <c r="Y139" s="56">
        <f t="shared" si="517"/>
        <v>0</v>
      </c>
      <c r="Z139" s="56">
        <f t="shared" si="517"/>
        <v>0</v>
      </c>
      <c r="AA139" s="56">
        <f t="shared" si="517"/>
        <v>0</v>
      </c>
      <c r="AB139" s="56">
        <f t="shared" si="517"/>
        <v>0</v>
      </c>
      <c r="AC139" s="56">
        <f t="shared" si="517"/>
        <v>0</v>
      </c>
      <c r="AD139" s="56">
        <f t="shared" si="517"/>
        <v>0</v>
      </c>
      <c r="AE139" s="56">
        <f t="shared" si="517"/>
        <v>0</v>
      </c>
      <c r="AF139" s="57">
        <f>SUM(AG139:AT139)</f>
        <v>0</v>
      </c>
      <c r="AG139" s="58"/>
      <c r="AH139" s="63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60">
        <f>SUM(AV139:BI139)</f>
        <v>0</v>
      </c>
      <c r="AV139" s="58"/>
      <c r="AW139" s="63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60">
        <f>SUM(BK139:BX139)</f>
        <v>0</v>
      </c>
      <c r="BK139" s="58"/>
      <c r="BL139" s="63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60">
        <f>SUM(BZ139:CM139)</f>
        <v>0</v>
      </c>
      <c r="BZ139" s="58"/>
      <c r="CA139" s="61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60">
        <f>SUM(CO139:DB139)</f>
        <v>0</v>
      </c>
      <c r="CO139" s="58"/>
      <c r="CP139" s="61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60">
        <f>SUM(DD139:DQ139)</f>
        <v>0</v>
      </c>
      <c r="DD139" s="58"/>
      <c r="DE139" s="61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60">
        <f>SUM(DS139:EF139)</f>
        <v>0</v>
      </c>
      <c r="DS139" s="58"/>
      <c r="DT139" s="61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60">
        <f>SUM(EH139:EU139)</f>
        <v>0</v>
      </c>
      <c r="EH139" s="58"/>
      <c r="EI139" s="61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60">
        <f>SUM(EW139:FJ139)</f>
        <v>0</v>
      </c>
      <c r="EW139" s="58"/>
      <c r="EX139" s="61"/>
      <c r="EY139" s="58"/>
      <c r="EZ139" s="58"/>
      <c r="FA139" s="58"/>
      <c r="FB139" s="58"/>
      <c r="FC139" s="58"/>
      <c r="FD139" s="58"/>
      <c r="FE139" s="58"/>
      <c r="FF139" s="58"/>
      <c r="FG139" s="58"/>
      <c r="FH139" s="58"/>
      <c r="FI139" s="58"/>
      <c r="FJ139" s="58"/>
      <c r="FK139" s="60">
        <f>SUM(FL139:FY139)</f>
        <v>0</v>
      </c>
      <c r="FL139" s="58"/>
      <c r="FM139" s="61"/>
      <c r="FN139" s="58"/>
      <c r="FO139" s="58"/>
      <c r="FP139" s="58"/>
      <c r="FQ139" s="58"/>
      <c r="FR139" s="58"/>
      <c r="FS139" s="58"/>
      <c r="FT139" s="58"/>
      <c r="FU139" s="58"/>
      <c r="FV139" s="58"/>
      <c r="FW139" s="58"/>
      <c r="FX139" s="58"/>
      <c r="FY139" s="58"/>
      <c r="FZ139" s="60">
        <f>SUM(GA139:GN139)</f>
        <v>0</v>
      </c>
      <c r="GA139" s="58"/>
      <c r="GB139" s="61"/>
      <c r="GC139" s="58"/>
      <c r="GD139" s="58"/>
      <c r="GE139" s="58"/>
      <c r="GF139" s="58"/>
      <c r="GG139" s="58"/>
      <c r="GH139" s="58"/>
      <c r="GI139" s="58"/>
      <c r="GJ139" s="58"/>
      <c r="GK139" s="58"/>
      <c r="GL139" s="58"/>
      <c r="GM139" s="58"/>
      <c r="GN139" s="58"/>
      <c r="GO139" s="60">
        <f>SUM(GP139:HC139)</f>
        <v>0</v>
      </c>
      <c r="GP139" s="58"/>
      <c r="GQ139" s="61"/>
      <c r="GR139" s="58"/>
      <c r="GS139" s="58"/>
      <c r="GT139" s="58"/>
      <c r="GU139" s="58"/>
      <c r="GV139" s="58"/>
      <c r="GW139" s="58"/>
      <c r="GX139" s="58"/>
      <c r="GY139" s="58"/>
      <c r="GZ139" s="58"/>
      <c r="HA139" s="58"/>
      <c r="HB139" s="58"/>
      <c r="HC139" s="58"/>
    </row>
    <row r="140" spans="1:211" s="15" customFormat="1" ht="13.5" customHeight="1" x14ac:dyDescent="0.25">
      <c r="A140" s="14" t="s">
        <v>54</v>
      </c>
      <c r="B140" s="62" t="s">
        <v>444</v>
      </c>
      <c r="C140" s="47" t="s">
        <v>395</v>
      </c>
      <c r="D140" s="47" t="s">
        <v>396</v>
      </c>
      <c r="E140" s="48">
        <v>160</v>
      </c>
      <c r="F140" s="49"/>
      <c r="G140" s="50" t="s">
        <v>445</v>
      </c>
      <c r="H140" s="51"/>
      <c r="J140" s="50" t="s">
        <v>63</v>
      </c>
      <c r="K140" s="52" t="s">
        <v>56</v>
      </c>
      <c r="L140" s="53"/>
      <c r="M140" s="53"/>
      <c r="N140" s="16"/>
      <c r="O140" s="54"/>
      <c r="P140" s="17">
        <v>20</v>
      </c>
      <c r="Q140" s="55">
        <f t="shared" ref="Q140:AF140" si="529">IF(Q139=0, 0, Q138/Q139/1)</f>
        <v>0</v>
      </c>
      <c r="R140" s="56">
        <f t="shared" si="529"/>
        <v>0</v>
      </c>
      <c r="S140" s="56">
        <f t="shared" si="529"/>
        <v>0</v>
      </c>
      <c r="T140" s="56">
        <f t="shared" si="529"/>
        <v>0</v>
      </c>
      <c r="U140" s="56">
        <f t="shared" si="529"/>
        <v>0</v>
      </c>
      <c r="V140" s="56">
        <f t="shared" si="529"/>
        <v>0</v>
      </c>
      <c r="W140" s="56">
        <f t="shared" si="529"/>
        <v>0</v>
      </c>
      <c r="X140" s="56">
        <f t="shared" si="529"/>
        <v>0</v>
      </c>
      <c r="Y140" s="56">
        <f t="shared" si="529"/>
        <v>0</v>
      </c>
      <c r="Z140" s="56">
        <f t="shared" si="529"/>
        <v>0</v>
      </c>
      <c r="AA140" s="56">
        <f t="shared" si="529"/>
        <v>0</v>
      </c>
      <c r="AB140" s="56">
        <f t="shared" si="529"/>
        <v>0</v>
      </c>
      <c r="AC140" s="56">
        <f t="shared" si="529"/>
        <v>0</v>
      </c>
      <c r="AD140" s="56">
        <f t="shared" si="529"/>
        <v>0</v>
      </c>
      <c r="AE140" s="56">
        <f t="shared" si="529"/>
        <v>0</v>
      </c>
      <c r="AF140" s="57">
        <f t="shared" si="529"/>
        <v>0</v>
      </c>
      <c r="AG140" s="58"/>
      <c r="AH140" s="63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60">
        <f>IF(AU139=0, 0, AU138/AU139/1)</f>
        <v>0</v>
      </c>
      <c r="AV140" s="58"/>
      <c r="AW140" s="63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60">
        <f>IF(BJ139=0, 0, BJ138/BJ139/1)</f>
        <v>0</v>
      </c>
      <c r="BK140" s="58"/>
      <c r="BL140" s="63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60">
        <f>IF(BY139=0, 0, BY138/BY139/1)</f>
        <v>0</v>
      </c>
      <c r="BZ140" s="58"/>
      <c r="CA140" s="61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60">
        <f>IF(CN139=0, 0, CN138/CN139/1)</f>
        <v>0</v>
      </c>
      <c r="CO140" s="58"/>
      <c r="CP140" s="61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60">
        <f>IF(DC139=0, 0, DC138/DC139/1)</f>
        <v>0</v>
      </c>
      <c r="DD140" s="58"/>
      <c r="DE140" s="61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60">
        <f>IF(DR139=0, 0, DR138/DR139/1)</f>
        <v>0</v>
      </c>
      <c r="DS140" s="58"/>
      <c r="DT140" s="61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60">
        <f>IF(EG139=0, 0, EG138/EG139/1)</f>
        <v>0</v>
      </c>
      <c r="EH140" s="58"/>
      <c r="EI140" s="61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60">
        <f>IF(EV139=0, 0, EV138/EV139/1)</f>
        <v>0</v>
      </c>
      <c r="EW140" s="58"/>
      <c r="EX140" s="61"/>
      <c r="EY140" s="58"/>
      <c r="EZ140" s="58"/>
      <c r="FA140" s="58"/>
      <c r="FB140" s="58"/>
      <c r="FC140" s="58"/>
      <c r="FD140" s="58"/>
      <c r="FE140" s="58"/>
      <c r="FF140" s="58"/>
      <c r="FG140" s="58"/>
      <c r="FH140" s="58"/>
      <c r="FI140" s="58"/>
      <c r="FJ140" s="58"/>
      <c r="FK140" s="60">
        <f>IF(FK139=0, 0, FK138/FK139/1)</f>
        <v>0</v>
      </c>
      <c r="FL140" s="58"/>
      <c r="FM140" s="61"/>
      <c r="FN140" s="58"/>
      <c r="FO140" s="58"/>
      <c r="FP140" s="58"/>
      <c r="FQ140" s="58"/>
      <c r="FR140" s="58"/>
      <c r="FS140" s="58"/>
      <c r="FT140" s="58"/>
      <c r="FU140" s="58"/>
      <c r="FV140" s="58"/>
      <c r="FW140" s="58"/>
      <c r="FX140" s="58"/>
      <c r="FY140" s="58"/>
      <c r="FZ140" s="60">
        <f>IF(FZ139=0, 0, FZ138/FZ139/1)</f>
        <v>0</v>
      </c>
      <c r="GA140" s="58"/>
      <c r="GB140" s="61"/>
      <c r="GC140" s="58"/>
      <c r="GD140" s="58"/>
      <c r="GE140" s="58"/>
      <c r="GF140" s="58"/>
      <c r="GG140" s="58"/>
      <c r="GH140" s="58"/>
      <c r="GI140" s="58"/>
      <c r="GJ140" s="58"/>
      <c r="GK140" s="58"/>
      <c r="GL140" s="58"/>
      <c r="GM140" s="58"/>
      <c r="GN140" s="58"/>
      <c r="GO140" s="60">
        <f>IF(GO139=0, 0, GO138/GO139/1)</f>
        <v>0</v>
      </c>
      <c r="GP140" s="58"/>
      <c r="GQ140" s="61"/>
      <c r="GR140" s="58"/>
      <c r="GS140" s="58"/>
      <c r="GT140" s="58"/>
      <c r="GU140" s="58"/>
      <c r="GV140" s="58"/>
      <c r="GW140" s="58"/>
      <c r="GX140" s="58"/>
      <c r="GY140" s="58"/>
      <c r="GZ140" s="58"/>
      <c r="HA140" s="58"/>
      <c r="HB140" s="58"/>
      <c r="HC140" s="58"/>
    </row>
    <row r="141" spans="1:211" s="15" customFormat="1" ht="13.5" customHeight="1" x14ac:dyDescent="0.25">
      <c r="A141" s="14" t="s">
        <v>49</v>
      </c>
      <c r="B141" s="62" t="s">
        <v>446</v>
      </c>
      <c r="C141" s="47" t="s">
        <v>395</v>
      </c>
      <c r="D141" s="47" t="s">
        <v>396</v>
      </c>
      <c r="E141" s="48">
        <v>160</v>
      </c>
      <c r="F141" s="49"/>
      <c r="G141" s="50" t="s">
        <v>447</v>
      </c>
      <c r="H141" s="51" t="s">
        <v>54</v>
      </c>
      <c r="J141" s="50" t="s">
        <v>55</v>
      </c>
      <c r="K141" s="52" t="s">
        <v>56</v>
      </c>
      <c r="L141" s="53"/>
      <c r="M141" s="53"/>
      <c r="N141" s="16"/>
      <c r="O141" s="54"/>
      <c r="P141" s="17">
        <v>20</v>
      </c>
      <c r="Q141" s="55">
        <f t="shared" ref="Q141:AE142" si="530">SUM(AF141,AU141,BJ141,BY141,CN141,DC141,DR141,EG141,EV141,FK141,FZ141,GO141)</f>
        <v>0</v>
      </c>
      <c r="R141" s="56">
        <f t="shared" si="530"/>
        <v>0</v>
      </c>
      <c r="S141" s="56">
        <f t="shared" si="530"/>
        <v>0</v>
      </c>
      <c r="T141" s="56">
        <f t="shared" si="530"/>
        <v>0</v>
      </c>
      <c r="U141" s="56">
        <f t="shared" si="530"/>
        <v>0</v>
      </c>
      <c r="V141" s="56">
        <f t="shared" si="530"/>
        <v>0</v>
      </c>
      <c r="W141" s="56">
        <f t="shared" si="530"/>
        <v>0</v>
      </c>
      <c r="X141" s="56">
        <f t="shared" si="530"/>
        <v>0</v>
      </c>
      <c r="Y141" s="56">
        <f t="shared" si="530"/>
        <v>0</v>
      </c>
      <c r="Z141" s="56">
        <f t="shared" si="530"/>
        <v>0</v>
      </c>
      <c r="AA141" s="56">
        <f t="shared" si="530"/>
        <v>0</v>
      </c>
      <c r="AB141" s="56">
        <f t="shared" si="530"/>
        <v>0</v>
      </c>
      <c r="AC141" s="56">
        <f t="shared" si="530"/>
        <v>0</v>
      </c>
      <c r="AD141" s="56">
        <f t="shared" si="530"/>
        <v>0</v>
      </c>
      <c r="AE141" s="56">
        <f t="shared" si="530"/>
        <v>0</v>
      </c>
      <c r="AF141" s="57">
        <f>SUM(AG141:AT141)</f>
        <v>0</v>
      </c>
      <c r="AG141" s="58"/>
      <c r="AH141" s="63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60">
        <f>SUM(AV141:BI141)</f>
        <v>0</v>
      </c>
      <c r="AV141" s="58">
        <f>(AV142*AV143)/1000</f>
        <v>0</v>
      </c>
      <c r="AW141" s="63"/>
      <c r="AX141" s="58">
        <f t="shared" ref="AX141:BI141" si="531">(AX142*AX143)/1000</f>
        <v>0</v>
      </c>
      <c r="AY141" s="58">
        <f t="shared" si="531"/>
        <v>0</v>
      </c>
      <c r="AZ141" s="58">
        <f t="shared" si="531"/>
        <v>0</v>
      </c>
      <c r="BA141" s="58">
        <f t="shared" si="531"/>
        <v>0</v>
      </c>
      <c r="BB141" s="58">
        <f t="shared" si="531"/>
        <v>0</v>
      </c>
      <c r="BC141" s="58">
        <f t="shared" si="531"/>
        <v>0</v>
      </c>
      <c r="BD141" s="58">
        <f t="shared" si="531"/>
        <v>0</v>
      </c>
      <c r="BE141" s="58">
        <f t="shared" si="531"/>
        <v>0</v>
      </c>
      <c r="BF141" s="58">
        <f t="shared" si="531"/>
        <v>0</v>
      </c>
      <c r="BG141" s="58">
        <f t="shared" si="531"/>
        <v>0</v>
      </c>
      <c r="BH141" s="58">
        <f t="shared" si="531"/>
        <v>0</v>
      </c>
      <c r="BI141" s="58">
        <f t="shared" si="531"/>
        <v>0</v>
      </c>
      <c r="BJ141" s="60">
        <f>SUM(BK141:BX141)</f>
        <v>0</v>
      </c>
      <c r="BK141" s="58">
        <f>(BK142*BK143)/1000</f>
        <v>0</v>
      </c>
      <c r="BL141" s="63"/>
      <c r="BM141" s="58">
        <f t="shared" ref="BM141:BX141" si="532">(BM142*BM143)/1000</f>
        <v>0</v>
      </c>
      <c r="BN141" s="58">
        <f t="shared" si="532"/>
        <v>0</v>
      </c>
      <c r="BO141" s="58">
        <f t="shared" si="532"/>
        <v>0</v>
      </c>
      <c r="BP141" s="58">
        <f t="shared" si="532"/>
        <v>0</v>
      </c>
      <c r="BQ141" s="58">
        <f t="shared" si="532"/>
        <v>0</v>
      </c>
      <c r="BR141" s="58">
        <f t="shared" si="532"/>
        <v>0</v>
      </c>
      <c r="BS141" s="58">
        <f t="shared" si="532"/>
        <v>0</v>
      </c>
      <c r="BT141" s="58">
        <f t="shared" si="532"/>
        <v>0</v>
      </c>
      <c r="BU141" s="58">
        <f t="shared" si="532"/>
        <v>0</v>
      </c>
      <c r="BV141" s="58">
        <f t="shared" si="532"/>
        <v>0</v>
      </c>
      <c r="BW141" s="58">
        <f t="shared" si="532"/>
        <v>0</v>
      </c>
      <c r="BX141" s="58">
        <f t="shared" si="532"/>
        <v>0</v>
      </c>
      <c r="BY141" s="60">
        <f>SUM(BZ141:CM141)</f>
        <v>0</v>
      </c>
      <c r="BZ141" s="58">
        <f>(BZ142*BZ143)/1000</f>
        <v>0</v>
      </c>
      <c r="CA141" s="61"/>
      <c r="CB141" s="58">
        <f t="shared" ref="CB141:CM141" si="533">(CB142*CB143)/1000</f>
        <v>0</v>
      </c>
      <c r="CC141" s="58">
        <f t="shared" si="533"/>
        <v>0</v>
      </c>
      <c r="CD141" s="58">
        <f t="shared" si="533"/>
        <v>0</v>
      </c>
      <c r="CE141" s="58">
        <f t="shared" si="533"/>
        <v>0</v>
      </c>
      <c r="CF141" s="58">
        <f t="shared" si="533"/>
        <v>0</v>
      </c>
      <c r="CG141" s="58">
        <f t="shared" si="533"/>
        <v>0</v>
      </c>
      <c r="CH141" s="58">
        <f t="shared" si="533"/>
        <v>0</v>
      </c>
      <c r="CI141" s="58">
        <f t="shared" si="533"/>
        <v>0</v>
      </c>
      <c r="CJ141" s="58">
        <f t="shared" si="533"/>
        <v>0</v>
      </c>
      <c r="CK141" s="58">
        <f t="shared" si="533"/>
        <v>0</v>
      </c>
      <c r="CL141" s="58">
        <f t="shared" si="533"/>
        <v>0</v>
      </c>
      <c r="CM141" s="58">
        <f t="shared" si="533"/>
        <v>0</v>
      </c>
      <c r="CN141" s="60">
        <f>SUM(CO141:DB141)</f>
        <v>0</v>
      </c>
      <c r="CO141" s="58">
        <f>(CO142*CO143)/1000</f>
        <v>0</v>
      </c>
      <c r="CP141" s="61"/>
      <c r="CQ141" s="58">
        <f t="shared" ref="CQ141:DB141" si="534">(CQ142*CQ143)/1000</f>
        <v>0</v>
      </c>
      <c r="CR141" s="58">
        <f t="shared" si="534"/>
        <v>0</v>
      </c>
      <c r="CS141" s="58">
        <f t="shared" si="534"/>
        <v>0</v>
      </c>
      <c r="CT141" s="58">
        <f t="shared" si="534"/>
        <v>0</v>
      </c>
      <c r="CU141" s="58">
        <f t="shared" si="534"/>
        <v>0</v>
      </c>
      <c r="CV141" s="58">
        <f t="shared" si="534"/>
        <v>0</v>
      </c>
      <c r="CW141" s="58">
        <f t="shared" si="534"/>
        <v>0</v>
      </c>
      <c r="CX141" s="58">
        <f t="shared" si="534"/>
        <v>0</v>
      </c>
      <c r="CY141" s="58">
        <f t="shared" si="534"/>
        <v>0</v>
      </c>
      <c r="CZ141" s="58">
        <f t="shared" si="534"/>
        <v>0</v>
      </c>
      <c r="DA141" s="58">
        <f t="shared" si="534"/>
        <v>0</v>
      </c>
      <c r="DB141" s="58">
        <f t="shared" si="534"/>
        <v>0</v>
      </c>
      <c r="DC141" s="60">
        <f>SUM(DD141:DQ141)</f>
        <v>0</v>
      </c>
      <c r="DD141" s="58">
        <f>(DD142*DD143)/1000</f>
        <v>0</v>
      </c>
      <c r="DE141" s="61"/>
      <c r="DF141" s="58">
        <f t="shared" ref="DF141:DQ141" si="535">(DF142*DF143)/1000</f>
        <v>0</v>
      </c>
      <c r="DG141" s="58">
        <f t="shared" si="535"/>
        <v>0</v>
      </c>
      <c r="DH141" s="58">
        <f t="shared" si="535"/>
        <v>0</v>
      </c>
      <c r="DI141" s="58">
        <f t="shared" si="535"/>
        <v>0</v>
      </c>
      <c r="DJ141" s="58">
        <f t="shared" si="535"/>
        <v>0</v>
      </c>
      <c r="DK141" s="58">
        <f t="shared" si="535"/>
        <v>0</v>
      </c>
      <c r="DL141" s="58">
        <f t="shared" si="535"/>
        <v>0</v>
      </c>
      <c r="DM141" s="58">
        <f t="shared" si="535"/>
        <v>0</v>
      </c>
      <c r="DN141" s="58">
        <f t="shared" si="535"/>
        <v>0</v>
      </c>
      <c r="DO141" s="58">
        <f t="shared" si="535"/>
        <v>0</v>
      </c>
      <c r="DP141" s="58">
        <f t="shared" si="535"/>
        <v>0</v>
      </c>
      <c r="DQ141" s="58">
        <f t="shared" si="535"/>
        <v>0</v>
      </c>
      <c r="DR141" s="60">
        <f>SUM(DS141:EF141)</f>
        <v>0</v>
      </c>
      <c r="DS141" s="58">
        <f>(DS142*DS143)/1000</f>
        <v>0</v>
      </c>
      <c r="DT141" s="61"/>
      <c r="DU141" s="58">
        <f t="shared" ref="DU141:EF141" si="536">(DU142*DU143)/1000</f>
        <v>0</v>
      </c>
      <c r="DV141" s="58">
        <f t="shared" si="536"/>
        <v>0</v>
      </c>
      <c r="DW141" s="58">
        <f t="shared" si="536"/>
        <v>0</v>
      </c>
      <c r="DX141" s="58">
        <f t="shared" si="536"/>
        <v>0</v>
      </c>
      <c r="DY141" s="58">
        <f t="shared" si="536"/>
        <v>0</v>
      </c>
      <c r="DZ141" s="58">
        <f t="shared" si="536"/>
        <v>0</v>
      </c>
      <c r="EA141" s="58">
        <f t="shared" si="536"/>
        <v>0</v>
      </c>
      <c r="EB141" s="58">
        <f t="shared" si="536"/>
        <v>0</v>
      </c>
      <c r="EC141" s="58">
        <f t="shared" si="536"/>
        <v>0</v>
      </c>
      <c r="ED141" s="58">
        <f t="shared" si="536"/>
        <v>0</v>
      </c>
      <c r="EE141" s="58">
        <f t="shared" si="536"/>
        <v>0</v>
      </c>
      <c r="EF141" s="58">
        <f t="shared" si="536"/>
        <v>0</v>
      </c>
      <c r="EG141" s="60">
        <f>SUM(EH141:EU141)</f>
        <v>0</v>
      </c>
      <c r="EH141" s="58">
        <f>(EH142*EH143)/1000</f>
        <v>0</v>
      </c>
      <c r="EI141" s="61"/>
      <c r="EJ141" s="58">
        <f t="shared" ref="EJ141:EU141" si="537">(EJ142*EJ143)/1000</f>
        <v>0</v>
      </c>
      <c r="EK141" s="58">
        <f t="shared" si="537"/>
        <v>0</v>
      </c>
      <c r="EL141" s="58">
        <f t="shared" si="537"/>
        <v>0</v>
      </c>
      <c r="EM141" s="58">
        <f t="shared" si="537"/>
        <v>0</v>
      </c>
      <c r="EN141" s="58">
        <f t="shared" si="537"/>
        <v>0</v>
      </c>
      <c r="EO141" s="58">
        <f t="shared" si="537"/>
        <v>0</v>
      </c>
      <c r="EP141" s="58">
        <f t="shared" si="537"/>
        <v>0</v>
      </c>
      <c r="EQ141" s="58">
        <f t="shared" si="537"/>
        <v>0</v>
      </c>
      <c r="ER141" s="58">
        <f t="shared" si="537"/>
        <v>0</v>
      </c>
      <c r="ES141" s="58">
        <f t="shared" si="537"/>
        <v>0</v>
      </c>
      <c r="ET141" s="58">
        <f t="shared" si="537"/>
        <v>0</v>
      </c>
      <c r="EU141" s="58">
        <f t="shared" si="537"/>
        <v>0</v>
      </c>
      <c r="EV141" s="60">
        <f>SUM(EW141:FJ141)</f>
        <v>0</v>
      </c>
      <c r="EW141" s="58">
        <f>(EW142*EW143)/1000</f>
        <v>0</v>
      </c>
      <c r="EX141" s="61"/>
      <c r="EY141" s="58">
        <f t="shared" ref="EY141:FJ141" si="538">(EY142*EY143)/1000</f>
        <v>0</v>
      </c>
      <c r="EZ141" s="58">
        <f t="shared" si="538"/>
        <v>0</v>
      </c>
      <c r="FA141" s="58">
        <f t="shared" si="538"/>
        <v>0</v>
      </c>
      <c r="FB141" s="58">
        <f t="shared" si="538"/>
        <v>0</v>
      </c>
      <c r="FC141" s="58">
        <f t="shared" si="538"/>
        <v>0</v>
      </c>
      <c r="FD141" s="58">
        <f t="shared" si="538"/>
        <v>0</v>
      </c>
      <c r="FE141" s="58">
        <f t="shared" si="538"/>
        <v>0</v>
      </c>
      <c r="FF141" s="58">
        <f t="shared" si="538"/>
        <v>0</v>
      </c>
      <c r="FG141" s="58">
        <f t="shared" si="538"/>
        <v>0</v>
      </c>
      <c r="FH141" s="58">
        <f t="shared" si="538"/>
        <v>0</v>
      </c>
      <c r="FI141" s="58">
        <f t="shared" si="538"/>
        <v>0</v>
      </c>
      <c r="FJ141" s="58">
        <f t="shared" si="538"/>
        <v>0</v>
      </c>
      <c r="FK141" s="60">
        <f>SUM(FL141:FY141)</f>
        <v>0</v>
      </c>
      <c r="FL141" s="58">
        <f>(FL142*FL143)/1000</f>
        <v>0</v>
      </c>
      <c r="FM141" s="61"/>
      <c r="FN141" s="58">
        <f t="shared" ref="FN141:FY141" si="539">(FN142*FN143)/1000</f>
        <v>0</v>
      </c>
      <c r="FO141" s="58">
        <f t="shared" si="539"/>
        <v>0</v>
      </c>
      <c r="FP141" s="58">
        <f t="shared" si="539"/>
        <v>0</v>
      </c>
      <c r="FQ141" s="58">
        <f t="shared" si="539"/>
        <v>0</v>
      </c>
      <c r="FR141" s="58">
        <f t="shared" si="539"/>
        <v>0</v>
      </c>
      <c r="FS141" s="58">
        <f t="shared" si="539"/>
        <v>0</v>
      </c>
      <c r="FT141" s="58">
        <f t="shared" si="539"/>
        <v>0</v>
      </c>
      <c r="FU141" s="58">
        <f t="shared" si="539"/>
        <v>0</v>
      </c>
      <c r="FV141" s="58">
        <f t="shared" si="539"/>
        <v>0</v>
      </c>
      <c r="FW141" s="58">
        <f t="shared" si="539"/>
        <v>0</v>
      </c>
      <c r="FX141" s="58">
        <f t="shared" si="539"/>
        <v>0</v>
      </c>
      <c r="FY141" s="58">
        <f t="shared" si="539"/>
        <v>0</v>
      </c>
      <c r="FZ141" s="60">
        <f>SUM(GA141:GN141)</f>
        <v>0</v>
      </c>
      <c r="GA141" s="58">
        <f>(GA142*GA143)/1000</f>
        <v>0</v>
      </c>
      <c r="GB141" s="61"/>
      <c r="GC141" s="58">
        <f t="shared" ref="GC141:GN141" si="540">(GC142*GC143)/1000</f>
        <v>0</v>
      </c>
      <c r="GD141" s="58">
        <f t="shared" si="540"/>
        <v>0</v>
      </c>
      <c r="GE141" s="58">
        <f t="shared" si="540"/>
        <v>0</v>
      </c>
      <c r="GF141" s="58">
        <f t="shared" si="540"/>
        <v>0</v>
      </c>
      <c r="GG141" s="58">
        <f t="shared" si="540"/>
        <v>0</v>
      </c>
      <c r="GH141" s="58">
        <f t="shared" si="540"/>
        <v>0</v>
      </c>
      <c r="GI141" s="58">
        <f t="shared" si="540"/>
        <v>0</v>
      </c>
      <c r="GJ141" s="58">
        <f t="shared" si="540"/>
        <v>0</v>
      </c>
      <c r="GK141" s="58">
        <f t="shared" si="540"/>
        <v>0</v>
      </c>
      <c r="GL141" s="58">
        <f t="shared" si="540"/>
        <v>0</v>
      </c>
      <c r="GM141" s="58">
        <f t="shared" si="540"/>
        <v>0</v>
      </c>
      <c r="GN141" s="58">
        <f t="shared" si="540"/>
        <v>0</v>
      </c>
      <c r="GO141" s="60">
        <f>SUM(GP141:HC141)</f>
        <v>0</v>
      </c>
      <c r="GP141" s="58">
        <f>(GP142*GP143)/1000</f>
        <v>0</v>
      </c>
      <c r="GQ141" s="61"/>
      <c r="GR141" s="58">
        <f t="shared" ref="GR141:HC141" si="541">(GR142*GR143)/1000</f>
        <v>0</v>
      </c>
      <c r="GS141" s="58">
        <f t="shared" si="541"/>
        <v>0</v>
      </c>
      <c r="GT141" s="58">
        <f t="shared" si="541"/>
        <v>0</v>
      </c>
      <c r="GU141" s="58">
        <f t="shared" si="541"/>
        <v>0</v>
      </c>
      <c r="GV141" s="58">
        <f t="shared" si="541"/>
        <v>0</v>
      </c>
      <c r="GW141" s="58">
        <f t="shared" si="541"/>
        <v>0</v>
      </c>
      <c r="GX141" s="58">
        <f t="shared" si="541"/>
        <v>0</v>
      </c>
      <c r="GY141" s="58">
        <f t="shared" si="541"/>
        <v>0</v>
      </c>
      <c r="GZ141" s="58">
        <f t="shared" si="541"/>
        <v>0</v>
      </c>
      <c r="HA141" s="58">
        <f t="shared" si="541"/>
        <v>0</v>
      </c>
      <c r="HB141" s="58">
        <f t="shared" si="541"/>
        <v>0</v>
      </c>
      <c r="HC141" s="58">
        <f t="shared" si="541"/>
        <v>0</v>
      </c>
    </row>
    <row r="142" spans="1:211" s="15" customFormat="1" ht="13.5" customHeight="1" x14ac:dyDescent="0.25">
      <c r="A142" s="14" t="s">
        <v>54</v>
      </c>
      <c r="B142" s="62" t="s">
        <v>448</v>
      </c>
      <c r="C142" s="47" t="s">
        <v>395</v>
      </c>
      <c r="D142" s="47" t="s">
        <v>396</v>
      </c>
      <c r="E142" s="48">
        <v>160</v>
      </c>
      <c r="F142" s="49"/>
      <c r="G142" s="50" t="s">
        <v>443</v>
      </c>
      <c r="H142" s="51"/>
      <c r="J142" s="50" t="s">
        <v>234</v>
      </c>
      <c r="K142" s="52" t="s">
        <v>56</v>
      </c>
      <c r="L142" s="53"/>
      <c r="M142" s="53"/>
      <c r="N142" s="16"/>
      <c r="O142" s="54"/>
      <c r="P142" s="17">
        <v>20</v>
      </c>
      <c r="Q142" s="55">
        <f t="shared" si="530"/>
        <v>0</v>
      </c>
      <c r="R142" s="56">
        <f t="shared" si="530"/>
        <v>0</v>
      </c>
      <c r="S142" s="56">
        <f t="shared" si="530"/>
        <v>0</v>
      </c>
      <c r="T142" s="56">
        <f t="shared" si="530"/>
        <v>0</v>
      </c>
      <c r="U142" s="56">
        <f t="shared" si="530"/>
        <v>0</v>
      </c>
      <c r="V142" s="56">
        <f t="shared" si="530"/>
        <v>0</v>
      </c>
      <c r="W142" s="56">
        <f t="shared" si="530"/>
        <v>0</v>
      </c>
      <c r="X142" s="56">
        <f t="shared" si="530"/>
        <v>0</v>
      </c>
      <c r="Y142" s="56">
        <f t="shared" si="530"/>
        <v>0</v>
      </c>
      <c r="Z142" s="56">
        <f t="shared" si="530"/>
        <v>0</v>
      </c>
      <c r="AA142" s="56">
        <f t="shared" si="530"/>
        <v>0</v>
      </c>
      <c r="AB142" s="56">
        <f t="shared" si="530"/>
        <v>0</v>
      </c>
      <c r="AC142" s="56">
        <f t="shared" si="530"/>
        <v>0</v>
      </c>
      <c r="AD142" s="56">
        <f t="shared" si="530"/>
        <v>0</v>
      </c>
      <c r="AE142" s="56">
        <f t="shared" si="530"/>
        <v>0</v>
      </c>
      <c r="AF142" s="57">
        <f>SUM(AG142:AT142)</f>
        <v>0</v>
      </c>
      <c r="AG142" s="58"/>
      <c r="AH142" s="63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60">
        <f>SUM(AV142:BI142)</f>
        <v>0</v>
      </c>
      <c r="AV142" s="58"/>
      <c r="AW142" s="63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60">
        <f>SUM(BK142:BX142)</f>
        <v>0</v>
      </c>
      <c r="BK142" s="58"/>
      <c r="BL142" s="63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60">
        <f>SUM(BZ142:CM142)</f>
        <v>0</v>
      </c>
      <c r="BZ142" s="58"/>
      <c r="CA142" s="61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60">
        <f>SUM(CO142:DB142)</f>
        <v>0</v>
      </c>
      <c r="CO142" s="58"/>
      <c r="CP142" s="61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60">
        <f>SUM(DD142:DQ142)</f>
        <v>0</v>
      </c>
      <c r="DD142" s="58"/>
      <c r="DE142" s="61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60">
        <f>SUM(DS142:EF142)</f>
        <v>0</v>
      </c>
      <c r="DS142" s="58"/>
      <c r="DT142" s="61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60">
        <f>SUM(EH142:EU142)</f>
        <v>0</v>
      </c>
      <c r="EH142" s="58"/>
      <c r="EI142" s="61"/>
      <c r="EJ142" s="58"/>
      <c r="EK142" s="58"/>
      <c r="EL142" s="58"/>
      <c r="EM142" s="58"/>
      <c r="EN142" s="58"/>
      <c r="EO142" s="58"/>
      <c r="EP142" s="58"/>
      <c r="EQ142" s="58"/>
      <c r="ER142" s="58"/>
      <c r="ES142" s="58"/>
      <c r="ET142" s="58"/>
      <c r="EU142" s="58"/>
      <c r="EV142" s="60">
        <f>SUM(EW142:FJ142)</f>
        <v>0</v>
      </c>
      <c r="EW142" s="58"/>
      <c r="EX142" s="61"/>
      <c r="EY142" s="58"/>
      <c r="EZ142" s="58"/>
      <c r="FA142" s="58"/>
      <c r="FB142" s="58"/>
      <c r="FC142" s="58"/>
      <c r="FD142" s="58"/>
      <c r="FE142" s="58"/>
      <c r="FF142" s="58"/>
      <c r="FG142" s="58"/>
      <c r="FH142" s="58"/>
      <c r="FI142" s="58"/>
      <c r="FJ142" s="58"/>
      <c r="FK142" s="60">
        <f>SUM(FL142:FY142)</f>
        <v>0</v>
      </c>
      <c r="FL142" s="58"/>
      <c r="FM142" s="61"/>
      <c r="FN142" s="58"/>
      <c r="FO142" s="58"/>
      <c r="FP142" s="58"/>
      <c r="FQ142" s="58"/>
      <c r="FR142" s="58"/>
      <c r="FS142" s="58"/>
      <c r="FT142" s="58"/>
      <c r="FU142" s="58"/>
      <c r="FV142" s="58"/>
      <c r="FW142" s="58"/>
      <c r="FX142" s="58"/>
      <c r="FY142" s="58"/>
      <c r="FZ142" s="60">
        <f>SUM(GA142:GN142)</f>
        <v>0</v>
      </c>
      <c r="GA142" s="58"/>
      <c r="GB142" s="61"/>
      <c r="GC142" s="58"/>
      <c r="GD142" s="58"/>
      <c r="GE142" s="58"/>
      <c r="GF142" s="58"/>
      <c r="GG142" s="58"/>
      <c r="GH142" s="58"/>
      <c r="GI142" s="58"/>
      <c r="GJ142" s="58"/>
      <c r="GK142" s="58"/>
      <c r="GL142" s="58"/>
      <c r="GM142" s="58"/>
      <c r="GN142" s="58"/>
      <c r="GO142" s="60">
        <f>SUM(GP142:HC142)</f>
        <v>0</v>
      </c>
      <c r="GP142" s="58"/>
      <c r="GQ142" s="61"/>
      <c r="GR142" s="58"/>
      <c r="GS142" s="58"/>
      <c r="GT142" s="58"/>
      <c r="GU142" s="58"/>
      <c r="GV142" s="58"/>
      <c r="GW142" s="58"/>
      <c r="GX142" s="58"/>
      <c r="GY142" s="58"/>
      <c r="GZ142" s="58"/>
      <c r="HA142" s="58"/>
      <c r="HB142" s="58"/>
      <c r="HC142" s="58"/>
    </row>
    <row r="143" spans="1:211" s="15" customFormat="1" ht="13.5" customHeight="1" x14ac:dyDescent="0.25">
      <c r="A143" s="14" t="s">
        <v>54</v>
      </c>
      <c r="B143" s="62" t="s">
        <v>449</v>
      </c>
      <c r="C143" s="47" t="s">
        <v>395</v>
      </c>
      <c r="D143" s="47" t="s">
        <v>396</v>
      </c>
      <c r="E143" s="48">
        <v>160</v>
      </c>
      <c r="F143" s="49"/>
      <c r="G143" s="50" t="s">
        <v>445</v>
      </c>
      <c r="H143" s="51"/>
      <c r="J143" s="50" t="s">
        <v>237</v>
      </c>
      <c r="K143" s="52" t="s">
        <v>56</v>
      </c>
      <c r="L143" s="53"/>
      <c r="M143" s="53"/>
      <c r="N143" s="16"/>
      <c r="O143" s="54"/>
      <c r="P143" s="17">
        <v>20</v>
      </c>
      <c r="Q143" s="55">
        <f>IF(Q142=0, 0, Q141/Q142/1)*1000</f>
        <v>0</v>
      </c>
      <c r="R143" s="56">
        <f>IF(R142=0, 0, R141/R142/1)</f>
        <v>0</v>
      </c>
      <c r="S143" s="56">
        <f>IF(S142=0, 0, S141/S142/1)*1000</f>
        <v>0</v>
      </c>
      <c r="T143" s="56">
        <f t="shared" ref="T143:AE143" si="542">IF(T142=0, 0, T141/T142/1)</f>
        <v>0</v>
      </c>
      <c r="U143" s="56">
        <f t="shared" si="542"/>
        <v>0</v>
      </c>
      <c r="V143" s="56">
        <f t="shared" si="542"/>
        <v>0</v>
      </c>
      <c r="W143" s="56">
        <f t="shared" si="542"/>
        <v>0</v>
      </c>
      <c r="X143" s="56">
        <f t="shared" si="542"/>
        <v>0</v>
      </c>
      <c r="Y143" s="56">
        <f t="shared" si="542"/>
        <v>0</v>
      </c>
      <c r="Z143" s="56">
        <f t="shared" si="542"/>
        <v>0</v>
      </c>
      <c r="AA143" s="56">
        <f t="shared" si="542"/>
        <v>0</v>
      </c>
      <c r="AB143" s="56">
        <f t="shared" si="542"/>
        <v>0</v>
      </c>
      <c r="AC143" s="56">
        <f t="shared" si="542"/>
        <v>0</v>
      </c>
      <c r="AD143" s="56">
        <f t="shared" si="542"/>
        <v>0</v>
      </c>
      <c r="AE143" s="56">
        <f t="shared" si="542"/>
        <v>0</v>
      </c>
      <c r="AF143" s="57">
        <f>IF(AF142=0, 0, AF141/AF142/1)*1000</f>
        <v>0</v>
      </c>
      <c r="AG143" s="58"/>
      <c r="AH143" s="63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60">
        <f>IF(AU142=0, 0, AU141/AU142/1)*1000</f>
        <v>0</v>
      </c>
      <c r="AV143" s="58"/>
      <c r="AW143" s="63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60">
        <f>IF(BJ142=0, 0, BJ141/BJ142/1)*1000</f>
        <v>0</v>
      </c>
      <c r="BK143" s="58"/>
      <c r="BL143" s="63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60">
        <f>IF(BY142=0, 0, BY141/BY142/1)*1000</f>
        <v>0</v>
      </c>
      <c r="BZ143" s="58"/>
      <c r="CA143" s="61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60">
        <f>IF(CN142=0, 0, CN141/CN142/1)*1000</f>
        <v>0</v>
      </c>
      <c r="CO143" s="58"/>
      <c r="CP143" s="61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60">
        <f>IF(DC142=0, 0, DC141/DC142/1)*1000</f>
        <v>0</v>
      </c>
      <c r="DD143" s="58"/>
      <c r="DE143" s="61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60">
        <f>IF(DR142=0, 0, DR141/DR142/1)*1000</f>
        <v>0</v>
      </c>
      <c r="DS143" s="58"/>
      <c r="DT143" s="61"/>
      <c r="DU143" s="58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58"/>
      <c r="EG143" s="60">
        <f>IF(EG142=0, 0, EG141/EG142/1)*1000</f>
        <v>0</v>
      </c>
      <c r="EH143" s="58"/>
      <c r="EI143" s="61"/>
      <c r="EJ143" s="58"/>
      <c r="EK143" s="58"/>
      <c r="EL143" s="58"/>
      <c r="EM143" s="58"/>
      <c r="EN143" s="58"/>
      <c r="EO143" s="58"/>
      <c r="EP143" s="58"/>
      <c r="EQ143" s="58"/>
      <c r="ER143" s="58"/>
      <c r="ES143" s="58"/>
      <c r="ET143" s="58"/>
      <c r="EU143" s="58"/>
      <c r="EV143" s="60">
        <f>IF(EV142=0, 0, EV141/EV142/1)*1000</f>
        <v>0</v>
      </c>
      <c r="EW143" s="58"/>
      <c r="EX143" s="61"/>
      <c r="EY143" s="58"/>
      <c r="EZ143" s="58"/>
      <c r="FA143" s="58"/>
      <c r="FB143" s="58"/>
      <c r="FC143" s="58"/>
      <c r="FD143" s="58"/>
      <c r="FE143" s="58"/>
      <c r="FF143" s="58"/>
      <c r="FG143" s="58"/>
      <c r="FH143" s="58"/>
      <c r="FI143" s="58"/>
      <c r="FJ143" s="58"/>
      <c r="FK143" s="60">
        <f>IF(FK142=0, 0, FK141/FK142/1)*1000</f>
        <v>0</v>
      </c>
      <c r="FL143" s="58"/>
      <c r="FM143" s="61"/>
      <c r="FN143" s="58"/>
      <c r="FO143" s="58"/>
      <c r="FP143" s="58"/>
      <c r="FQ143" s="58"/>
      <c r="FR143" s="58"/>
      <c r="FS143" s="58"/>
      <c r="FT143" s="58"/>
      <c r="FU143" s="58"/>
      <c r="FV143" s="58"/>
      <c r="FW143" s="58"/>
      <c r="FX143" s="58"/>
      <c r="FY143" s="58"/>
      <c r="FZ143" s="60">
        <f>IF(FZ142=0, 0, FZ141/FZ142/1)*1000</f>
        <v>0</v>
      </c>
      <c r="GA143" s="58"/>
      <c r="GB143" s="61"/>
      <c r="GC143" s="58"/>
      <c r="GD143" s="58"/>
      <c r="GE143" s="58"/>
      <c r="GF143" s="58"/>
      <c r="GG143" s="58"/>
      <c r="GH143" s="58"/>
      <c r="GI143" s="58"/>
      <c r="GJ143" s="58"/>
      <c r="GK143" s="58"/>
      <c r="GL143" s="58"/>
      <c r="GM143" s="58"/>
      <c r="GN143" s="58"/>
      <c r="GO143" s="60">
        <f>IF(GO142=0, 0, GO141/GO142/1)*1000</f>
        <v>0</v>
      </c>
      <c r="GP143" s="58"/>
      <c r="GQ143" s="61"/>
      <c r="GR143" s="58"/>
      <c r="GS143" s="58"/>
      <c r="GT143" s="58"/>
      <c r="GU143" s="58"/>
      <c r="GV143" s="58"/>
      <c r="GW143" s="58"/>
      <c r="GX143" s="58"/>
      <c r="GY143" s="58"/>
      <c r="GZ143" s="58"/>
      <c r="HA143" s="58"/>
      <c r="HB143" s="58"/>
      <c r="HC143" s="58"/>
    </row>
    <row r="144" spans="1:211" s="15" customFormat="1" ht="13.5" customHeight="1" x14ac:dyDescent="0.25">
      <c r="A144" s="14" t="s">
        <v>49</v>
      </c>
      <c r="B144" s="15" t="s">
        <v>450</v>
      </c>
      <c r="C144" s="47" t="s">
        <v>395</v>
      </c>
      <c r="D144" s="47" t="s">
        <v>396</v>
      </c>
      <c r="E144" s="48">
        <v>160</v>
      </c>
      <c r="F144" s="49"/>
      <c r="G144" s="50" t="s">
        <v>451</v>
      </c>
      <c r="H144" s="51" t="s">
        <v>54</v>
      </c>
      <c r="J144" s="50" t="s">
        <v>55</v>
      </c>
      <c r="K144" s="52" t="s">
        <v>56</v>
      </c>
      <c r="L144" s="53"/>
      <c r="M144" s="53"/>
      <c r="N144" s="16"/>
      <c r="O144" s="54"/>
      <c r="P144" s="17">
        <v>20</v>
      </c>
      <c r="Q144" s="55">
        <f t="shared" ref="Q144:AE145" si="543">SUM(AF144,AU144,BJ144,BY144,CN144,DC144,DR144,EG144,EV144,FK144,FZ144,GO144)</f>
        <v>0</v>
      </c>
      <c r="R144" s="56">
        <f t="shared" si="543"/>
        <v>0</v>
      </c>
      <c r="S144" s="56">
        <f t="shared" si="543"/>
        <v>0</v>
      </c>
      <c r="T144" s="56">
        <f t="shared" si="543"/>
        <v>0</v>
      </c>
      <c r="U144" s="56">
        <f t="shared" si="543"/>
        <v>0</v>
      </c>
      <c r="V144" s="56">
        <f t="shared" si="543"/>
        <v>0</v>
      </c>
      <c r="W144" s="56">
        <f t="shared" si="543"/>
        <v>0</v>
      </c>
      <c r="X144" s="56">
        <f t="shared" si="543"/>
        <v>0</v>
      </c>
      <c r="Y144" s="56">
        <f t="shared" si="543"/>
        <v>0</v>
      </c>
      <c r="Z144" s="56">
        <f t="shared" si="543"/>
        <v>0</v>
      </c>
      <c r="AA144" s="56">
        <f t="shared" si="543"/>
        <v>0</v>
      </c>
      <c r="AB144" s="56">
        <f t="shared" si="543"/>
        <v>0</v>
      </c>
      <c r="AC144" s="56">
        <f t="shared" si="543"/>
        <v>0</v>
      </c>
      <c r="AD144" s="56">
        <f t="shared" si="543"/>
        <v>0</v>
      </c>
      <c r="AE144" s="56">
        <f t="shared" si="543"/>
        <v>0</v>
      </c>
      <c r="AF144" s="57">
        <f>SUM(AG144:AT144)</f>
        <v>0</v>
      </c>
      <c r="AG144" s="58"/>
      <c r="AH144" s="63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60">
        <f>SUM(AV144:BI144)</f>
        <v>0</v>
      </c>
      <c r="AV144" s="58">
        <f>(AV145*AV146)/1000</f>
        <v>0</v>
      </c>
      <c r="AW144" s="63"/>
      <c r="AX144" s="58">
        <f t="shared" ref="AX144:BI144" si="544">(AX145*AX146)/1000</f>
        <v>0</v>
      </c>
      <c r="AY144" s="58">
        <f t="shared" si="544"/>
        <v>0</v>
      </c>
      <c r="AZ144" s="58">
        <f t="shared" si="544"/>
        <v>0</v>
      </c>
      <c r="BA144" s="58">
        <f t="shared" si="544"/>
        <v>0</v>
      </c>
      <c r="BB144" s="58">
        <f t="shared" si="544"/>
        <v>0</v>
      </c>
      <c r="BC144" s="58">
        <f t="shared" si="544"/>
        <v>0</v>
      </c>
      <c r="BD144" s="58">
        <f t="shared" si="544"/>
        <v>0</v>
      </c>
      <c r="BE144" s="58">
        <f t="shared" si="544"/>
        <v>0</v>
      </c>
      <c r="BF144" s="58">
        <f t="shared" si="544"/>
        <v>0</v>
      </c>
      <c r="BG144" s="58">
        <f t="shared" si="544"/>
        <v>0</v>
      </c>
      <c r="BH144" s="58">
        <f t="shared" si="544"/>
        <v>0</v>
      </c>
      <c r="BI144" s="58">
        <f t="shared" si="544"/>
        <v>0</v>
      </c>
      <c r="BJ144" s="60">
        <f>SUM(BK144:BX144)</f>
        <v>0</v>
      </c>
      <c r="BK144" s="58">
        <f>(BK145*BK146)/1000</f>
        <v>0</v>
      </c>
      <c r="BL144" s="63"/>
      <c r="BM144" s="58">
        <f t="shared" ref="BM144:BX144" si="545">(BM145*BM146)/1000</f>
        <v>0</v>
      </c>
      <c r="BN144" s="58">
        <f t="shared" si="545"/>
        <v>0</v>
      </c>
      <c r="BO144" s="58">
        <f t="shared" si="545"/>
        <v>0</v>
      </c>
      <c r="BP144" s="58">
        <f t="shared" si="545"/>
        <v>0</v>
      </c>
      <c r="BQ144" s="58">
        <f t="shared" si="545"/>
        <v>0</v>
      </c>
      <c r="BR144" s="58">
        <f t="shared" si="545"/>
        <v>0</v>
      </c>
      <c r="BS144" s="58">
        <f t="shared" si="545"/>
        <v>0</v>
      </c>
      <c r="BT144" s="58">
        <f t="shared" si="545"/>
        <v>0</v>
      </c>
      <c r="BU144" s="58">
        <f t="shared" si="545"/>
        <v>0</v>
      </c>
      <c r="BV144" s="58">
        <f t="shared" si="545"/>
        <v>0</v>
      </c>
      <c r="BW144" s="58">
        <f t="shared" si="545"/>
        <v>0</v>
      </c>
      <c r="BX144" s="58">
        <f t="shared" si="545"/>
        <v>0</v>
      </c>
      <c r="BY144" s="60">
        <f>SUM(BZ144:CM144)</f>
        <v>0</v>
      </c>
      <c r="BZ144" s="58">
        <f>(BZ145*BZ146)/1000</f>
        <v>0</v>
      </c>
      <c r="CA144" s="61"/>
      <c r="CB144" s="58">
        <f t="shared" ref="CB144:CM144" si="546">(CB145*CB146)/1000</f>
        <v>0</v>
      </c>
      <c r="CC144" s="58">
        <f t="shared" si="546"/>
        <v>0</v>
      </c>
      <c r="CD144" s="58">
        <f t="shared" si="546"/>
        <v>0</v>
      </c>
      <c r="CE144" s="58">
        <f t="shared" si="546"/>
        <v>0</v>
      </c>
      <c r="CF144" s="58">
        <f t="shared" si="546"/>
        <v>0</v>
      </c>
      <c r="CG144" s="58">
        <f t="shared" si="546"/>
        <v>0</v>
      </c>
      <c r="CH144" s="58">
        <f t="shared" si="546"/>
        <v>0</v>
      </c>
      <c r="CI144" s="58">
        <f t="shared" si="546"/>
        <v>0</v>
      </c>
      <c r="CJ144" s="58">
        <f t="shared" si="546"/>
        <v>0</v>
      </c>
      <c r="CK144" s="58">
        <f t="shared" si="546"/>
        <v>0</v>
      </c>
      <c r="CL144" s="58">
        <f t="shared" si="546"/>
        <v>0</v>
      </c>
      <c r="CM144" s="58">
        <f t="shared" si="546"/>
        <v>0</v>
      </c>
      <c r="CN144" s="60">
        <f>SUM(CO144:DB144)</f>
        <v>0</v>
      </c>
      <c r="CO144" s="58">
        <f>(CO145*CO146)/1000</f>
        <v>0</v>
      </c>
      <c r="CP144" s="61"/>
      <c r="CQ144" s="58">
        <f t="shared" ref="CQ144:DB144" si="547">(CQ145*CQ146)/1000</f>
        <v>0</v>
      </c>
      <c r="CR144" s="58">
        <f t="shared" si="547"/>
        <v>0</v>
      </c>
      <c r="CS144" s="58">
        <f t="shared" si="547"/>
        <v>0</v>
      </c>
      <c r="CT144" s="58">
        <f t="shared" si="547"/>
        <v>0</v>
      </c>
      <c r="CU144" s="58">
        <f t="shared" si="547"/>
        <v>0</v>
      </c>
      <c r="CV144" s="58">
        <f t="shared" si="547"/>
        <v>0</v>
      </c>
      <c r="CW144" s="58">
        <f t="shared" si="547"/>
        <v>0</v>
      </c>
      <c r="CX144" s="58">
        <f t="shared" si="547"/>
        <v>0</v>
      </c>
      <c r="CY144" s="58">
        <f t="shared" si="547"/>
        <v>0</v>
      </c>
      <c r="CZ144" s="58">
        <f t="shared" si="547"/>
        <v>0</v>
      </c>
      <c r="DA144" s="58">
        <f t="shared" si="547"/>
        <v>0</v>
      </c>
      <c r="DB144" s="58">
        <f t="shared" si="547"/>
        <v>0</v>
      </c>
      <c r="DC144" s="60">
        <f>SUM(DD144:DQ144)</f>
        <v>0</v>
      </c>
      <c r="DD144" s="58">
        <f>(DD145*DD146)/1000</f>
        <v>0</v>
      </c>
      <c r="DE144" s="61"/>
      <c r="DF144" s="58">
        <f t="shared" ref="DF144:DQ144" si="548">(DF145*DF146)/1000</f>
        <v>0</v>
      </c>
      <c r="DG144" s="58">
        <f t="shared" si="548"/>
        <v>0</v>
      </c>
      <c r="DH144" s="58">
        <f t="shared" si="548"/>
        <v>0</v>
      </c>
      <c r="DI144" s="58">
        <f t="shared" si="548"/>
        <v>0</v>
      </c>
      <c r="DJ144" s="58">
        <f t="shared" si="548"/>
        <v>0</v>
      </c>
      <c r="DK144" s="58">
        <f t="shared" si="548"/>
        <v>0</v>
      </c>
      <c r="DL144" s="58">
        <f t="shared" si="548"/>
        <v>0</v>
      </c>
      <c r="DM144" s="58">
        <f t="shared" si="548"/>
        <v>0</v>
      </c>
      <c r="DN144" s="58">
        <f t="shared" si="548"/>
        <v>0</v>
      </c>
      <c r="DO144" s="58">
        <f t="shared" si="548"/>
        <v>0</v>
      </c>
      <c r="DP144" s="58">
        <f t="shared" si="548"/>
        <v>0</v>
      </c>
      <c r="DQ144" s="58">
        <f t="shared" si="548"/>
        <v>0</v>
      </c>
      <c r="DR144" s="60">
        <f>SUM(DS144:EF144)</f>
        <v>0</v>
      </c>
      <c r="DS144" s="58">
        <f>(DS145*DS146)/1000</f>
        <v>0</v>
      </c>
      <c r="DT144" s="61"/>
      <c r="DU144" s="58">
        <f t="shared" ref="DU144:EF144" si="549">(DU145*DU146)/1000</f>
        <v>0</v>
      </c>
      <c r="DV144" s="58">
        <f t="shared" si="549"/>
        <v>0</v>
      </c>
      <c r="DW144" s="58">
        <f t="shared" si="549"/>
        <v>0</v>
      </c>
      <c r="DX144" s="58">
        <f t="shared" si="549"/>
        <v>0</v>
      </c>
      <c r="DY144" s="58">
        <f t="shared" si="549"/>
        <v>0</v>
      </c>
      <c r="DZ144" s="58">
        <f t="shared" si="549"/>
        <v>0</v>
      </c>
      <c r="EA144" s="58">
        <f t="shared" si="549"/>
        <v>0</v>
      </c>
      <c r="EB144" s="58">
        <f t="shared" si="549"/>
        <v>0</v>
      </c>
      <c r="EC144" s="58">
        <f t="shared" si="549"/>
        <v>0</v>
      </c>
      <c r="ED144" s="58">
        <f t="shared" si="549"/>
        <v>0</v>
      </c>
      <c r="EE144" s="58">
        <f t="shared" si="549"/>
        <v>0</v>
      </c>
      <c r="EF144" s="58">
        <f t="shared" si="549"/>
        <v>0</v>
      </c>
      <c r="EG144" s="60">
        <f>SUM(EH144:EU144)</f>
        <v>0</v>
      </c>
      <c r="EH144" s="58">
        <f>(EH145*EH146)/1000</f>
        <v>0</v>
      </c>
      <c r="EI144" s="61"/>
      <c r="EJ144" s="58">
        <f t="shared" ref="EJ144:EU144" si="550">(EJ145*EJ146)/1000</f>
        <v>0</v>
      </c>
      <c r="EK144" s="58">
        <f t="shared" si="550"/>
        <v>0</v>
      </c>
      <c r="EL144" s="58">
        <f t="shared" si="550"/>
        <v>0</v>
      </c>
      <c r="EM144" s="58">
        <f t="shared" si="550"/>
        <v>0</v>
      </c>
      <c r="EN144" s="58">
        <f t="shared" si="550"/>
        <v>0</v>
      </c>
      <c r="EO144" s="58">
        <f t="shared" si="550"/>
        <v>0</v>
      </c>
      <c r="EP144" s="58">
        <f t="shared" si="550"/>
        <v>0</v>
      </c>
      <c r="EQ144" s="58">
        <f t="shared" si="550"/>
        <v>0</v>
      </c>
      <c r="ER144" s="58">
        <f t="shared" si="550"/>
        <v>0</v>
      </c>
      <c r="ES144" s="58">
        <f t="shared" si="550"/>
        <v>0</v>
      </c>
      <c r="ET144" s="58">
        <f t="shared" si="550"/>
        <v>0</v>
      </c>
      <c r="EU144" s="58">
        <f t="shared" si="550"/>
        <v>0</v>
      </c>
      <c r="EV144" s="60">
        <f>SUM(EW144:FJ144)</f>
        <v>0</v>
      </c>
      <c r="EW144" s="58">
        <f>(EW145*EW146)/1000</f>
        <v>0</v>
      </c>
      <c r="EX144" s="61"/>
      <c r="EY144" s="58">
        <f t="shared" ref="EY144:FJ144" si="551">(EY145*EY146)/1000</f>
        <v>0</v>
      </c>
      <c r="EZ144" s="58">
        <f t="shared" si="551"/>
        <v>0</v>
      </c>
      <c r="FA144" s="58">
        <f t="shared" si="551"/>
        <v>0</v>
      </c>
      <c r="FB144" s="58">
        <f t="shared" si="551"/>
        <v>0</v>
      </c>
      <c r="FC144" s="58">
        <f t="shared" si="551"/>
        <v>0</v>
      </c>
      <c r="FD144" s="58">
        <f t="shared" si="551"/>
        <v>0</v>
      </c>
      <c r="FE144" s="58">
        <f t="shared" si="551"/>
        <v>0</v>
      </c>
      <c r="FF144" s="58">
        <f t="shared" si="551"/>
        <v>0</v>
      </c>
      <c r="FG144" s="58">
        <f t="shared" si="551"/>
        <v>0</v>
      </c>
      <c r="FH144" s="58">
        <f t="shared" si="551"/>
        <v>0</v>
      </c>
      <c r="FI144" s="58">
        <f t="shared" si="551"/>
        <v>0</v>
      </c>
      <c r="FJ144" s="58">
        <f t="shared" si="551"/>
        <v>0</v>
      </c>
      <c r="FK144" s="60">
        <f>SUM(FL144:FY144)</f>
        <v>0</v>
      </c>
      <c r="FL144" s="58">
        <f>(FL145*FL146)/1000</f>
        <v>0</v>
      </c>
      <c r="FM144" s="61"/>
      <c r="FN144" s="58">
        <f t="shared" ref="FN144:FY144" si="552">(FN145*FN146)/1000</f>
        <v>0</v>
      </c>
      <c r="FO144" s="58">
        <f t="shared" si="552"/>
        <v>0</v>
      </c>
      <c r="FP144" s="58">
        <f t="shared" si="552"/>
        <v>0</v>
      </c>
      <c r="FQ144" s="58">
        <f t="shared" si="552"/>
        <v>0</v>
      </c>
      <c r="FR144" s="58">
        <f t="shared" si="552"/>
        <v>0</v>
      </c>
      <c r="FS144" s="58">
        <f t="shared" si="552"/>
        <v>0</v>
      </c>
      <c r="FT144" s="58">
        <f t="shared" si="552"/>
        <v>0</v>
      </c>
      <c r="FU144" s="58">
        <f t="shared" si="552"/>
        <v>0</v>
      </c>
      <c r="FV144" s="58">
        <f t="shared" si="552"/>
        <v>0</v>
      </c>
      <c r="FW144" s="58">
        <f t="shared" si="552"/>
        <v>0</v>
      </c>
      <c r="FX144" s="58">
        <f t="shared" si="552"/>
        <v>0</v>
      </c>
      <c r="FY144" s="58">
        <f t="shared" si="552"/>
        <v>0</v>
      </c>
      <c r="FZ144" s="60">
        <f>SUM(GA144:GN144)</f>
        <v>0</v>
      </c>
      <c r="GA144" s="58">
        <f>(GA145*GA146)/1000</f>
        <v>0</v>
      </c>
      <c r="GB144" s="61"/>
      <c r="GC144" s="58">
        <f t="shared" ref="GC144:GN144" si="553">(GC145*GC146)/1000</f>
        <v>0</v>
      </c>
      <c r="GD144" s="58">
        <f t="shared" si="553"/>
        <v>0</v>
      </c>
      <c r="GE144" s="58">
        <f t="shared" si="553"/>
        <v>0</v>
      </c>
      <c r="GF144" s="58">
        <f t="shared" si="553"/>
        <v>0</v>
      </c>
      <c r="GG144" s="58">
        <f t="shared" si="553"/>
        <v>0</v>
      </c>
      <c r="GH144" s="58">
        <f t="shared" si="553"/>
        <v>0</v>
      </c>
      <c r="GI144" s="58">
        <f t="shared" si="553"/>
        <v>0</v>
      </c>
      <c r="GJ144" s="58">
        <f t="shared" si="553"/>
        <v>0</v>
      </c>
      <c r="GK144" s="58">
        <f t="shared" si="553"/>
        <v>0</v>
      </c>
      <c r="GL144" s="58">
        <f t="shared" si="553"/>
        <v>0</v>
      </c>
      <c r="GM144" s="58">
        <f t="shared" si="553"/>
        <v>0</v>
      </c>
      <c r="GN144" s="58">
        <f t="shared" si="553"/>
        <v>0</v>
      </c>
      <c r="GO144" s="60">
        <f>SUM(GP144:HC144)</f>
        <v>0</v>
      </c>
      <c r="GP144" s="58">
        <f>(GP145*GP146)/1000</f>
        <v>0</v>
      </c>
      <c r="GQ144" s="61"/>
      <c r="GR144" s="58">
        <f t="shared" ref="GR144:HC144" si="554">(GR145*GR146)/1000</f>
        <v>0</v>
      </c>
      <c r="GS144" s="58">
        <f t="shared" si="554"/>
        <v>0</v>
      </c>
      <c r="GT144" s="58">
        <f t="shared" si="554"/>
        <v>0</v>
      </c>
      <c r="GU144" s="58">
        <f t="shared" si="554"/>
        <v>0</v>
      </c>
      <c r="GV144" s="58">
        <f t="shared" si="554"/>
        <v>0</v>
      </c>
      <c r="GW144" s="58">
        <f t="shared" si="554"/>
        <v>0</v>
      </c>
      <c r="GX144" s="58">
        <f t="shared" si="554"/>
        <v>0</v>
      </c>
      <c r="GY144" s="58">
        <f t="shared" si="554"/>
        <v>0</v>
      </c>
      <c r="GZ144" s="58">
        <f t="shared" si="554"/>
        <v>0</v>
      </c>
      <c r="HA144" s="58">
        <f t="shared" si="554"/>
        <v>0</v>
      </c>
      <c r="HB144" s="58">
        <f t="shared" si="554"/>
        <v>0</v>
      </c>
      <c r="HC144" s="58">
        <f t="shared" si="554"/>
        <v>0</v>
      </c>
    </row>
    <row r="145" spans="1:211" s="15" customFormat="1" ht="13.5" customHeight="1" x14ac:dyDescent="0.25">
      <c r="A145" s="14" t="s">
        <v>54</v>
      </c>
      <c r="B145" s="15" t="s">
        <v>452</v>
      </c>
      <c r="C145" s="47" t="s">
        <v>395</v>
      </c>
      <c r="D145" s="47" t="s">
        <v>396</v>
      </c>
      <c r="E145" s="48">
        <v>160</v>
      </c>
      <c r="F145" s="49"/>
      <c r="G145" s="50" t="s">
        <v>59</v>
      </c>
      <c r="H145" s="51"/>
      <c r="J145" s="50" t="s">
        <v>234</v>
      </c>
      <c r="K145" s="52" t="s">
        <v>56</v>
      </c>
      <c r="L145" s="53"/>
      <c r="M145" s="53"/>
      <c r="N145" s="16"/>
      <c r="O145" s="54"/>
      <c r="P145" s="17">
        <v>20</v>
      </c>
      <c r="Q145" s="55">
        <f t="shared" si="543"/>
        <v>0</v>
      </c>
      <c r="R145" s="56">
        <f t="shared" si="543"/>
        <v>0</v>
      </c>
      <c r="S145" s="56">
        <f t="shared" si="543"/>
        <v>0</v>
      </c>
      <c r="T145" s="56">
        <f t="shared" si="543"/>
        <v>0</v>
      </c>
      <c r="U145" s="56">
        <f t="shared" si="543"/>
        <v>0</v>
      </c>
      <c r="V145" s="56">
        <f t="shared" si="543"/>
        <v>0</v>
      </c>
      <c r="W145" s="56">
        <f t="shared" si="543"/>
        <v>0</v>
      </c>
      <c r="X145" s="56">
        <f t="shared" si="543"/>
        <v>0</v>
      </c>
      <c r="Y145" s="56">
        <f t="shared" si="543"/>
        <v>0</v>
      </c>
      <c r="Z145" s="56">
        <f t="shared" si="543"/>
        <v>0</v>
      </c>
      <c r="AA145" s="56">
        <f t="shared" si="543"/>
        <v>0</v>
      </c>
      <c r="AB145" s="56">
        <f t="shared" si="543"/>
        <v>0</v>
      </c>
      <c r="AC145" s="56">
        <f t="shared" si="543"/>
        <v>0</v>
      </c>
      <c r="AD145" s="56">
        <f t="shared" si="543"/>
        <v>0</v>
      </c>
      <c r="AE145" s="56">
        <f t="shared" si="543"/>
        <v>0</v>
      </c>
      <c r="AF145" s="57">
        <f>SUM(AG145:AT145)</f>
        <v>0</v>
      </c>
      <c r="AG145" s="58"/>
      <c r="AH145" s="63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60">
        <f>SUM(AV145:BI145)</f>
        <v>0</v>
      </c>
      <c r="AV145" s="58"/>
      <c r="AW145" s="63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60">
        <f>SUM(BK145:BX145)</f>
        <v>0</v>
      </c>
      <c r="BK145" s="58"/>
      <c r="BL145" s="63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60">
        <f>SUM(BZ145:CM145)</f>
        <v>0</v>
      </c>
      <c r="BZ145" s="58"/>
      <c r="CA145" s="61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60">
        <f>SUM(CO145:DB145)</f>
        <v>0</v>
      </c>
      <c r="CO145" s="58"/>
      <c r="CP145" s="61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60">
        <f>SUM(DD145:DQ145)</f>
        <v>0</v>
      </c>
      <c r="DD145" s="58"/>
      <c r="DE145" s="61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60">
        <f>SUM(DS145:EF145)</f>
        <v>0</v>
      </c>
      <c r="DS145" s="58"/>
      <c r="DT145" s="61"/>
      <c r="DU145" s="58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58"/>
      <c r="EG145" s="60">
        <f>SUM(EH145:EU145)</f>
        <v>0</v>
      </c>
      <c r="EH145" s="58"/>
      <c r="EI145" s="61"/>
      <c r="EJ145" s="58"/>
      <c r="EK145" s="58"/>
      <c r="EL145" s="58"/>
      <c r="EM145" s="58"/>
      <c r="EN145" s="58"/>
      <c r="EO145" s="58"/>
      <c r="EP145" s="58"/>
      <c r="EQ145" s="58"/>
      <c r="ER145" s="58"/>
      <c r="ES145" s="58"/>
      <c r="ET145" s="58"/>
      <c r="EU145" s="58"/>
      <c r="EV145" s="60">
        <f>SUM(EW145:FJ145)</f>
        <v>0</v>
      </c>
      <c r="EW145" s="58"/>
      <c r="EX145" s="61"/>
      <c r="EY145" s="58"/>
      <c r="EZ145" s="58"/>
      <c r="FA145" s="58"/>
      <c r="FB145" s="58"/>
      <c r="FC145" s="58"/>
      <c r="FD145" s="58"/>
      <c r="FE145" s="58"/>
      <c r="FF145" s="58"/>
      <c r="FG145" s="58"/>
      <c r="FH145" s="58"/>
      <c r="FI145" s="58"/>
      <c r="FJ145" s="58"/>
      <c r="FK145" s="60">
        <f>SUM(FL145:FY145)</f>
        <v>0</v>
      </c>
      <c r="FL145" s="58"/>
      <c r="FM145" s="61"/>
      <c r="FN145" s="58"/>
      <c r="FO145" s="58"/>
      <c r="FP145" s="58"/>
      <c r="FQ145" s="58"/>
      <c r="FR145" s="58"/>
      <c r="FS145" s="58"/>
      <c r="FT145" s="58"/>
      <c r="FU145" s="58"/>
      <c r="FV145" s="58"/>
      <c r="FW145" s="58"/>
      <c r="FX145" s="58"/>
      <c r="FY145" s="58"/>
      <c r="FZ145" s="60">
        <f>SUM(GA145:GN145)</f>
        <v>0</v>
      </c>
      <c r="GA145" s="58"/>
      <c r="GB145" s="61"/>
      <c r="GC145" s="58"/>
      <c r="GD145" s="58"/>
      <c r="GE145" s="58"/>
      <c r="GF145" s="58"/>
      <c r="GG145" s="58"/>
      <c r="GH145" s="58"/>
      <c r="GI145" s="58"/>
      <c r="GJ145" s="58"/>
      <c r="GK145" s="58"/>
      <c r="GL145" s="58"/>
      <c r="GM145" s="58"/>
      <c r="GN145" s="58"/>
      <c r="GO145" s="60">
        <f>SUM(GP145:HC145)</f>
        <v>0</v>
      </c>
      <c r="GP145" s="58"/>
      <c r="GQ145" s="61"/>
      <c r="GR145" s="58"/>
      <c r="GS145" s="58"/>
      <c r="GT145" s="58"/>
      <c r="GU145" s="58"/>
      <c r="GV145" s="58"/>
      <c r="GW145" s="58"/>
      <c r="GX145" s="58"/>
      <c r="GY145" s="58"/>
      <c r="GZ145" s="58"/>
      <c r="HA145" s="58"/>
      <c r="HB145" s="58"/>
      <c r="HC145" s="58"/>
    </row>
    <row r="146" spans="1:211" s="15" customFormat="1" ht="13.5" customHeight="1" x14ac:dyDescent="0.25">
      <c r="A146" s="14" t="s">
        <v>54</v>
      </c>
      <c r="B146" s="15" t="s">
        <v>453</v>
      </c>
      <c r="C146" s="47" t="s">
        <v>395</v>
      </c>
      <c r="D146" s="47" t="s">
        <v>396</v>
      </c>
      <c r="E146" s="48">
        <v>160</v>
      </c>
      <c r="F146" s="49"/>
      <c r="G146" s="50" t="s">
        <v>62</v>
      </c>
      <c r="H146" s="51"/>
      <c r="J146" s="50" t="s">
        <v>237</v>
      </c>
      <c r="K146" s="52" t="s">
        <v>56</v>
      </c>
      <c r="L146" s="53"/>
      <c r="M146" s="53"/>
      <c r="N146" s="16"/>
      <c r="O146" s="54"/>
      <c r="P146" s="17">
        <v>20</v>
      </c>
      <c r="Q146" s="55">
        <f t="shared" ref="Q146:AF146" si="555">IF(Q145=0, 0, Q144/Q145/1)</f>
        <v>0</v>
      </c>
      <c r="R146" s="56">
        <f t="shared" si="555"/>
        <v>0</v>
      </c>
      <c r="S146" s="56">
        <f t="shared" si="555"/>
        <v>0</v>
      </c>
      <c r="T146" s="56">
        <f t="shared" si="555"/>
        <v>0</v>
      </c>
      <c r="U146" s="56">
        <f t="shared" si="555"/>
        <v>0</v>
      </c>
      <c r="V146" s="56">
        <f t="shared" si="555"/>
        <v>0</v>
      </c>
      <c r="W146" s="56">
        <f t="shared" si="555"/>
        <v>0</v>
      </c>
      <c r="X146" s="56">
        <f t="shared" si="555"/>
        <v>0</v>
      </c>
      <c r="Y146" s="56">
        <f t="shared" si="555"/>
        <v>0</v>
      </c>
      <c r="Z146" s="56">
        <f t="shared" si="555"/>
        <v>0</v>
      </c>
      <c r="AA146" s="56">
        <f t="shared" si="555"/>
        <v>0</v>
      </c>
      <c r="AB146" s="56">
        <f t="shared" si="555"/>
        <v>0</v>
      </c>
      <c r="AC146" s="56">
        <f t="shared" si="555"/>
        <v>0</v>
      </c>
      <c r="AD146" s="56">
        <f t="shared" si="555"/>
        <v>0</v>
      </c>
      <c r="AE146" s="56">
        <f t="shared" si="555"/>
        <v>0</v>
      </c>
      <c r="AF146" s="57">
        <f t="shared" si="555"/>
        <v>0</v>
      </c>
      <c r="AG146" s="58"/>
      <c r="AH146" s="63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60">
        <f>IF(AU145=0, 0, AU144/AU145/1)</f>
        <v>0</v>
      </c>
      <c r="AV146" s="58"/>
      <c r="AW146" s="63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60">
        <f>IF(BJ145=0, 0, BJ144/BJ145/1)</f>
        <v>0</v>
      </c>
      <c r="BK146" s="58"/>
      <c r="BL146" s="63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60">
        <f>IF(BY145=0, 0, BY144/BY145/1)</f>
        <v>0</v>
      </c>
      <c r="BZ146" s="58"/>
      <c r="CA146" s="61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60">
        <f>IF(CN145=0, 0, CN144/CN145/1)</f>
        <v>0</v>
      </c>
      <c r="CO146" s="58"/>
      <c r="CP146" s="61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60">
        <f>IF(DC145=0, 0, DC144/DC145/1)</f>
        <v>0</v>
      </c>
      <c r="DD146" s="58"/>
      <c r="DE146" s="61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60">
        <f>IF(DR145=0, 0, DR144/DR145/1)</f>
        <v>0</v>
      </c>
      <c r="DS146" s="58"/>
      <c r="DT146" s="61"/>
      <c r="DU146" s="58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60">
        <f>IF(EG145=0, 0, EG144/EG145/1)</f>
        <v>0</v>
      </c>
      <c r="EH146" s="58"/>
      <c r="EI146" s="61"/>
      <c r="EJ146" s="58"/>
      <c r="EK146" s="58"/>
      <c r="EL146" s="58"/>
      <c r="EM146" s="58"/>
      <c r="EN146" s="58"/>
      <c r="EO146" s="58"/>
      <c r="EP146" s="58"/>
      <c r="EQ146" s="58"/>
      <c r="ER146" s="58"/>
      <c r="ES146" s="58"/>
      <c r="ET146" s="58"/>
      <c r="EU146" s="58"/>
      <c r="EV146" s="60">
        <f>IF(EV145=0, 0, EV144/EV145/1)</f>
        <v>0</v>
      </c>
      <c r="EW146" s="58"/>
      <c r="EX146" s="61"/>
      <c r="EY146" s="58"/>
      <c r="EZ146" s="58"/>
      <c r="FA146" s="58"/>
      <c r="FB146" s="58"/>
      <c r="FC146" s="58"/>
      <c r="FD146" s="58"/>
      <c r="FE146" s="58"/>
      <c r="FF146" s="58"/>
      <c r="FG146" s="58"/>
      <c r="FH146" s="58"/>
      <c r="FI146" s="58"/>
      <c r="FJ146" s="58"/>
      <c r="FK146" s="60">
        <f>IF(FK145=0, 0, FK144/FK145/1)</f>
        <v>0</v>
      </c>
      <c r="FL146" s="58"/>
      <c r="FM146" s="61"/>
      <c r="FN146" s="58"/>
      <c r="FO146" s="58"/>
      <c r="FP146" s="58"/>
      <c r="FQ146" s="58"/>
      <c r="FR146" s="58"/>
      <c r="FS146" s="58"/>
      <c r="FT146" s="58"/>
      <c r="FU146" s="58"/>
      <c r="FV146" s="58"/>
      <c r="FW146" s="58"/>
      <c r="FX146" s="58"/>
      <c r="FY146" s="58"/>
      <c r="FZ146" s="60">
        <f>IF(FZ145=0, 0, FZ144/FZ145/1)</f>
        <v>0</v>
      </c>
      <c r="GA146" s="58"/>
      <c r="GB146" s="61"/>
      <c r="GC146" s="58"/>
      <c r="GD146" s="58"/>
      <c r="GE146" s="58"/>
      <c r="GF146" s="58"/>
      <c r="GG146" s="58"/>
      <c r="GH146" s="58"/>
      <c r="GI146" s="58"/>
      <c r="GJ146" s="58"/>
      <c r="GK146" s="58"/>
      <c r="GL146" s="58"/>
      <c r="GM146" s="58"/>
      <c r="GN146" s="58"/>
      <c r="GO146" s="60">
        <f>IF(GO145=0, 0, GO144/GO145/1)</f>
        <v>0</v>
      </c>
      <c r="GP146" s="58"/>
      <c r="GQ146" s="61"/>
      <c r="GR146" s="58"/>
      <c r="GS146" s="58"/>
      <c r="GT146" s="58"/>
      <c r="GU146" s="58"/>
      <c r="GV146" s="58"/>
      <c r="GW146" s="58"/>
      <c r="GX146" s="58"/>
      <c r="GY146" s="58"/>
      <c r="GZ146" s="58"/>
      <c r="HA146" s="58"/>
      <c r="HB146" s="58"/>
      <c r="HC146" s="58"/>
    </row>
    <row r="147" spans="1:211" s="15" customFormat="1" ht="13.5" customHeight="1" x14ac:dyDescent="0.25">
      <c r="A147" s="14" t="s">
        <v>49</v>
      </c>
      <c r="B147" s="15" t="s">
        <v>454</v>
      </c>
      <c r="C147" s="47" t="s">
        <v>395</v>
      </c>
      <c r="D147" s="47" t="s">
        <v>396</v>
      </c>
      <c r="E147" s="48">
        <v>160</v>
      </c>
      <c r="F147" s="49"/>
      <c r="G147" s="50" t="s">
        <v>455</v>
      </c>
      <c r="H147" s="51" t="s">
        <v>54</v>
      </c>
      <c r="J147" s="50" t="s">
        <v>55</v>
      </c>
      <c r="K147" s="52" t="s">
        <v>56</v>
      </c>
      <c r="L147" s="53"/>
      <c r="M147" s="53"/>
      <c r="N147" s="16"/>
      <c r="O147" s="54"/>
      <c r="P147" s="17">
        <v>20</v>
      </c>
      <c r="Q147" s="55">
        <f t="shared" ref="Q147:AE148" si="556">SUM(AF147,AU147,BJ147,BY147,CN147,DC147,DR147,EG147,EV147,FK147,FZ147,GO147)</f>
        <v>0</v>
      </c>
      <c r="R147" s="56">
        <f t="shared" si="556"/>
        <v>0</v>
      </c>
      <c r="S147" s="56">
        <f t="shared" si="556"/>
        <v>0</v>
      </c>
      <c r="T147" s="56">
        <f t="shared" si="556"/>
        <v>0</v>
      </c>
      <c r="U147" s="56">
        <f t="shared" si="556"/>
        <v>0</v>
      </c>
      <c r="V147" s="56">
        <f t="shared" si="556"/>
        <v>0</v>
      </c>
      <c r="W147" s="56">
        <f t="shared" si="556"/>
        <v>0</v>
      </c>
      <c r="X147" s="56">
        <f t="shared" si="556"/>
        <v>0</v>
      </c>
      <c r="Y147" s="56">
        <f t="shared" si="556"/>
        <v>0</v>
      </c>
      <c r="Z147" s="56">
        <f t="shared" si="556"/>
        <v>0</v>
      </c>
      <c r="AA147" s="56">
        <f t="shared" si="556"/>
        <v>0</v>
      </c>
      <c r="AB147" s="56">
        <f t="shared" si="556"/>
        <v>0</v>
      </c>
      <c r="AC147" s="56">
        <f t="shared" si="556"/>
        <v>0</v>
      </c>
      <c r="AD147" s="56">
        <f t="shared" si="556"/>
        <v>0</v>
      </c>
      <c r="AE147" s="56">
        <f t="shared" si="556"/>
        <v>0</v>
      </c>
      <c r="AF147" s="57">
        <f>SUM(AG147:AT147)</f>
        <v>0</v>
      </c>
      <c r="AG147" s="58"/>
      <c r="AH147" s="63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60">
        <f>SUM(AV147:BI147)</f>
        <v>0</v>
      </c>
      <c r="AV147" s="58">
        <f>(AV148*AV149)/1000</f>
        <v>0</v>
      </c>
      <c r="AW147" s="63"/>
      <c r="AX147" s="58">
        <f t="shared" ref="AX147:BI147" si="557">(AX148*AX149)/1000</f>
        <v>0</v>
      </c>
      <c r="AY147" s="58">
        <f t="shared" si="557"/>
        <v>0</v>
      </c>
      <c r="AZ147" s="58">
        <f t="shared" si="557"/>
        <v>0</v>
      </c>
      <c r="BA147" s="58">
        <f t="shared" si="557"/>
        <v>0</v>
      </c>
      <c r="BB147" s="58">
        <f t="shared" si="557"/>
        <v>0</v>
      </c>
      <c r="BC147" s="58">
        <f t="shared" si="557"/>
        <v>0</v>
      </c>
      <c r="BD147" s="58">
        <f t="shared" si="557"/>
        <v>0</v>
      </c>
      <c r="BE147" s="58">
        <f t="shared" si="557"/>
        <v>0</v>
      </c>
      <c r="BF147" s="58">
        <f t="shared" si="557"/>
        <v>0</v>
      </c>
      <c r="BG147" s="58">
        <f t="shared" si="557"/>
        <v>0</v>
      </c>
      <c r="BH147" s="58">
        <f t="shared" si="557"/>
        <v>0</v>
      </c>
      <c r="BI147" s="58">
        <f t="shared" si="557"/>
        <v>0</v>
      </c>
      <c r="BJ147" s="60">
        <f>SUM(BK147:BX147)</f>
        <v>0</v>
      </c>
      <c r="BK147" s="58">
        <f>(BK148*BK149)/1000</f>
        <v>0</v>
      </c>
      <c r="BL147" s="63"/>
      <c r="BM147" s="58">
        <f t="shared" ref="BM147:BX147" si="558">(BM148*BM149)/1000</f>
        <v>0</v>
      </c>
      <c r="BN147" s="58">
        <f t="shared" si="558"/>
        <v>0</v>
      </c>
      <c r="BO147" s="58">
        <f t="shared" si="558"/>
        <v>0</v>
      </c>
      <c r="BP147" s="58">
        <f t="shared" si="558"/>
        <v>0</v>
      </c>
      <c r="BQ147" s="58">
        <f t="shared" si="558"/>
        <v>0</v>
      </c>
      <c r="BR147" s="58">
        <f t="shared" si="558"/>
        <v>0</v>
      </c>
      <c r="BS147" s="58">
        <f t="shared" si="558"/>
        <v>0</v>
      </c>
      <c r="BT147" s="58">
        <f t="shared" si="558"/>
        <v>0</v>
      </c>
      <c r="BU147" s="58">
        <f t="shared" si="558"/>
        <v>0</v>
      </c>
      <c r="BV147" s="58">
        <f t="shared" si="558"/>
        <v>0</v>
      </c>
      <c r="BW147" s="58">
        <f t="shared" si="558"/>
        <v>0</v>
      </c>
      <c r="BX147" s="58">
        <f t="shared" si="558"/>
        <v>0</v>
      </c>
      <c r="BY147" s="60">
        <f>SUM(BZ147:CM147)</f>
        <v>0</v>
      </c>
      <c r="BZ147" s="58">
        <f>(BZ148*BZ149)/1000</f>
        <v>0</v>
      </c>
      <c r="CA147" s="61"/>
      <c r="CB147" s="58">
        <f t="shared" ref="CB147:CM147" si="559">(CB148*CB149)/1000</f>
        <v>0</v>
      </c>
      <c r="CC147" s="58">
        <f t="shared" si="559"/>
        <v>0</v>
      </c>
      <c r="CD147" s="58">
        <f t="shared" si="559"/>
        <v>0</v>
      </c>
      <c r="CE147" s="58">
        <f t="shared" si="559"/>
        <v>0</v>
      </c>
      <c r="CF147" s="58">
        <f t="shared" si="559"/>
        <v>0</v>
      </c>
      <c r="CG147" s="58">
        <f t="shared" si="559"/>
        <v>0</v>
      </c>
      <c r="CH147" s="58">
        <f t="shared" si="559"/>
        <v>0</v>
      </c>
      <c r="CI147" s="58">
        <f t="shared" si="559"/>
        <v>0</v>
      </c>
      <c r="CJ147" s="58">
        <f t="shared" si="559"/>
        <v>0</v>
      </c>
      <c r="CK147" s="58">
        <f t="shared" si="559"/>
        <v>0</v>
      </c>
      <c r="CL147" s="58">
        <f t="shared" si="559"/>
        <v>0</v>
      </c>
      <c r="CM147" s="58">
        <f t="shared" si="559"/>
        <v>0</v>
      </c>
      <c r="CN147" s="60">
        <f>SUM(CO147:DB147)</f>
        <v>0</v>
      </c>
      <c r="CO147" s="58">
        <f>(CO148*CO149)/1000</f>
        <v>0</v>
      </c>
      <c r="CP147" s="61"/>
      <c r="CQ147" s="58">
        <f t="shared" ref="CQ147:DB147" si="560">(CQ148*CQ149)/1000</f>
        <v>0</v>
      </c>
      <c r="CR147" s="58">
        <f t="shared" si="560"/>
        <v>0</v>
      </c>
      <c r="CS147" s="58">
        <f t="shared" si="560"/>
        <v>0</v>
      </c>
      <c r="CT147" s="58">
        <f t="shared" si="560"/>
        <v>0</v>
      </c>
      <c r="CU147" s="58">
        <f t="shared" si="560"/>
        <v>0</v>
      </c>
      <c r="CV147" s="58">
        <f t="shared" si="560"/>
        <v>0</v>
      </c>
      <c r="CW147" s="58">
        <f t="shared" si="560"/>
        <v>0</v>
      </c>
      <c r="CX147" s="58">
        <f t="shared" si="560"/>
        <v>0</v>
      </c>
      <c r="CY147" s="58">
        <f t="shared" si="560"/>
        <v>0</v>
      </c>
      <c r="CZ147" s="58">
        <f t="shared" si="560"/>
        <v>0</v>
      </c>
      <c r="DA147" s="58">
        <f t="shared" si="560"/>
        <v>0</v>
      </c>
      <c r="DB147" s="58">
        <f t="shared" si="560"/>
        <v>0</v>
      </c>
      <c r="DC147" s="60">
        <f>SUM(DD147:DQ147)</f>
        <v>0</v>
      </c>
      <c r="DD147" s="58">
        <f>(DD148*DD149)/1000</f>
        <v>0</v>
      </c>
      <c r="DE147" s="61"/>
      <c r="DF147" s="58">
        <f t="shared" ref="DF147:DQ147" si="561">(DF148*DF149)/1000</f>
        <v>0</v>
      </c>
      <c r="DG147" s="58">
        <f t="shared" si="561"/>
        <v>0</v>
      </c>
      <c r="DH147" s="58">
        <f t="shared" si="561"/>
        <v>0</v>
      </c>
      <c r="DI147" s="58">
        <f t="shared" si="561"/>
        <v>0</v>
      </c>
      <c r="DJ147" s="58">
        <f t="shared" si="561"/>
        <v>0</v>
      </c>
      <c r="DK147" s="58">
        <f t="shared" si="561"/>
        <v>0</v>
      </c>
      <c r="DL147" s="58">
        <f t="shared" si="561"/>
        <v>0</v>
      </c>
      <c r="DM147" s="58">
        <f t="shared" si="561"/>
        <v>0</v>
      </c>
      <c r="DN147" s="58">
        <f t="shared" si="561"/>
        <v>0</v>
      </c>
      <c r="DO147" s="58">
        <f t="shared" si="561"/>
        <v>0</v>
      </c>
      <c r="DP147" s="58">
        <f t="shared" si="561"/>
        <v>0</v>
      </c>
      <c r="DQ147" s="58">
        <f t="shared" si="561"/>
        <v>0</v>
      </c>
      <c r="DR147" s="60">
        <f>SUM(DS147:EF147)</f>
        <v>0</v>
      </c>
      <c r="DS147" s="58">
        <f>(DS148*DS149)/1000</f>
        <v>0</v>
      </c>
      <c r="DT147" s="61"/>
      <c r="DU147" s="58">
        <f t="shared" ref="DU147:EF147" si="562">(DU148*DU149)/1000</f>
        <v>0</v>
      </c>
      <c r="DV147" s="58">
        <f t="shared" si="562"/>
        <v>0</v>
      </c>
      <c r="DW147" s="58">
        <f t="shared" si="562"/>
        <v>0</v>
      </c>
      <c r="DX147" s="58">
        <f t="shared" si="562"/>
        <v>0</v>
      </c>
      <c r="DY147" s="58">
        <f t="shared" si="562"/>
        <v>0</v>
      </c>
      <c r="DZ147" s="58">
        <f t="shared" si="562"/>
        <v>0</v>
      </c>
      <c r="EA147" s="58">
        <f t="shared" si="562"/>
        <v>0</v>
      </c>
      <c r="EB147" s="58">
        <f t="shared" si="562"/>
        <v>0</v>
      </c>
      <c r="EC147" s="58">
        <f t="shared" si="562"/>
        <v>0</v>
      </c>
      <c r="ED147" s="58">
        <f t="shared" si="562"/>
        <v>0</v>
      </c>
      <c r="EE147" s="58">
        <f t="shared" si="562"/>
        <v>0</v>
      </c>
      <c r="EF147" s="58">
        <f t="shared" si="562"/>
        <v>0</v>
      </c>
      <c r="EG147" s="60">
        <f>SUM(EH147:EU147)</f>
        <v>0</v>
      </c>
      <c r="EH147" s="58">
        <f>(EH148*EH149)/1000</f>
        <v>0</v>
      </c>
      <c r="EI147" s="61"/>
      <c r="EJ147" s="58">
        <f t="shared" ref="EJ147:EU147" si="563">(EJ148*EJ149)/1000</f>
        <v>0</v>
      </c>
      <c r="EK147" s="58">
        <f t="shared" si="563"/>
        <v>0</v>
      </c>
      <c r="EL147" s="58">
        <f t="shared" si="563"/>
        <v>0</v>
      </c>
      <c r="EM147" s="58">
        <f t="shared" si="563"/>
        <v>0</v>
      </c>
      <c r="EN147" s="58">
        <f t="shared" si="563"/>
        <v>0</v>
      </c>
      <c r="EO147" s="58">
        <f t="shared" si="563"/>
        <v>0</v>
      </c>
      <c r="EP147" s="58">
        <f t="shared" si="563"/>
        <v>0</v>
      </c>
      <c r="EQ147" s="58">
        <f t="shared" si="563"/>
        <v>0</v>
      </c>
      <c r="ER147" s="58">
        <f t="shared" si="563"/>
        <v>0</v>
      </c>
      <c r="ES147" s="58">
        <f t="shared" si="563"/>
        <v>0</v>
      </c>
      <c r="ET147" s="58">
        <f t="shared" si="563"/>
        <v>0</v>
      </c>
      <c r="EU147" s="58">
        <f t="shared" si="563"/>
        <v>0</v>
      </c>
      <c r="EV147" s="60">
        <f>SUM(EW147:FJ147)</f>
        <v>0</v>
      </c>
      <c r="EW147" s="58">
        <f>(EW148*EW149)/1000</f>
        <v>0</v>
      </c>
      <c r="EX147" s="61"/>
      <c r="EY147" s="58">
        <f t="shared" ref="EY147:FJ147" si="564">(EY148*EY149)/1000</f>
        <v>0</v>
      </c>
      <c r="EZ147" s="58">
        <f t="shared" si="564"/>
        <v>0</v>
      </c>
      <c r="FA147" s="58">
        <f t="shared" si="564"/>
        <v>0</v>
      </c>
      <c r="FB147" s="58">
        <f t="shared" si="564"/>
        <v>0</v>
      </c>
      <c r="FC147" s="58">
        <f t="shared" si="564"/>
        <v>0</v>
      </c>
      <c r="FD147" s="58">
        <f t="shared" si="564"/>
        <v>0</v>
      </c>
      <c r="FE147" s="58">
        <f t="shared" si="564"/>
        <v>0</v>
      </c>
      <c r="FF147" s="58">
        <f t="shared" si="564"/>
        <v>0</v>
      </c>
      <c r="FG147" s="58">
        <f t="shared" si="564"/>
        <v>0</v>
      </c>
      <c r="FH147" s="58">
        <f t="shared" si="564"/>
        <v>0</v>
      </c>
      <c r="FI147" s="58">
        <f t="shared" si="564"/>
        <v>0</v>
      </c>
      <c r="FJ147" s="58">
        <f t="shared" si="564"/>
        <v>0</v>
      </c>
      <c r="FK147" s="60">
        <f>SUM(FL147:FY147)</f>
        <v>0</v>
      </c>
      <c r="FL147" s="58">
        <f>(FL148*FL149)/1000</f>
        <v>0</v>
      </c>
      <c r="FM147" s="61"/>
      <c r="FN147" s="58">
        <f t="shared" ref="FN147:FY147" si="565">(FN148*FN149)/1000</f>
        <v>0</v>
      </c>
      <c r="FO147" s="58">
        <f t="shared" si="565"/>
        <v>0</v>
      </c>
      <c r="FP147" s="58">
        <f t="shared" si="565"/>
        <v>0</v>
      </c>
      <c r="FQ147" s="58">
        <f t="shared" si="565"/>
        <v>0</v>
      </c>
      <c r="FR147" s="58">
        <f t="shared" si="565"/>
        <v>0</v>
      </c>
      <c r="FS147" s="58">
        <f t="shared" si="565"/>
        <v>0</v>
      </c>
      <c r="FT147" s="58">
        <f t="shared" si="565"/>
        <v>0</v>
      </c>
      <c r="FU147" s="58">
        <f t="shared" si="565"/>
        <v>0</v>
      </c>
      <c r="FV147" s="58">
        <f t="shared" si="565"/>
        <v>0</v>
      </c>
      <c r="FW147" s="58">
        <f t="shared" si="565"/>
        <v>0</v>
      </c>
      <c r="FX147" s="58">
        <f t="shared" si="565"/>
        <v>0</v>
      </c>
      <c r="FY147" s="58">
        <f t="shared" si="565"/>
        <v>0</v>
      </c>
      <c r="FZ147" s="60">
        <f>SUM(GA147:GN147)</f>
        <v>0</v>
      </c>
      <c r="GA147" s="58">
        <f>(GA148*GA149)/1000</f>
        <v>0</v>
      </c>
      <c r="GB147" s="61"/>
      <c r="GC147" s="58">
        <f t="shared" ref="GC147:GN147" si="566">(GC148*GC149)/1000</f>
        <v>0</v>
      </c>
      <c r="GD147" s="58">
        <f t="shared" si="566"/>
        <v>0</v>
      </c>
      <c r="GE147" s="58">
        <f t="shared" si="566"/>
        <v>0</v>
      </c>
      <c r="GF147" s="58">
        <f t="shared" si="566"/>
        <v>0</v>
      </c>
      <c r="GG147" s="58">
        <f t="shared" si="566"/>
        <v>0</v>
      </c>
      <c r="GH147" s="58">
        <f t="shared" si="566"/>
        <v>0</v>
      </c>
      <c r="GI147" s="58">
        <f t="shared" si="566"/>
        <v>0</v>
      </c>
      <c r="GJ147" s="58">
        <f t="shared" si="566"/>
        <v>0</v>
      </c>
      <c r="GK147" s="58">
        <f t="shared" si="566"/>
        <v>0</v>
      </c>
      <c r="GL147" s="58">
        <f t="shared" si="566"/>
        <v>0</v>
      </c>
      <c r="GM147" s="58">
        <f t="shared" si="566"/>
        <v>0</v>
      </c>
      <c r="GN147" s="58">
        <f t="shared" si="566"/>
        <v>0</v>
      </c>
      <c r="GO147" s="60">
        <f>SUM(GP147:HC147)</f>
        <v>0</v>
      </c>
      <c r="GP147" s="58">
        <f>(GP148*GP149)/1000</f>
        <v>0</v>
      </c>
      <c r="GQ147" s="61"/>
      <c r="GR147" s="58">
        <f t="shared" ref="GR147:HC147" si="567">(GR148*GR149)/1000</f>
        <v>0</v>
      </c>
      <c r="GS147" s="58">
        <f t="shared" si="567"/>
        <v>0</v>
      </c>
      <c r="GT147" s="58">
        <f t="shared" si="567"/>
        <v>0</v>
      </c>
      <c r="GU147" s="58">
        <f t="shared" si="567"/>
        <v>0</v>
      </c>
      <c r="GV147" s="58">
        <f t="shared" si="567"/>
        <v>0</v>
      </c>
      <c r="GW147" s="58">
        <f t="shared" si="567"/>
        <v>0</v>
      </c>
      <c r="GX147" s="58">
        <f t="shared" si="567"/>
        <v>0</v>
      </c>
      <c r="GY147" s="58">
        <f t="shared" si="567"/>
        <v>0</v>
      </c>
      <c r="GZ147" s="58">
        <f t="shared" si="567"/>
        <v>0</v>
      </c>
      <c r="HA147" s="58">
        <f t="shared" si="567"/>
        <v>0</v>
      </c>
      <c r="HB147" s="58">
        <f t="shared" si="567"/>
        <v>0</v>
      </c>
      <c r="HC147" s="58">
        <f t="shared" si="567"/>
        <v>0</v>
      </c>
    </row>
    <row r="148" spans="1:211" s="15" customFormat="1" ht="13.5" customHeight="1" x14ac:dyDescent="0.25">
      <c r="A148" s="14" t="s">
        <v>54</v>
      </c>
      <c r="B148" s="15" t="s">
        <v>456</v>
      </c>
      <c r="C148" s="47" t="s">
        <v>395</v>
      </c>
      <c r="D148" s="47" t="s">
        <v>396</v>
      </c>
      <c r="E148" s="48">
        <v>160</v>
      </c>
      <c r="F148" s="49"/>
      <c r="G148" s="50" t="s">
        <v>59</v>
      </c>
      <c r="H148" s="51"/>
      <c r="J148" s="50" t="s">
        <v>234</v>
      </c>
      <c r="K148" s="52" t="s">
        <v>56</v>
      </c>
      <c r="L148" s="53"/>
      <c r="M148" s="53"/>
      <c r="N148" s="16"/>
      <c r="O148" s="54"/>
      <c r="P148" s="17">
        <v>20</v>
      </c>
      <c r="Q148" s="55">
        <f t="shared" si="556"/>
        <v>0</v>
      </c>
      <c r="R148" s="56">
        <f t="shared" si="556"/>
        <v>0</v>
      </c>
      <c r="S148" s="56">
        <f t="shared" si="556"/>
        <v>0</v>
      </c>
      <c r="T148" s="56">
        <f t="shared" si="556"/>
        <v>0</v>
      </c>
      <c r="U148" s="56">
        <f t="shared" si="556"/>
        <v>0</v>
      </c>
      <c r="V148" s="56">
        <f t="shared" si="556"/>
        <v>0</v>
      </c>
      <c r="W148" s="56">
        <f t="shared" si="556"/>
        <v>0</v>
      </c>
      <c r="X148" s="56">
        <f t="shared" si="556"/>
        <v>0</v>
      </c>
      <c r="Y148" s="56">
        <f t="shared" si="556"/>
        <v>0</v>
      </c>
      <c r="Z148" s="56">
        <f t="shared" si="556"/>
        <v>0</v>
      </c>
      <c r="AA148" s="56">
        <f t="shared" si="556"/>
        <v>0</v>
      </c>
      <c r="AB148" s="56">
        <f t="shared" si="556"/>
        <v>0</v>
      </c>
      <c r="AC148" s="56">
        <f t="shared" si="556"/>
        <v>0</v>
      </c>
      <c r="AD148" s="56">
        <f t="shared" si="556"/>
        <v>0</v>
      </c>
      <c r="AE148" s="56">
        <f t="shared" si="556"/>
        <v>0</v>
      </c>
      <c r="AF148" s="57">
        <f>SUM(AG148:AT148)</f>
        <v>0</v>
      </c>
      <c r="AG148" s="58"/>
      <c r="AH148" s="63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60">
        <f>SUM(AV148:BI148)</f>
        <v>0</v>
      </c>
      <c r="AV148" s="58"/>
      <c r="AW148" s="63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60">
        <f>SUM(BK148:BX148)</f>
        <v>0</v>
      </c>
      <c r="BK148" s="58"/>
      <c r="BL148" s="63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60">
        <f>SUM(BZ148:CM148)</f>
        <v>0</v>
      </c>
      <c r="BZ148" s="58"/>
      <c r="CA148" s="61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60">
        <f>SUM(CO148:DB148)</f>
        <v>0</v>
      </c>
      <c r="CO148" s="58"/>
      <c r="CP148" s="61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60">
        <f>SUM(DD148:DQ148)</f>
        <v>0</v>
      </c>
      <c r="DD148" s="58"/>
      <c r="DE148" s="61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60">
        <f>SUM(DS148:EF148)</f>
        <v>0</v>
      </c>
      <c r="DS148" s="58"/>
      <c r="DT148" s="61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60">
        <f>SUM(EH148:EU148)</f>
        <v>0</v>
      </c>
      <c r="EH148" s="58"/>
      <c r="EI148" s="61"/>
      <c r="EJ148" s="58"/>
      <c r="EK148" s="58"/>
      <c r="EL148" s="58"/>
      <c r="EM148" s="58"/>
      <c r="EN148" s="58"/>
      <c r="EO148" s="58"/>
      <c r="EP148" s="58"/>
      <c r="EQ148" s="58"/>
      <c r="ER148" s="58"/>
      <c r="ES148" s="58"/>
      <c r="ET148" s="58"/>
      <c r="EU148" s="58"/>
      <c r="EV148" s="60">
        <f>SUM(EW148:FJ148)</f>
        <v>0</v>
      </c>
      <c r="EW148" s="58"/>
      <c r="EX148" s="61"/>
      <c r="EY148" s="58"/>
      <c r="EZ148" s="58"/>
      <c r="FA148" s="58"/>
      <c r="FB148" s="58"/>
      <c r="FC148" s="58"/>
      <c r="FD148" s="58"/>
      <c r="FE148" s="58"/>
      <c r="FF148" s="58"/>
      <c r="FG148" s="58"/>
      <c r="FH148" s="58"/>
      <c r="FI148" s="58"/>
      <c r="FJ148" s="58"/>
      <c r="FK148" s="60">
        <f>SUM(FL148:FY148)</f>
        <v>0</v>
      </c>
      <c r="FL148" s="58"/>
      <c r="FM148" s="61"/>
      <c r="FN148" s="58"/>
      <c r="FO148" s="58"/>
      <c r="FP148" s="58"/>
      <c r="FQ148" s="58"/>
      <c r="FR148" s="58"/>
      <c r="FS148" s="58"/>
      <c r="FT148" s="58"/>
      <c r="FU148" s="58"/>
      <c r="FV148" s="58"/>
      <c r="FW148" s="58"/>
      <c r="FX148" s="58"/>
      <c r="FY148" s="58"/>
      <c r="FZ148" s="60">
        <f>SUM(GA148:GN148)</f>
        <v>0</v>
      </c>
      <c r="GA148" s="58"/>
      <c r="GB148" s="61"/>
      <c r="GC148" s="58"/>
      <c r="GD148" s="58"/>
      <c r="GE148" s="58"/>
      <c r="GF148" s="58"/>
      <c r="GG148" s="58"/>
      <c r="GH148" s="58"/>
      <c r="GI148" s="58"/>
      <c r="GJ148" s="58"/>
      <c r="GK148" s="58"/>
      <c r="GL148" s="58"/>
      <c r="GM148" s="58"/>
      <c r="GN148" s="58"/>
      <c r="GO148" s="60">
        <f>SUM(GP148:HC148)</f>
        <v>0</v>
      </c>
      <c r="GP148" s="58"/>
      <c r="GQ148" s="61"/>
      <c r="GR148" s="58"/>
      <c r="GS148" s="58"/>
      <c r="GT148" s="58"/>
      <c r="GU148" s="58"/>
      <c r="GV148" s="58"/>
      <c r="GW148" s="58"/>
      <c r="GX148" s="58"/>
      <c r="GY148" s="58"/>
      <c r="GZ148" s="58"/>
      <c r="HA148" s="58"/>
      <c r="HB148" s="58"/>
      <c r="HC148" s="58"/>
    </row>
    <row r="149" spans="1:211" s="15" customFormat="1" ht="13.5" customHeight="1" x14ac:dyDescent="0.25">
      <c r="A149" s="14" t="s">
        <v>54</v>
      </c>
      <c r="B149" s="15" t="s">
        <v>457</v>
      </c>
      <c r="C149" s="47" t="s">
        <v>395</v>
      </c>
      <c r="D149" s="47" t="s">
        <v>396</v>
      </c>
      <c r="E149" s="48">
        <v>160</v>
      </c>
      <c r="F149" s="49"/>
      <c r="G149" s="50" t="s">
        <v>62</v>
      </c>
      <c r="H149" s="51"/>
      <c r="J149" s="50" t="s">
        <v>237</v>
      </c>
      <c r="K149" s="52" t="s">
        <v>56</v>
      </c>
      <c r="L149" s="53"/>
      <c r="M149" s="53"/>
      <c r="N149" s="16"/>
      <c r="O149" s="54"/>
      <c r="P149" s="17">
        <v>20</v>
      </c>
      <c r="Q149" s="55">
        <f t="shared" ref="Q149:AF149" si="568">IF(Q148=0, 0, Q147/Q148/1)</f>
        <v>0</v>
      </c>
      <c r="R149" s="56">
        <f t="shared" si="568"/>
        <v>0</v>
      </c>
      <c r="S149" s="56">
        <f t="shared" si="568"/>
        <v>0</v>
      </c>
      <c r="T149" s="56">
        <f t="shared" si="568"/>
        <v>0</v>
      </c>
      <c r="U149" s="56">
        <f t="shared" si="568"/>
        <v>0</v>
      </c>
      <c r="V149" s="56">
        <f t="shared" si="568"/>
        <v>0</v>
      </c>
      <c r="W149" s="56">
        <f t="shared" si="568"/>
        <v>0</v>
      </c>
      <c r="X149" s="56">
        <f t="shared" si="568"/>
        <v>0</v>
      </c>
      <c r="Y149" s="56">
        <f t="shared" si="568"/>
        <v>0</v>
      </c>
      <c r="Z149" s="56">
        <f t="shared" si="568"/>
        <v>0</v>
      </c>
      <c r="AA149" s="56">
        <f t="shared" si="568"/>
        <v>0</v>
      </c>
      <c r="AB149" s="56">
        <f t="shared" si="568"/>
        <v>0</v>
      </c>
      <c r="AC149" s="56">
        <f t="shared" si="568"/>
        <v>0</v>
      </c>
      <c r="AD149" s="56">
        <f t="shared" si="568"/>
        <v>0</v>
      </c>
      <c r="AE149" s="56">
        <f t="shared" si="568"/>
        <v>0</v>
      </c>
      <c r="AF149" s="57">
        <f t="shared" si="568"/>
        <v>0</v>
      </c>
      <c r="AG149" s="58"/>
      <c r="AH149" s="63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60">
        <f>IF(AU148=0, 0, AU147/AU148/1)</f>
        <v>0</v>
      </c>
      <c r="AV149" s="58"/>
      <c r="AW149" s="63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60">
        <f>IF(BJ148=0, 0, BJ147/BJ148/1)</f>
        <v>0</v>
      </c>
      <c r="BK149" s="58"/>
      <c r="BL149" s="63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60">
        <f>IF(BY148=0, 0, BY147/BY148/1)</f>
        <v>0</v>
      </c>
      <c r="BZ149" s="58"/>
      <c r="CA149" s="61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60">
        <f>IF(CN148=0, 0, CN147/CN148/1)</f>
        <v>0</v>
      </c>
      <c r="CO149" s="58"/>
      <c r="CP149" s="61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60">
        <f>IF(DC148=0, 0, DC147/DC148/1)</f>
        <v>0</v>
      </c>
      <c r="DD149" s="58"/>
      <c r="DE149" s="61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60">
        <f>IF(DR148=0, 0, DR147/DR148/1)</f>
        <v>0</v>
      </c>
      <c r="DS149" s="58"/>
      <c r="DT149" s="61"/>
      <c r="DU149" s="58"/>
      <c r="DV149" s="58"/>
      <c r="DW149" s="58"/>
      <c r="DX149" s="58"/>
      <c r="DY149" s="58"/>
      <c r="DZ149" s="58"/>
      <c r="EA149" s="58"/>
      <c r="EB149" s="58"/>
      <c r="EC149" s="58"/>
      <c r="ED149" s="58"/>
      <c r="EE149" s="58"/>
      <c r="EF149" s="58"/>
      <c r="EG149" s="60">
        <f>IF(EG148=0, 0, EG147/EG148/1)</f>
        <v>0</v>
      </c>
      <c r="EH149" s="58"/>
      <c r="EI149" s="61"/>
      <c r="EJ149" s="58"/>
      <c r="EK149" s="58"/>
      <c r="EL149" s="58"/>
      <c r="EM149" s="58"/>
      <c r="EN149" s="58"/>
      <c r="EO149" s="58"/>
      <c r="EP149" s="58"/>
      <c r="EQ149" s="58"/>
      <c r="ER149" s="58"/>
      <c r="ES149" s="58"/>
      <c r="ET149" s="58"/>
      <c r="EU149" s="58"/>
      <c r="EV149" s="60">
        <f>IF(EV148=0, 0, EV147/EV148/1)</f>
        <v>0</v>
      </c>
      <c r="EW149" s="58"/>
      <c r="EX149" s="61"/>
      <c r="EY149" s="58"/>
      <c r="EZ149" s="58"/>
      <c r="FA149" s="58"/>
      <c r="FB149" s="58"/>
      <c r="FC149" s="58"/>
      <c r="FD149" s="58"/>
      <c r="FE149" s="58"/>
      <c r="FF149" s="58"/>
      <c r="FG149" s="58"/>
      <c r="FH149" s="58"/>
      <c r="FI149" s="58"/>
      <c r="FJ149" s="58"/>
      <c r="FK149" s="60">
        <f>IF(FK148=0, 0, FK147/FK148/1)</f>
        <v>0</v>
      </c>
      <c r="FL149" s="58"/>
      <c r="FM149" s="61"/>
      <c r="FN149" s="58"/>
      <c r="FO149" s="58"/>
      <c r="FP149" s="58"/>
      <c r="FQ149" s="58"/>
      <c r="FR149" s="58"/>
      <c r="FS149" s="58"/>
      <c r="FT149" s="58"/>
      <c r="FU149" s="58"/>
      <c r="FV149" s="58"/>
      <c r="FW149" s="58"/>
      <c r="FX149" s="58"/>
      <c r="FY149" s="58"/>
      <c r="FZ149" s="60">
        <f>IF(FZ148=0, 0, FZ147/FZ148/1)</f>
        <v>0</v>
      </c>
      <c r="GA149" s="58"/>
      <c r="GB149" s="61"/>
      <c r="GC149" s="58"/>
      <c r="GD149" s="58"/>
      <c r="GE149" s="58"/>
      <c r="GF149" s="58"/>
      <c r="GG149" s="58"/>
      <c r="GH149" s="58"/>
      <c r="GI149" s="58"/>
      <c r="GJ149" s="58"/>
      <c r="GK149" s="58"/>
      <c r="GL149" s="58"/>
      <c r="GM149" s="58"/>
      <c r="GN149" s="58"/>
      <c r="GO149" s="60">
        <f>IF(GO148=0, 0, GO147/GO148/1)</f>
        <v>0</v>
      </c>
      <c r="GP149" s="58"/>
      <c r="GQ149" s="61"/>
      <c r="GR149" s="58"/>
      <c r="GS149" s="58"/>
      <c r="GT149" s="58"/>
      <c r="GU149" s="58"/>
      <c r="GV149" s="58"/>
      <c r="GW149" s="58"/>
      <c r="GX149" s="58"/>
      <c r="GY149" s="58"/>
      <c r="GZ149" s="58"/>
      <c r="HA149" s="58"/>
      <c r="HB149" s="58"/>
      <c r="HC149" s="58"/>
    </row>
    <row r="150" spans="1:211" s="15" customFormat="1" ht="13.5" customHeight="1" x14ac:dyDescent="0.25">
      <c r="A150" s="14" t="s">
        <v>49</v>
      </c>
      <c r="B150" s="15" t="s">
        <v>458</v>
      </c>
      <c r="C150" s="47" t="s">
        <v>395</v>
      </c>
      <c r="D150" s="47" t="s">
        <v>396</v>
      </c>
      <c r="E150" s="48">
        <v>160</v>
      </c>
      <c r="F150" s="49"/>
      <c r="G150" s="50" t="s">
        <v>459</v>
      </c>
      <c r="H150" s="51" t="s">
        <v>54</v>
      </c>
      <c r="J150" s="50" t="s">
        <v>55</v>
      </c>
      <c r="K150" s="52" t="s">
        <v>56</v>
      </c>
      <c r="L150" s="53"/>
      <c r="M150" s="53"/>
      <c r="N150" s="16"/>
      <c r="O150" s="54"/>
      <c r="P150" s="17">
        <v>20</v>
      </c>
      <c r="Q150" s="55">
        <f t="shared" ref="Q150:AE151" si="569">SUM(AF150,AU150,BJ150,BY150,CN150,DC150,DR150,EG150,EV150,FK150,FZ150,GO150)</f>
        <v>0</v>
      </c>
      <c r="R150" s="56">
        <f t="shared" si="569"/>
        <v>0</v>
      </c>
      <c r="S150" s="56">
        <f t="shared" si="569"/>
        <v>0</v>
      </c>
      <c r="T150" s="56">
        <f t="shared" si="569"/>
        <v>0</v>
      </c>
      <c r="U150" s="56">
        <f t="shared" si="569"/>
        <v>0</v>
      </c>
      <c r="V150" s="56">
        <f t="shared" si="569"/>
        <v>0</v>
      </c>
      <c r="W150" s="56">
        <f t="shared" si="569"/>
        <v>0</v>
      </c>
      <c r="X150" s="56">
        <f t="shared" si="569"/>
        <v>0</v>
      </c>
      <c r="Y150" s="56">
        <f t="shared" si="569"/>
        <v>0</v>
      </c>
      <c r="Z150" s="56">
        <f t="shared" si="569"/>
        <v>0</v>
      </c>
      <c r="AA150" s="56">
        <f t="shared" si="569"/>
        <v>0</v>
      </c>
      <c r="AB150" s="56">
        <f t="shared" si="569"/>
        <v>0</v>
      </c>
      <c r="AC150" s="56">
        <f t="shared" si="569"/>
        <v>0</v>
      </c>
      <c r="AD150" s="56">
        <f t="shared" si="569"/>
        <v>0</v>
      </c>
      <c r="AE150" s="56">
        <f t="shared" si="569"/>
        <v>0</v>
      </c>
      <c r="AF150" s="57">
        <f>SUM(AG150:AT150)</f>
        <v>0</v>
      </c>
      <c r="AG150" s="58"/>
      <c r="AH150" s="63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60">
        <f>SUM(AV150:BI150)</f>
        <v>0</v>
      </c>
      <c r="AV150" s="58">
        <f>(AV151*AV152)/1000</f>
        <v>0</v>
      </c>
      <c r="AW150" s="63"/>
      <c r="AX150" s="58">
        <f t="shared" ref="AX150:BI150" si="570">(AX151*AX152)/1000</f>
        <v>0</v>
      </c>
      <c r="AY150" s="58">
        <f t="shared" si="570"/>
        <v>0</v>
      </c>
      <c r="AZ150" s="58">
        <f t="shared" si="570"/>
        <v>0</v>
      </c>
      <c r="BA150" s="58">
        <f t="shared" si="570"/>
        <v>0</v>
      </c>
      <c r="BB150" s="58">
        <f t="shared" si="570"/>
        <v>0</v>
      </c>
      <c r="BC150" s="58">
        <f t="shared" si="570"/>
        <v>0</v>
      </c>
      <c r="BD150" s="58">
        <f t="shared" si="570"/>
        <v>0</v>
      </c>
      <c r="BE150" s="58">
        <f t="shared" si="570"/>
        <v>0</v>
      </c>
      <c r="BF150" s="58">
        <f t="shared" si="570"/>
        <v>0</v>
      </c>
      <c r="BG150" s="58">
        <f t="shared" si="570"/>
        <v>0</v>
      </c>
      <c r="BH150" s="58">
        <f t="shared" si="570"/>
        <v>0</v>
      </c>
      <c r="BI150" s="58">
        <f t="shared" si="570"/>
        <v>0</v>
      </c>
      <c r="BJ150" s="60">
        <f>SUM(BK150:BX150)</f>
        <v>0</v>
      </c>
      <c r="BK150" s="58">
        <f>(BK151*BK152)/1000</f>
        <v>0</v>
      </c>
      <c r="BL150" s="63"/>
      <c r="BM150" s="58">
        <f t="shared" ref="BM150:BX150" si="571">(BM151*BM152)/1000</f>
        <v>0</v>
      </c>
      <c r="BN150" s="58">
        <f t="shared" si="571"/>
        <v>0</v>
      </c>
      <c r="BO150" s="58">
        <f t="shared" si="571"/>
        <v>0</v>
      </c>
      <c r="BP150" s="58">
        <f t="shared" si="571"/>
        <v>0</v>
      </c>
      <c r="BQ150" s="58">
        <f t="shared" si="571"/>
        <v>0</v>
      </c>
      <c r="BR150" s="58">
        <f t="shared" si="571"/>
        <v>0</v>
      </c>
      <c r="BS150" s="58">
        <f t="shared" si="571"/>
        <v>0</v>
      </c>
      <c r="BT150" s="58">
        <f t="shared" si="571"/>
        <v>0</v>
      </c>
      <c r="BU150" s="58">
        <f t="shared" si="571"/>
        <v>0</v>
      </c>
      <c r="BV150" s="58">
        <f t="shared" si="571"/>
        <v>0</v>
      </c>
      <c r="BW150" s="58">
        <f t="shared" si="571"/>
        <v>0</v>
      </c>
      <c r="BX150" s="58">
        <f t="shared" si="571"/>
        <v>0</v>
      </c>
      <c r="BY150" s="60">
        <f>SUM(BZ150:CM150)</f>
        <v>0</v>
      </c>
      <c r="BZ150" s="58">
        <f>(BZ151*BZ152)/1000</f>
        <v>0</v>
      </c>
      <c r="CA150" s="61"/>
      <c r="CB150" s="58">
        <f t="shared" ref="CB150:CM150" si="572">(CB151*CB152)/1000</f>
        <v>0</v>
      </c>
      <c r="CC150" s="58">
        <f t="shared" si="572"/>
        <v>0</v>
      </c>
      <c r="CD150" s="58">
        <f t="shared" si="572"/>
        <v>0</v>
      </c>
      <c r="CE150" s="58">
        <f t="shared" si="572"/>
        <v>0</v>
      </c>
      <c r="CF150" s="58">
        <f t="shared" si="572"/>
        <v>0</v>
      </c>
      <c r="CG150" s="58">
        <f t="shared" si="572"/>
        <v>0</v>
      </c>
      <c r="CH150" s="58">
        <f t="shared" si="572"/>
        <v>0</v>
      </c>
      <c r="CI150" s="58">
        <f t="shared" si="572"/>
        <v>0</v>
      </c>
      <c r="CJ150" s="58">
        <f t="shared" si="572"/>
        <v>0</v>
      </c>
      <c r="CK150" s="58">
        <f t="shared" si="572"/>
        <v>0</v>
      </c>
      <c r="CL150" s="58">
        <f t="shared" si="572"/>
        <v>0</v>
      </c>
      <c r="CM150" s="58">
        <f t="shared" si="572"/>
        <v>0</v>
      </c>
      <c r="CN150" s="60">
        <f>SUM(CO150:DB150)</f>
        <v>0</v>
      </c>
      <c r="CO150" s="58">
        <f>(CO151*CO152)/1000</f>
        <v>0</v>
      </c>
      <c r="CP150" s="61"/>
      <c r="CQ150" s="58">
        <f t="shared" ref="CQ150:DB150" si="573">(CQ151*CQ152)/1000</f>
        <v>0</v>
      </c>
      <c r="CR150" s="58">
        <f t="shared" si="573"/>
        <v>0</v>
      </c>
      <c r="CS150" s="58">
        <f t="shared" si="573"/>
        <v>0</v>
      </c>
      <c r="CT150" s="58">
        <f t="shared" si="573"/>
        <v>0</v>
      </c>
      <c r="CU150" s="58">
        <f t="shared" si="573"/>
        <v>0</v>
      </c>
      <c r="CV150" s="58">
        <f t="shared" si="573"/>
        <v>0</v>
      </c>
      <c r="CW150" s="58">
        <f t="shared" si="573"/>
        <v>0</v>
      </c>
      <c r="CX150" s="58">
        <f t="shared" si="573"/>
        <v>0</v>
      </c>
      <c r="CY150" s="58">
        <f t="shared" si="573"/>
        <v>0</v>
      </c>
      <c r="CZ150" s="58">
        <f t="shared" si="573"/>
        <v>0</v>
      </c>
      <c r="DA150" s="58">
        <f t="shared" si="573"/>
        <v>0</v>
      </c>
      <c r="DB150" s="58">
        <f t="shared" si="573"/>
        <v>0</v>
      </c>
      <c r="DC150" s="60">
        <f>SUM(DD150:DQ150)</f>
        <v>0</v>
      </c>
      <c r="DD150" s="58">
        <f>(DD151*DD152)/1000</f>
        <v>0</v>
      </c>
      <c r="DE150" s="61"/>
      <c r="DF150" s="58">
        <f t="shared" ref="DF150:DQ150" si="574">(DF151*DF152)/1000</f>
        <v>0</v>
      </c>
      <c r="DG150" s="58">
        <f t="shared" si="574"/>
        <v>0</v>
      </c>
      <c r="DH150" s="58">
        <f t="shared" si="574"/>
        <v>0</v>
      </c>
      <c r="DI150" s="58">
        <f t="shared" si="574"/>
        <v>0</v>
      </c>
      <c r="DJ150" s="58">
        <f t="shared" si="574"/>
        <v>0</v>
      </c>
      <c r="DK150" s="58">
        <f t="shared" si="574"/>
        <v>0</v>
      </c>
      <c r="DL150" s="58">
        <f t="shared" si="574"/>
        <v>0</v>
      </c>
      <c r="DM150" s="58">
        <f t="shared" si="574"/>
        <v>0</v>
      </c>
      <c r="DN150" s="58">
        <f t="shared" si="574"/>
        <v>0</v>
      </c>
      <c r="DO150" s="58">
        <f t="shared" si="574"/>
        <v>0</v>
      </c>
      <c r="DP150" s="58">
        <f t="shared" si="574"/>
        <v>0</v>
      </c>
      <c r="DQ150" s="58">
        <f t="shared" si="574"/>
        <v>0</v>
      </c>
      <c r="DR150" s="60">
        <f>SUM(DS150:EF150)</f>
        <v>0</v>
      </c>
      <c r="DS150" s="58">
        <f>(DS151*DS152)/1000</f>
        <v>0</v>
      </c>
      <c r="DT150" s="61"/>
      <c r="DU150" s="58">
        <f t="shared" ref="DU150:EF150" si="575">(DU151*DU152)/1000</f>
        <v>0</v>
      </c>
      <c r="DV150" s="58">
        <f t="shared" si="575"/>
        <v>0</v>
      </c>
      <c r="DW150" s="58">
        <f t="shared" si="575"/>
        <v>0</v>
      </c>
      <c r="DX150" s="58">
        <f t="shared" si="575"/>
        <v>0</v>
      </c>
      <c r="DY150" s="58">
        <f t="shared" si="575"/>
        <v>0</v>
      </c>
      <c r="DZ150" s="58">
        <f t="shared" si="575"/>
        <v>0</v>
      </c>
      <c r="EA150" s="58">
        <f t="shared" si="575"/>
        <v>0</v>
      </c>
      <c r="EB150" s="58">
        <f t="shared" si="575"/>
        <v>0</v>
      </c>
      <c r="EC150" s="58">
        <f t="shared" si="575"/>
        <v>0</v>
      </c>
      <c r="ED150" s="58">
        <f t="shared" si="575"/>
        <v>0</v>
      </c>
      <c r="EE150" s="58">
        <f t="shared" si="575"/>
        <v>0</v>
      </c>
      <c r="EF150" s="58">
        <f t="shared" si="575"/>
        <v>0</v>
      </c>
      <c r="EG150" s="60">
        <f>SUM(EH150:EU150)</f>
        <v>0</v>
      </c>
      <c r="EH150" s="58">
        <f>(EH151*EH152)/1000</f>
        <v>0</v>
      </c>
      <c r="EI150" s="61"/>
      <c r="EJ150" s="58">
        <f t="shared" ref="EJ150:EU150" si="576">(EJ151*EJ152)/1000</f>
        <v>0</v>
      </c>
      <c r="EK150" s="58">
        <f t="shared" si="576"/>
        <v>0</v>
      </c>
      <c r="EL150" s="58">
        <f t="shared" si="576"/>
        <v>0</v>
      </c>
      <c r="EM150" s="58">
        <f t="shared" si="576"/>
        <v>0</v>
      </c>
      <c r="EN150" s="58">
        <f t="shared" si="576"/>
        <v>0</v>
      </c>
      <c r="EO150" s="58">
        <f t="shared" si="576"/>
        <v>0</v>
      </c>
      <c r="EP150" s="58">
        <f t="shared" si="576"/>
        <v>0</v>
      </c>
      <c r="EQ150" s="58">
        <f t="shared" si="576"/>
        <v>0</v>
      </c>
      <c r="ER150" s="58">
        <f t="shared" si="576"/>
        <v>0</v>
      </c>
      <c r="ES150" s="58">
        <f t="shared" si="576"/>
        <v>0</v>
      </c>
      <c r="ET150" s="58">
        <f t="shared" si="576"/>
        <v>0</v>
      </c>
      <c r="EU150" s="58">
        <f t="shared" si="576"/>
        <v>0</v>
      </c>
      <c r="EV150" s="60">
        <f>SUM(EW150:FJ150)</f>
        <v>0</v>
      </c>
      <c r="EW150" s="58">
        <f>(EW151*EW152)/1000</f>
        <v>0</v>
      </c>
      <c r="EX150" s="61"/>
      <c r="EY150" s="58">
        <f t="shared" ref="EY150:FJ150" si="577">(EY151*EY152)/1000</f>
        <v>0</v>
      </c>
      <c r="EZ150" s="58">
        <f t="shared" si="577"/>
        <v>0</v>
      </c>
      <c r="FA150" s="58">
        <f t="shared" si="577"/>
        <v>0</v>
      </c>
      <c r="FB150" s="58">
        <f t="shared" si="577"/>
        <v>0</v>
      </c>
      <c r="FC150" s="58">
        <f t="shared" si="577"/>
        <v>0</v>
      </c>
      <c r="FD150" s="58">
        <f t="shared" si="577"/>
        <v>0</v>
      </c>
      <c r="FE150" s="58">
        <f t="shared" si="577"/>
        <v>0</v>
      </c>
      <c r="FF150" s="58">
        <f t="shared" si="577"/>
        <v>0</v>
      </c>
      <c r="FG150" s="58">
        <f t="shared" si="577"/>
        <v>0</v>
      </c>
      <c r="FH150" s="58">
        <f t="shared" si="577"/>
        <v>0</v>
      </c>
      <c r="FI150" s="58">
        <f t="shared" si="577"/>
        <v>0</v>
      </c>
      <c r="FJ150" s="58">
        <f t="shared" si="577"/>
        <v>0</v>
      </c>
      <c r="FK150" s="60">
        <f>SUM(FL150:FY150)</f>
        <v>0</v>
      </c>
      <c r="FL150" s="58">
        <f>(FL151*FL152)/1000</f>
        <v>0</v>
      </c>
      <c r="FM150" s="61"/>
      <c r="FN150" s="58">
        <f t="shared" ref="FN150:FY150" si="578">(FN151*FN152)/1000</f>
        <v>0</v>
      </c>
      <c r="FO150" s="58">
        <f t="shared" si="578"/>
        <v>0</v>
      </c>
      <c r="FP150" s="58">
        <f t="shared" si="578"/>
        <v>0</v>
      </c>
      <c r="FQ150" s="58">
        <f t="shared" si="578"/>
        <v>0</v>
      </c>
      <c r="FR150" s="58">
        <f t="shared" si="578"/>
        <v>0</v>
      </c>
      <c r="FS150" s="58">
        <f t="shared" si="578"/>
        <v>0</v>
      </c>
      <c r="FT150" s="58">
        <f t="shared" si="578"/>
        <v>0</v>
      </c>
      <c r="FU150" s="58">
        <f t="shared" si="578"/>
        <v>0</v>
      </c>
      <c r="FV150" s="58">
        <f t="shared" si="578"/>
        <v>0</v>
      </c>
      <c r="FW150" s="58">
        <f t="shared" si="578"/>
        <v>0</v>
      </c>
      <c r="FX150" s="58">
        <f t="shared" si="578"/>
        <v>0</v>
      </c>
      <c r="FY150" s="58">
        <f t="shared" si="578"/>
        <v>0</v>
      </c>
      <c r="FZ150" s="60">
        <f>SUM(GA150:GN150)</f>
        <v>0</v>
      </c>
      <c r="GA150" s="58">
        <f>(GA151*GA152)/1000</f>
        <v>0</v>
      </c>
      <c r="GB150" s="61"/>
      <c r="GC150" s="58">
        <f t="shared" ref="GC150:GN150" si="579">(GC151*GC152)/1000</f>
        <v>0</v>
      </c>
      <c r="GD150" s="58">
        <f t="shared" si="579"/>
        <v>0</v>
      </c>
      <c r="GE150" s="58">
        <f t="shared" si="579"/>
        <v>0</v>
      </c>
      <c r="GF150" s="58">
        <f t="shared" si="579"/>
        <v>0</v>
      </c>
      <c r="GG150" s="58">
        <f t="shared" si="579"/>
        <v>0</v>
      </c>
      <c r="GH150" s="58">
        <f t="shared" si="579"/>
        <v>0</v>
      </c>
      <c r="GI150" s="58">
        <f t="shared" si="579"/>
        <v>0</v>
      </c>
      <c r="GJ150" s="58">
        <f t="shared" si="579"/>
        <v>0</v>
      </c>
      <c r="GK150" s="58">
        <f t="shared" si="579"/>
        <v>0</v>
      </c>
      <c r="GL150" s="58">
        <f t="shared" si="579"/>
        <v>0</v>
      </c>
      <c r="GM150" s="58">
        <f t="shared" si="579"/>
        <v>0</v>
      </c>
      <c r="GN150" s="58">
        <f t="shared" si="579"/>
        <v>0</v>
      </c>
      <c r="GO150" s="60">
        <f>SUM(GP150:HC150)</f>
        <v>0</v>
      </c>
      <c r="GP150" s="58">
        <f>(GP151*GP152)/1000</f>
        <v>0</v>
      </c>
      <c r="GQ150" s="61"/>
      <c r="GR150" s="58">
        <f t="shared" ref="GR150:HC150" si="580">(GR151*GR152)/1000</f>
        <v>0</v>
      </c>
      <c r="GS150" s="58">
        <f t="shared" si="580"/>
        <v>0</v>
      </c>
      <c r="GT150" s="58">
        <f t="shared" si="580"/>
        <v>0</v>
      </c>
      <c r="GU150" s="58">
        <f t="shared" si="580"/>
        <v>0</v>
      </c>
      <c r="GV150" s="58">
        <f t="shared" si="580"/>
        <v>0</v>
      </c>
      <c r="GW150" s="58">
        <f t="shared" si="580"/>
        <v>0</v>
      </c>
      <c r="GX150" s="58">
        <f t="shared" si="580"/>
        <v>0</v>
      </c>
      <c r="GY150" s="58">
        <f t="shared" si="580"/>
        <v>0</v>
      </c>
      <c r="GZ150" s="58">
        <f t="shared" si="580"/>
        <v>0</v>
      </c>
      <c r="HA150" s="58">
        <f t="shared" si="580"/>
        <v>0</v>
      </c>
      <c r="HB150" s="58">
        <f t="shared" si="580"/>
        <v>0</v>
      </c>
      <c r="HC150" s="58">
        <f t="shared" si="580"/>
        <v>0</v>
      </c>
    </row>
    <row r="151" spans="1:211" s="15" customFormat="1" ht="13.5" customHeight="1" x14ac:dyDescent="0.25">
      <c r="A151" s="14" t="s">
        <v>54</v>
      </c>
      <c r="B151" s="15" t="s">
        <v>460</v>
      </c>
      <c r="C151" s="47" t="s">
        <v>395</v>
      </c>
      <c r="D151" s="47" t="s">
        <v>396</v>
      </c>
      <c r="E151" s="48">
        <v>160</v>
      </c>
      <c r="F151" s="49"/>
      <c r="G151" s="50" t="s">
        <v>59</v>
      </c>
      <c r="H151" s="51"/>
      <c r="J151" s="50" t="s">
        <v>234</v>
      </c>
      <c r="K151" s="52" t="s">
        <v>56</v>
      </c>
      <c r="L151" s="53"/>
      <c r="M151" s="53"/>
      <c r="N151" s="16"/>
      <c r="O151" s="54"/>
      <c r="P151" s="17">
        <v>20</v>
      </c>
      <c r="Q151" s="55">
        <f t="shared" si="569"/>
        <v>0</v>
      </c>
      <c r="R151" s="56">
        <f t="shared" si="569"/>
        <v>0</v>
      </c>
      <c r="S151" s="56">
        <f t="shared" si="569"/>
        <v>0</v>
      </c>
      <c r="T151" s="56">
        <f t="shared" si="569"/>
        <v>0</v>
      </c>
      <c r="U151" s="56">
        <f t="shared" si="569"/>
        <v>0</v>
      </c>
      <c r="V151" s="56">
        <f t="shared" si="569"/>
        <v>0</v>
      </c>
      <c r="W151" s="56">
        <f t="shared" si="569"/>
        <v>0</v>
      </c>
      <c r="X151" s="56">
        <f t="shared" si="569"/>
        <v>0</v>
      </c>
      <c r="Y151" s="56">
        <f t="shared" si="569"/>
        <v>0</v>
      </c>
      <c r="Z151" s="56">
        <f t="shared" si="569"/>
        <v>0</v>
      </c>
      <c r="AA151" s="56">
        <f t="shared" si="569"/>
        <v>0</v>
      </c>
      <c r="AB151" s="56">
        <f t="shared" si="569"/>
        <v>0</v>
      </c>
      <c r="AC151" s="56">
        <f t="shared" si="569"/>
        <v>0</v>
      </c>
      <c r="AD151" s="56">
        <f t="shared" si="569"/>
        <v>0</v>
      </c>
      <c r="AE151" s="56">
        <f t="shared" si="569"/>
        <v>0</v>
      </c>
      <c r="AF151" s="57">
        <f>SUM(AG151:AT151)</f>
        <v>0</v>
      </c>
      <c r="AG151" s="58"/>
      <c r="AH151" s="63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60">
        <f>SUM(AV151:BI151)</f>
        <v>0</v>
      </c>
      <c r="AV151" s="58"/>
      <c r="AW151" s="63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60">
        <f>SUM(BK151:BX151)</f>
        <v>0</v>
      </c>
      <c r="BK151" s="58"/>
      <c r="BL151" s="63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60">
        <f>SUM(BZ151:CM151)</f>
        <v>0</v>
      </c>
      <c r="BZ151" s="58"/>
      <c r="CA151" s="61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60">
        <f>SUM(CO151:DB151)</f>
        <v>0</v>
      </c>
      <c r="CO151" s="58"/>
      <c r="CP151" s="61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60">
        <f>SUM(DD151:DQ151)</f>
        <v>0</v>
      </c>
      <c r="DD151" s="58"/>
      <c r="DE151" s="61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60">
        <f>SUM(DS151:EF151)</f>
        <v>0</v>
      </c>
      <c r="DS151" s="58"/>
      <c r="DT151" s="61"/>
      <c r="DU151" s="58"/>
      <c r="DV151" s="58"/>
      <c r="DW151" s="58"/>
      <c r="DX151" s="58"/>
      <c r="DY151" s="58"/>
      <c r="DZ151" s="58"/>
      <c r="EA151" s="58"/>
      <c r="EB151" s="58"/>
      <c r="EC151" s="58"/>
      <c r="ED151" s="58"/>
      <c r="EE151" s="58"/>
      <c r="EF151" s="58"/>
      <c r="EG151" s="60">
        <f>SUM(EH151:EU151)</f>
        <v>0</v>
      </c>
      <c r="EH151" s="58"/>
      <c r="EI151" s="61"/>
      <c r="EJ151" s="58"/>
      <c r="EK151" s="58"/>
      <c r="EL151" s="58"/>
      <c r="EM151" s="58"/>
      <c r="EN151" s="58"/>
      <c r="EO151" s="58"/>
      <c r="EP151" s="58"/>
      <c r="EQ151" s="58"/>
      <c r="ER151" s="58"/>
      <c r="ES151" s="58"/>
      <c r="ET151" s="58"/>
      <c r="EU151" s="58"/>
      <c r="EV151" s="60">
        <f>SUM(EW151:FJ151)</f>
        <v>0</v>
      </c>
      <c r="EW151" s="58"/>
      <c r="EX151" s="61"/>
      <c r="EY151" s="58"/>
      <c r="EZ151" s="58"/>
      <c r="FA151" s="58"/>
      <c r="FB151" s="58"/>
      <c r="FC151" s="58"/>
      <c r="FD151" s="58"/>
      <c r="FE151" s="58"/>
      <c r="FF151" s="58"/>
      <c r="FG151" s="58"/>
      <c r="FH151" s="58"/>
      <c r="FI151" s="58"/>
      <c r="FJ151" s="58"/>
      <c r="FK151" s="60">
        <f>SUM(FL151:FY151)</f>
        <v>0</v>
      </c>
      <c r="FL151" s="58"/>
      <c r="FM151" s="61"/>
      <c r="FN151" s="58"/>
      <c r="FO151" s="58"/>
      <c r="FP151" s="58"/>
      <c r="FQ151" s="58"/>
      <c r="FR151" s="58"/>
      <c r="FS151" s="58"/>
      <c r="FT151" s="58"/>
      <c r="FU151" s="58"/>
      <c r="FV151" s="58"/>
      <c r="FW151" s="58"/>
      <c r="FX151" s="58"/>
      <c r="FY151" s="58"/>
      <c r="FZ151" s="60">
        <f>SUM(GA151:GN151)</f>
        <v>0</v>
      </c>
      <c r="GA151" s="58"/>
      <c r="GB151" s="61"/>
      <c r="GC151" s="58"/>
      <c r="GD151" s="58"/>
      <c r="GE151" s="58"/>
      <c r="GF151" s="58"/>
      <c r="GG151" s="58"/>
      <c r="GH151" s="58"/>
      <c r="GI151" s="58"/>
      <c r="GJ151" s="58"/>
      <c r="GK151" s="58"/>
      <c r="GL151" s="58"/>
      <c r="GM151" s="58"/>
      <c r="GN151" s="58"/>
      <c r="GO151" s="60">
        <f>SUM(GP151:HC151)</f>
        <v>0</v>
      </c>
      <c r="GP151" s="58"/>
      <c r="GQ151" s="61"/>
      <c r="GR151" s="58"/>
      <c r="GS151" s="58"/>
      <c r="GT151" s="58"/>
      <c r="GU151" s="58"/>
      <c r="GV151" s="58"/>
      <c r="GW151" s="58"/>
      <c r="GX151" s="58"/>
      <c r="GY151" s="58"/>
      <c r="GZ151" s="58"/>
      <c r="HA151" s="58"/>
      <c r="HB151" s="58"/>
      <c r="HC151" s="58"/>
    </row>
    <row r="152" spans="1:211" s="15" customFormat="1" ht="13.5" customHeight="1" x14ac:dyDescent="0.25">
      <c r="A152" s="14" t="s">
        <v>54</v>
      </c>
      <c r="B152" s="15" t="s">
        <v>461</v>
      </c>
      <c r="C152" s="47" t="s">
        <v>395</v>
      </c>
      <c r="D152" s="47" t="s">
        <v>396</v>
      </c>
      <c r="E152" s="48">
        <v>160</v>
      </c>
      <c r="F152" s="49"/>
      <c r="G152" s="50" t="s">
        <v>62</v>
      </c>
      <c r="H152" s="51"/>
      <c r="J152" s="50" t="s">
        <v>237</v>
      </c>
      <c r="K152" s="52" t="s">
        <v>56</v>
      </c>
      <c r="L152" s="53"/>
      <c r="M152" s="53"/>
      <c r="N152" s="16"/>
      <c r="O152" s="54"/>
      <c r="P152" s="17">
        <v>20</v>
      </c>
      <c r="Q152" s="55">
        <f t="shared" ref="Q152:AF152" si="581">IF(Q151=0, 0, Q150/Q151/1)</f>
        <v>0</v>
      </c>
      <c r="R152" s="56">
        <f t="shared" si="581"/>
        <v>0</v>
      </c>
      <c r="S152" s="56">
        <f t="shared" si="581"/>
        <v>0</v>
      </c>
      <c r="T152" s="56">
        <f t="shared" si="581"/>
        <v>0</v>
      </c>
      <c r="U152" s="56">
        <f t="shared" si="581"/>
        <v>0</v>
      </c>
      <c r="V152" s="56">
        <f t="shared" si="581"/>
        <v>0</v>
      </c>
      <c r="W152" s="56">
        <f t="shared" si="581"/>
        <v>0</v>
      </c>
      <c r="X152" s="56">
        <f t="shared" si="581"/>
        <v>0</v>
      </c>
      <c r="Y152" s="56">
        <f t="shared" si="581"/>
        <v>0</v>
      </c>
      <c r="Z152" s="56">
        <f t="shared" si="581"/>
        <v>0</v>
      </c>
      <c r="AA152" s="56">
        <f t="shared" si="581"/>
        <v>0</v>
      </c>
      <c r="AB152" s="56">
        <f t="shared" si="581"/>
        <v>0</v>
      </c>
      <c r="AC152" s="56">
        <f t="shared" si="581"/>
        <v>0</v>
      </c>
      <c r="AD152" s="56">
        <f t="shared" si="581"/>
        <v>0</v>
      </c>
      <c r="AE152" s="56">
        <f t="shared" si="581"/>
        <v>0</v>
      </c>
      <c r="AF152" s="57">
        <f t="shared" si="581"/>
        <v>0</v>
      </c>
      <c r="AG152" s="58"/>
      <c r="AH152" s="63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60">
        <f>IF(AU151=0, 0, AU150/AU151/1)</f>
        <v>0</v>
      </c>
      <c r="AV152" s="58"/>
      <c r="AW152" s="63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60">
        <f>IF(BJ151=0, 0, BJ150/BJ151/1)</f>
        <v>0</v>
      </c>
      <c r="BK152" s="58"/>
      <c r="BL152" s="63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60">
        <f>IF(BY151=0, 0, BY150/BY151/1)</f>
        <v>0</v>
      </c>
      <c r="BZ152" s="58"/>
      <c r="CA152" s="61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60">
        <f>IF(CN151=0, 0, CN150/CN151/1)</f>
        <v>0</v>
      </c>
      <c r="CO152" s="58"/>
      <c r="CP152" s="61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60">
        <f>IF(DC151=0, 0, DC150/DC151/1)</f>
        <v>0</v>
      </c>
      <c r="DD152" s="58"/>
      <c r="DE152" s="61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60">
        <f>IF(DR151=0, 0, DR150/DR151/1)</f>
        <v>0</v>
      </c>
      <c r="DS152" s="58"/>
      <c r="DT152" s="61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60">
        <f>IF(EG151=0, 0, EG150/EG151/1)</f>
        <v>0</v>
      </c>
      <c r="EH152" s="58"/>
      <c r="EI152" s="61"/>
      <c r="EJ152" s="58"/>
      <c r="EK152" s="58"/>
      <c r="EL152" s="58"/>
      <c r="EM152" s="58"/>
      <c r="EN152" s="58"/>
      <c r="EO152" s="58"/>
      <c r="EP152" s="58"/>
      <c r="EQ152" s="58"/>
      <c r="ER152" s="58"/>
      <c r="ES152" s="58"/>
      <c r="ET152" s="58"/>
      <c r="EU152" s="58"/>
      <c r="EV152" s="60">
        <f>IF(EV151=0, 0, EV150/EV151/1)</f>
        <v>0</v>
      </c>
      <c r="EW152" s="58"/>
      <c r="EX152" s="61"/>
      <c r="EY152" s="58"/>
      <c r="EZ152" s="58"/>
      <c r="FA152" s="58"/>
      <c r="FB152" s="58"/>
      <c r="FC152" s="58"/>
      <c r="FD152" s="58"/>
      <c r="FE152" s="58"/>
      <c r="FF152" s="58"/>
      <c r="FG152" s="58"/>
      <c r="FH152" s="58"/>
      <c r="FI152" s="58"/>
      <c r="FJ152" s="58"/>
      <c r="FK152" s="60">
        <f>IF(FK151=0, 0, FK150/FK151/1)</f>
        <v>0</v>
      </c>
      <c r="FL152" s="58"/>
      <c r="FM152" s="61"/>
      <c r="FN152" s="58"/>
      <c r="FO152" s="58"/>
      <c r="FP152" s="58"/>
      <c r="FQ152" s="58"/>
      <c r="FR152" s="58"/>
      <c r="FS152" s="58"/>
      <c r="FT152" s="58"/>
      <c r="FU152" s="58"/>
      <c r="FV152" s="58"/>
      <c r="FW152" s="58"/>
      <c r="FX152" s="58"/>
      <c r="FY152" s="58"/>
      <c r="FZ152" s="60">
        <f>IF(FZ151=0, 0, FZ150/FZ151/1)</f>
        <v>0</v>
      </c>
      <c r="GA152" s="58"/>
      <c r="GB152" s="61"/>
      <c r="GC152" s="58"/>
      <c r="GD152" s="58"/>
      <c r="GE152" s="58"/>
      <c r="GF152" s="58"/>
      <c r="GG152" s="58"/>
      <c r="GH152" s="58"/>
      <c r="GI152" s="58"/>
      <c r="GJ152" s="58"/>
      <c r="GK152" s="58"/>
      <c r="GL152" s="58"/>
      <c r="GM152" s="58"/>
      <c r="GN152" s="58"/>
      <c r="GO152" s="60">
        <f>IF(GO151=0, 0, GO150/GO151/1)</f>
        <v>0</v>
      </c>
      <c r="GP152" s="58"/>
      <c r="GQ152" s="61"/>
      <c r="GR152" s="58"/>
      <c r="GS152" s="58"/>
      <c r="GT152" s="58"/>
      <c r="GU152" s="58"/>
      <c r="GV152" s="58"/>
      <c r="GW152" s="58"/>
      <c r="GX152" s="58"/>
      <c r="GY152" s="58"/>
      <c r="GZ152" s="58"/>
      <c r="HA152" s="58"/>
      <c r="HB152" s="58"/>
      <c r="HC152" s="58"/>
    </row>
    <row r="153" spans="1:211" s="15" customFormat="1" ht="13.5" customHeight="1" x14ac:dyDescent="0.25">
      <c r="A153" s="14" t="s">
        <v>49</v>
      </c>
      <c r="B153" s="15" t="s">
        <v>462</v>
      </c>
      <c r="C153" s="47" t="s">
        <v>395</v>
      </c>
      <c r="D153" s="47" t="s">
        <v>396</v>
      </c>
      <c r="E153" s="48">
        <v>160</v>
      </c>
      <c r="F153" s="49"/>
      <c r="G153" s="50" t="s">
        <v>463</v>
      </c>
      <c r="H153" s="51" t="s">
        <v>54</v>
      </c>
      <c r="J153" s="50" t="s">
        <v>55</v>
      </c>
      <c r="K153" s="52" t="s">
        <v>56</v>
      </c>
      <c r="L153" s="53"/>
      <c r="M153" s="53"/>
      <c r="N153" s="16"/>
      <c r="O153" s="54"/>
      <c r="P153" s="17">
        <v>20</v>
      </c>
      <c r="Q153" s="55">
        <f t="shared" ref="Q153:AE154" si="582">SUM(AF153,AU153,BJ153,BY153,CN153,DC153,DR153,EG153,EV153,FK153,FZ153,GO153)</f>
        <v>0</v>
      </c>
      <c r="R153" s="56">
        <f t="shared" si="582"/>
        <v>0</v>
      </c>
      <c r="S153" s="56">
        <f t="shared" si="582"/>
        <v>0</v>
      </c>
      <c r="T153" s="56">
        <f t="shared" si="582"/>
        <v>0</v>
      </c>
      <c r="U153" s="56">
        <f t="shared" si="582"/>
        <v>0</v>
      </c>
      <c r="V153" s="56">
        <f t="shared" si="582"/>
        <v>0</v>
      </c>
      <c r="W153" s="56">
        <f t="shared" si="582"/>
        <v>0</v>
      </c>
      <c r="X153" s="56">
        <f t="shared" si="582"/>
        <v>0</v>
      </c>
      <c r="Y153" s="56">
        <f t="shared" si="582"/>
        <v>0</v>
      </c>
      <c r="Z153" s="56">
        <f t="shared" si="582"/>
        <v>0</v>
      </c>
      <c r="AA153" s="56">
        <f t="shared" si="582"/>
        <v>0</v>
      </c>
      <c r="AB153" s="56">
        <f t="shared" si="582"/>
        <v>0</v>
      </c>
      <c r="AC153" s="56">
        <f t="shared" si="582"/>
        <v>0</v>
      </c>
      <c r="AD153" s="56">
        <f t="shared" si="582"/>
        <v>0</v>
      </c>
      <c r="AE153" s="56">
        <f t="shared" si="582"/>
        <v>0</v>
      </c>
      <c r="AF153" s="57">
        <f>SUM(AG153:AT153)</f>
        <v>0</v>
      </c>
      <c r="AG153" s="58"/>
      <c r="AH153" s="63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60">
        <f>SUM(AV153:BI153)</f>
        <v>0</v>
      </c>
      <c r="AV153" s="58">
        <f>(AV154*AV155)/1000</f>
        <v>0</v>
      </c>
      <c r="AW153" s="63"/>
      <c r="AX153" s="58">
        <f t="shared" ref="AX153:BI153" si="583">(AX154*AX155)/1000</f>
        <v>0</v>
      </c>
      <c r="AY153" s="58">
        <f t="shared" si="583"/>
        <v>0</v>
      </c>
      <c r="AZ153" s="58">
        <f t="shared" si="583"/>
        <v>0</v>
      </c>
      <c r="BA153" s="58">
        <f t="shared" si="583"/>
        <v>0</v>
      </c>
      <c r="BB153" s="58">
        <f t="shared" si="583"/>
        <v>0</v>
      </c>
      <c r="BC153" s="58">
        <f t="shared" si="583"/>
        <v>0</v>
      </c>
      <c r="BD153" s="58">
        <f t="shared" si="583"/>
        <v>0</v>
      </c>
      <c r="BE153" s="58">
        <f t="shared" si="583"/>
        <v>0</v>
      </c>
      <c r="BF153" s="58">
        <f t="shared" si="583"/>
        <v>0</v>
      </c>
      <c r="BG153" s="58">
        <f t="shared" si="583"/>
        <v>0</v>
      </c>
      <c r="BH153" s="58">
        <f t="shared" si="583"/>
        <v>0</v>
      </c>
      <c r="BI153" s="58">
        <f t="shared" si="583"/>
        <v>0</v>
      </c>
      <c r="BJ153" s="60">
        <f>SUM(BK153:BX153)</f>
        <v>0</v>
      </c>
      <c r="BK153" s="58">
        <f>(BK154*BK155)/1000</f>
        <v>0</v>
      </c>
      <c r="BL153" s="63"/>
      <c r="BM153" s="58">
        <f t="shared" ref="BM153:BX153" si="584">(BM154*BM155)/1000</f>
        <v>0</v>
      </c>
      <c r="BN153" s="58">
        <f t="shared" si="584"/>
        <v>0</v>
      </c>
      <c r="BO153" s="58">
        <f t="shared" si="584"/>
        <v>0</v>
      </c>
      <c r="BP153" s="58">
        <f t="shared" si="584"/>
        <v>0</v>
      </c>
      <c r="BQ153" s="58">
        <f t="shared" si="584"/>
        <v>0</v>
      </c>
      <c r="BR153" s="58">
        <f t="shared" si="584"/>
        <v>0</v>
      </c>
      <c r="BS153" s="58">
        <f t="shared" si="584"/>
        <v>0</v>
      </c>
      <c r="BT153" s="58">
        <f t="shared" si="584"/>
        <v>0</v>
      </c>
      <c r="BU153" s="58">
        <f t="shared" si="584"/>
        <v>0</v>
      </c>
      <c r="BV153" s="58">
        <f t="shared" si="584"/>
        <v>0</v>
      </c>
      <c r="BW153" s="58">
        <f t="shared" si="584"/>
        <v>0</v>
      </c>
      <c r="BX153" s="58">
        <f t="shared" si="584"/>
        <v>0</v>
      </c>
      <c r="BY153" s="60">
        <f>SUM(BZ153:CM153)</f>
        <v>0</v>
      </c>
      <c r="BZ153" s="58">
        <f>(BZ154*BZ155)/1000</f>
        <v>0</v>
      </c>
      <c r="CA153" s="61"/>
      <c r="CB153" s="58">
        <f t="shared" ref="CB153:CM153" si="585">(CB154*CB155)/1000</f>
        <v>0</v>
      </c>
      <c r="CC153" s="58">
        <f t="shared" si="585"/>
        <v>0</v>
      </c>
      <c r="CD153" s="58">
        <f t="shared" si="585"/>
        <v>0</v>
      </c>
      <c r="CE153" s="58">
        <f t="shared" si="585"/>
        <v>0</v>
      </c>
      <c r="CF153" s="58">
        <f t="shared" si="585"/>
        <v>0</v>
      </c>
      <c r="CG153" s="58">
        <f t="shared" si="585"/>
        <v>0</v>
      </c>
      <c r="CH153" s="58">
        <f t="shared" si="585"/>
        <v>0</v>
      </c>
      <c r="CI153" s="58">
        <f t="shared" si="585"/>
        <v>0</v>
      </c>
      <c r="CJ153" s="58">
        <f t="shared" si="585"/>
        <v>0</v>
      </c>
      <c r="CK153" s="58">
        <f t="shared" si="585"/>
        <v>0</v>
      </c>
      <c r="CL153" s="58">
        <f t="shared" si="585"/>
        <v>0</v>
      </c>
      <c r="CM153" s="58">
        <f t="shared" si="585"/>
        <v>0</v>
      </c>
      <c r="CN153" s="60">
        <f>SUM(CO153:DB153)</f>
        <v>0</v>
      </c>
      <c r="CO153" s="58">
        <f>(CO154*CO155)/1000</f>
        <v>0</v>
      </c>
      <c r="CP153" s="61"/>
      <c r="CQ153" s="58">
        <f t="shared" ref="CQ153:DB153" si="586">(CQ154*CQ155)/1000</f>
        <v>0</v>
      </c>
      <c r="CR153" s="58">
        <f t="shared" si="586"/>
        <v>0</v>
      </c>
      <c r="CS153" s="58">
        <f t="shared" si="586"/>
        <v>0</v>
      </c>
      <c r="CT153" s="58">
        <f t="shared" si="586"/>
        <v>0</v>
      </c>
      <c r="CU153" s="58">
        <f t="shared" si="586"/>
        <v>0</v>
      </c>
      <c r="CV153" s="58">
        <f t="shared" si="586"/>
        <v>0</v>
      </c>
      <c r="CW153" s="58">
        <f t="shared" si="586"/>
        <v>0</v>
      </c>
      <c r="CX153" s="58">
        <f t="shared" si="586"/>
        <v>0</v>
      </c>
      <c r="CY153" s="58">
        <f t="shared" si="586"/>
        <v>0</v>
      </c>
      <c r="CZ153" s="58">
        <f t="shared" si="586"/>
        <v>0</v>
      </c>
      <c r="DA153" s="58">
        <f t="shared" si="586"/>
        <v>0</v>
      </c>
      <c r="DB153" s="58">
        <f t="shared" si="586"/>
        <v>0</v>
      </c>
      <c r="DC153" s="60">
        <f>SUM(DD153:DQ153)</f>
        <v>0</v>
      </c>
      <c r="DD153" s="58">
        <f>(DD154*DD155)/1000</f>
        <v>0</v>
      </c>
      <c r="DE153" s="61"/>
      <c r="DF153" s="58">
        <f t="shared" ref="DF153:DQ153" si="587">(DF154*DF155)/1000</f>
        <v>0</v>
      </c>
      <c r="DG153" s="58">
        <f t="shared" si="587"/>
        <v>0</v>
      </c>
      <c r="DH153" s="58">
        <f t="shared" si="587"/>
        <v>0</v>
      </c>
      <c r="DI153" s="58">
        <f t="shared" si="587"/>
        <v>0</v>
      </c>
      <c r="DJ153" s="58">
        <f t="shared" si="587"/>
        <v>0</v>
      </c>
      <c r="DK153" s="58">
        <f t="shared" si="587"/>
        <v>0</v>
      </c>
      <c r="DL153" s="58">
        <f t="shared" si="587"/>
        <v>0</v>
      </c>
      <c r="DM153" s="58">
        <f t="shared" si="587"/>
        <v>0</v>
      </c>
      <c r="DN153" s="58">
        <f t="shared" si="587"/>
        <v>0</v>
      </c>
      <c r="DO153" s="58">
        <f t="shared" si="587"/>
        <v>0</v>
      </c>
      <c r="DP153" s="58">
        <f t="shared" si="587"/>
        <v>0</v>
      </c>
      <c r="DQ153" s="58">
        <f t="shared" si="587"/>
        <v>0</v>
      </c>
      <c r="DR153" s="60">
        <f>SUM(DS153:EF153)</f>
        <v>0</v>
      </c>
      <c r="DS153" s="58">
        <f>(DS154*DS155)/1000</f>
        <v>0</v>
      </c>
      <c r="DT153" s="61"/>
      <c r="DU153" s="58">
        <f t="shared" ref="DU153:EF153" si="588">(DU154*DU155)/1000</f>
        <v>0</v>
      </c>
      <c r="DV153" s="58">
        <f t="shared" si="588"/>
        <v>0</v>
      </c>
      <c r="DW153" s="58">
        <f t="shared" si="588"/>
        <v>0</v>
      </c>
      <c r="DX153" s="58">
        <f t="shared" si="588"/>
        <v>0</v>
      </c>
      <c r="DY153" s="58">
        <f t="shared" si="588"/>
        <v>0</v>
      </c>
      <c r="DZ153" s="58">
        <f t="shared" si="588"/>
        <v>0</v>
      </c>
      <c r="EA153" s="58">
        <f t="shared" si="588"/>
        <v>0</v>
      </c>
      <c r="EB153" s="58">
        <f t="shared" si="588"/>
        <v>0</v>
      </c>
      <c r="EC153" s="58">
        <f t="shared" si="588"/>
        <v>0</v>
      </c>
      <c r="ED153" s="58">
        <f t="shared" si="588"/>
        <v>0</v>
      </c>
      <c r="EE153" s="58">
        <f t="shared" si="588"/>
        <v>0</v>
      </c>
      <c r="EF153" s="58">
        <f t="shared" si="588"/>
        <v>0</v>
      </c>
      <c r="EG153" s="60">
        <f>SUM(EH153:EU153)</f>
        <v>0</v>
      </c>
      <c r="EH153" s="58">
        <f>(EH154*EH155)/1000</f>
        <v>0</v>
      </c>
      <c r="EI153" s="61"/>
      <c r="EJ153" s="58">
        <f t="shared" ref="EJ153:EU153" si="589">(EJ154*EJ155)/1000</f>
        <v>0</v>
      </c>
      <c r="EK153" s="58">
        <f t="shared" si="589"/>
        <v>0</v>
      </c>
      <c r="EL153" s="58">
        <f t="shared" si="589"/>
        <v>0</v>
      </c>
      <c r="EM153" s="58">
        <f t="shared" si="589"/>
        <v>0</v>
      </c>
      <c r="EN153" s="58">
        <f t="shared" si="589"/>
        <v>0</v>
      </c>
      <c r="EO153" s="58">
        <f t="shared" si="589"/>
        <v>0</v>
      </c>
      <c r="EP153" s="58">
        <f t="shared" si="589"/>
        <v>0</v>
      </c>
      <c r="EQ153" s="58">
        <f t="shared" si="589"/>
        <v>0</v>
      </c>
      <c r="ER153" s="58">
        <f t="shared" si="589"/>
        <v>0</v>
      </c>
      <c r="ES153" s="58">
        <f t="shared" si="589"/>
        <v>0</v>
      </c>
      <c r="ET153" s="58">
        <f t="shared" si="589"/>
        <v>0</v>
      </c>
      <c r="EU153" s="58">
        <f t="shared" si="589"/>
        <v>0</v>
      </c>
      <c r="EV153" s="60">
        <f>SUM(EW153:FJ153)</f>
        <v>0</v>
      </c>
      <c r="EW153" s="58">
        <f>(EW154*EW155)/1000</f>
        <v>0</v>
      </c>
      <c r="EX153" s="61"/>
      <c r="EY153" s="58">
        <f t="shared" ref="EY153:FJ153" si="590">(EY154*EY155)/1000</f>
        <v>0</v>
      </c>
      <c r="EZ153" s="58">
        <f t="shared" si="590"/>
        <v>0</v>
      </c>
      <c r="FA153" s="58">
        <f t="shared" si="590"/>
        <v>0</v>
      </c>
      <c r="FB153" s="58">
        <f t="shared" si="590"/>
        <v>0</v>
      </c>
      <c r="FC153" s="58">
        <f t="shared" si="590"/>
        <v>0</v>
      </c>
      <c r="FD153" s="58">
        <f t="shared" si="590"/>
        <v>0</v>
      </c>
      <c r="FE153" s="58">
        <f t="shared" si="590"/>
        <v>0</v>
      </c>
      <c r="FF153" s="58">
        <f t="shared" si="590"/>
        <v>0</v>
      </c>
      <c r="FG153" s="58">
        <f t="shared" si="590"/>
        <v>0</v>
      </c>
      <c r="FH153" s="58">
        <f t="shared" si="590"/>
        <v>0</v>
      </c>
      <c r="FI153" s="58">
        <f t="shared" si="590"/>
        <v>0</v>
      </c>
      <c r="FJ153" s="58">
        <f t="shared" si="590"/>
        <v>0</v>
      </c>
      <c r="FK153" s="60">
        <f>SUM(FL153:FY153)</f>
        <v>0</v>
      </c>
      <c r="FL153" s="58">
        <f>(FL154*FL155)/1000</f>
        <v>0</v>
      </c>
      <c r="FM153" s="61"/>
      <c r="FN153" s="58">
        <f t="shared" ref="FN153:FY153" si="591">(FN154*FN155)/1000</f>
        <v>0</v>
      </c>
      <c r="FO153" s="58">
        <f t="shared" si="591"/>
        <v>0</v>
      </c>
      <c r="FP153" s="58">
        <f t="shared" si="591"/>
        <v>0</v>
      </c>
      <c r="FQ153" s="58">
        <f t="shared" si="591"/>
        <v>0</v>
      </c>
      <c r="FR153" s="58">
        <f t="shared" si="591"/>
        <v>0</v>
      </c>
      <c r="FS153" s="58">
        <f t="shared" si="591"/>
        <v>0</v>
      </c>
      <c r="FT153" s="58">
        <f t="shared" si="591"/>
        <v>0</v>
      </c>
      <c r="FU153" s="58">
        <f t="shared" si="591"/>
        <v>0</v>
      </c>
      <c r="FV153" s="58">
        <f t="shared" si="591"/>
        <v>0</v>
      </c>
      <c r="FW153" s="58">
        <f t="shared" si="591"/>
        <v>0</v>
      </c>
      <c r="FX153" s="58">
        <f t="shared" si="591"/>
        <v>0</v>
      </c>
      <c r="FY153" s="58">
        <f t="shared" si="591"/>
        <v>0</v>
      </c>
      <c r="FZ153" s="60">
        <f>SUM(GA153:GN153)</f>
        <v>0</v>
      </c>
      <c r="GA153" s="58">
        <f>(GA154*GA155)/1000</f>
        <v>0</v>
      </c>
      <c r="GB153" s="61"/>
      <c r="GC153" s="58">
        <f t="shared" ref="GC153:GN153" si="592">(GC154*GC155)/1000</f>
        <v>0</v>
      </c>
      <c r="GD153" s="58">
        <f t="shared" si="592"/>
        <v>0</v>
      </c>
      <c r="GE153" s="58">
        <f t="shared" si="592"/>
        <v>0</v>
      </c>
      <c r="GF153" s="58">
        <f t="shared" si="592"/>
        <v>0</v>
      </c>
      <c r="GG153" s="58">
        <f t="shared" si="592"/>
        <v>0</v>
      </c>
      <c r="GH153" s="58">
        <f t="shared" si="592"/>
        <v>0</v>
      </c>
      <c r="GI153" s="58">
        <f t="shared" si="592"/>
        <v>0</v>
      </c>
      <c r="GJ153" s="58">
        <f t="shared" si="592"/>
        <v>0</v>
      </c>
      <c r="GK153" s="58">
        <f t="shared" si="592"/>
        <v>0</v>
      </c>
      <c r="GL153" s="58">
        <f t="shared" si="592"/>
        <v>0</v>
      </c>
      <c r="GM153" s="58">
        <f t="shared" si="592"/>
        <v>0</v>
      </c>
      <c r="GN153" s="58">
        <f t="shared" si="592"/>
        <v>0</v>
      </c>
      <c r="GO153" s="60">
        <f>SUM(GP153:HC153)</f>
        <v>0</v>
      </c>
      <c r="GP153" s="58">
        <f>(GP154*GP155)/1000</f>
        <v>0</v>
      </c>
      <c r="GQ153" s="61"/>
      <c r="GR153" s="58">
        <f t="shared" ref="GR153:HC153" si="593">(GR154*GR155)/1000</f>
        <v>0</v>
      </c>
      <c r="GS153" s="58">
        <f t="shared" si="593"/>
        <v>0</v>
      </c>
      <c r="GT153" s="58">
        <f t="shared" si="593"/>
        <v>0</v>
      </c>
      <c r="GU153" s="58">
        <f t="shared" si="593"/>
        <v>0</v>
      </c>
      <c r="GV153" s="58">
        <f t="shared" si="593"/>
        <v>0</v>
      </c>
      <c r="GW153" s="58">
        <f t="shared" si="593"/>
        <v>0</v>
      </c>
      <c r="GX153" s="58">
        <f t="shared" si="593"/>
        <v>0</v>
      </c>
      <c r="GY153" s="58">
        <f t="shared" si="593"/>
        <v>0</v>
      </c>
      <c r="GZ153" s="58">
        <f t="shared" si="593"/>
        <v>0</v>
      </c>
      <c r="HA153" s="58">
        <f t="shared" si="593"/>
        <v>0</v>
      </c>
      <c r="HB153" s="58">
        <f t="shared" si="593"/>
        <v>0</v>
      </c>
      <c r="HC153" s="58">
        <f t="shared" si="593"/>
        <v>0</v>
      </c>
    </row>
    <row r="154" spans="1:211" s="15" customFormat="1" ht="13.5" customHeight="1" x14ac:dyDescent="0.25">
      <c r="A154" s="14" t="s">
        <v>54</v>
      </c>
      <c r="B154" s="15" t="s">
        <v>464</v>
      </c>
      <c r="C154" s="47" t="s">
        <v>395</v>
      </c>
      <c r="D154" s="47" t="s">
        <v>396</v>
      </c>
      <c r="E154" s="48">
        <v>160</v>
      </c>
      <c r="F154" s="49"/>
      <c r="G154" s="50" t="s">
        <v>59</v>
      </c>
      <c r="H154" s="51"/>
      <c r="J154" s="50" t="s">
        <v>234</v>
      </c>
      <c r="K154" s="52" t="s">
        <v>56</v>
      </c>
      <c r="L154" s="53"/>
      <c r="M154" s="53"/>
      <c r="N154" s="16"/>
      <c r="O154" s="54"/>
      <c r="P154" s="17">
        <v>20</v>
      </c>
      <c r="Q154" s="55">
        <f t="shared" si="582"/>
        <v>0</v>
      </c>
      <c r="R154" s="56">
        <f t="shared" si="582"/>
        <v>0</v>
      </c>
      <c r="S154" s="56">
        <f t="shared" si="582"/>
        <v>0</v>
      </c>
      <c r="T154" s="56">
        <f t="shared" si="582"/>
        <v>0</v>
      </c>
      <c r="U154" s="56">
        <f t="shared" si="582"/>
        <v>0</v>
      </c>
      <c r="V154" s="56">
        <f t="shared" si="582"/>
        <v>0</v>
      </c>
      <c r="W154" s="56">
        <f t="shared" si="582"/>
        <v>0</v>
      </c>
      <c r="X154" s="56">
        <f t="shared" si="582"/>
        <v>0</v>
      </c>
      <c r="Y154" s="56">
        <f t="shared" si="582"/>
        <v>0</v>
      </c>
      <c r="Z154" s="56">
        <f t="shared" si="582"/>
        <v>0</v>
      </c>
      <c r="AA154" s="56">
        <f t="shared" si="582"/>
        <v>0</v>
      </c>
      <c r="AB154" s="56">
        <f t="shared" si="582"/>
        <v>0</v>
      </c>
      <c r="AC154" s="56">
        <f t="shared" si="582"/>
        <v>0</v>
      </c>
      <c r="AD154" s="56">
        <f t="shared" si="582"/>
        <v>0</v>
      </c>
      <c r="AE154" s="56">
        <f t="shared" si="582"/>
        <v>0</v>
      </c>
      <c r="AF154" s="57">
        <f>SUM(AG154:AT154)</f>
        <v>0</v>
      </c>
      <c r="AG154" s="58"/>
      <c r="AH154" s="63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60">
        <f>SUM(AV154:BI154)</f>
        <v>0</v>
      </c>
      <c r="AV154" s="58"/>
      <c r="AW154" s="63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60">
        <f>SUM(BK154:BX154)</f>
        <v>0</v>
      </c>
      <c r="BK154" s="58"/>
      <c r="BL154" s="63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60">
        <f>SUM(BZ154:CM154)</f>
        <v>0</v>
      </c>
      <c r="BZ154" s="58"/>
      <c r="CA154" s="61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60">
        <f>SUM(CO154:DB154)</f>
        <v>0</v>
      </c>
      <c r="CO154" s="58"/>
      <c r="CP154" s="61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60">
        <f>SUM(DD154:DQ154)</f>
        <v>0</v>
      </c>
      <c r="DD154" s="58"/>
      <c r="DE154" s="61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60">
        <f>SUM(DS154:EF154)</f>
        <v>0</v>
      </c>
      <c r="DS154" s="58"/>
      <c r="DT154" s="61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60">
        <f>SUM(EH154:EU154)</f>
        <v>0</v>
      </c>
      <c r="EH154" s="58"/>
      <c r="EI154" s="61"/>
      <c r="EJ154" s="58"/>
      <c r="EK154" s="58"/>
      <c r="EL154" s="58"/>
      <c r="EM154" s="58"/>
      <c r="EN154" s="58"/>
      <c r="EO154" s="58"/>
      <c r="EP154" s="58"/>
      <c r="EQ154" s="58"/>
      <c r="ER154" s="58"/>
      <c r="ES154" s="58"/>
      <c r="ET154" s="58"/>
      <c r="EU154" s="58"/>
      <c r="EV154" s="60">
        <f>SUM(EW154:FJ154)</f>
        <v>0</v>
      </c>
      <c r="EW154" s="58"/>
      <c r="EX154" s="61"/>
      <c r="EY154" s="58"/>
      <c r="EZ154" s="58"/>
      <c r="FA154" s="58"/>
      <c r="FB154" s="58"/>
      <c r="FC154" s="58"/>
      <c r="FD154" s="58"/>
      <c r="FE154" s="58"/>
      <c r="FF154" s="58"/>
      <c r="FG154" s="58"/>
      <c r="FH154" s="58"/>
      <c r="FI154" s="58"/>
      <c r="FJ154" s="58"/>
      <c r="FK154" s="60">
        <f>SUM(FL154:FY154)</f>
        <v>0</v>
      </c>
      <c r="FL154" s="58"/>
      <c r="FM154" s="61"/>
      <c r="FN154" s="58"/>
      <c r="FO154" s="58"/>
      <c r="FP154" s="58"/>
      <c r="FQ154" s="58"/>
      <c r="FR154" s="58"/>
      <c r="FS154" s="58"/>
      <c r="FT154" s="58"/>
      <c r="FU154" s="58"/>
      <c r="FV154" s="58"/>
      <c r="FW154" s="58"/>
      <c r="FX154" s="58"/>
      <c r="FY154" s="58"/>
      <c r="FZ154" s="60">
        <f>SUM(GA154:GN154)</f>
        <v>0</v>
      </c>
      <c r="GA154" s="58"/>
      <c r="GB154" s="61"/>
      <c r="GC154" s="58"/>
      <c r="GD154" s="58"/>
      <c r="GE154" s="58"/>
      <c r="GF154" s="58"/>
      <c r="GG154" s="58"/>
      <c r="GH154" s="58"/>
      <c r="GI154" s="58"/>
      <c r="GJ154" s="58"/>
      <c r="GK154" s="58"/>
      <c r="GL154" s="58"/>
      <c r="GM154" s="58"/>
      <c r="GN154" s="58"/>
      <c r="GO154" s="60">
        <f>SUM(GP154:HC154)</f>
        <v>0</v>
      </c>
      <c r="GP154" s="58"/>
      <c r="GQ154" s="61"/>
      <c r="GR154" s="58"/>
      <c r="GS154" s="58"/>
      <c r="GT154" s="58"/>
      <c r="GU154" s="58"/>
      <c r="GV154" s="58"/>
      <c r="GW154" s="58"/>
      <c r="GX154" s="58"/>
      <c r="GY154" s="58"/>
      <c r="GZ154" s="58"/>
      <c r="HA154" s="58"/>
      <c r="HB154" s="58"/>
      <c r="HC154" s="58"/>
    </row>
    <row r="155" spans="1:211" s="15" customFormat="1" ht="13.5" customHeight="1" x14ac:dyDescent="0.25">
      <c r="A155" s="14" t="s">
        <v>54</v>
      </c>
      <c r="B155" s="15" t="s">
        <v>465</v>
      </c>
      <c r="C155" s="47" t="s">
        <v>395</v>
      </c>
      <c r="D155" s="47" t="s">
        <v>396</v>
      </c>
      <c r="E155" s="48">
        <v>160</v>
      </c>
      <c r="F155" s="49"/>
      <c r="G155" s="50" t="s">
        <v>62</v>
      </c>
      <c r="H155" s="51"/>
      <c r="J155" s="50" t="s">
        <v>237</v>
      </c>
      <c r="K155" s="52" t="s">
        <v>56</v>
      </c>
      <c r="L155" s="53"/>
      <c r="M155" s="53"/>
      <c r="N155" s="16"/>
      <c r="O155" s="54"/>
      <c r="P155" s="17">
        <v>20</v>
      </c>
      <c r="Q155" s="55">
        <f t="shared" ref="Q155:AF155" si="594">IF(Q154=0, 0, Q153/Q154/1)</f>
        <v>0</v>
      </c>
      <c r="R155" s="56">
        <f t="shared" si="594"/>
        <v>0</v>
      </c>
      <c r="S155" s="56">
        <f t="shared" si="594"/>
        <v>0</v>
      </c>
      <c r="T155" s="56">
        <f t="shared" si="594"/>
        <v>0</v>
      </c>
      <c r="U155" s="56">
        <f t="shared" si="594"/>
        <v>0</v>
      </c>
      <c r="V155" s="56">
        <f t="shared" si="594"/>
        <v>0</v>
      </c>
      <c r="W155" s="56">
        <f t="shared" si="594"/>
        <v>0</v>
      </c>
      <c r="X155" s="56">
        <f t="shared" si="594"/>
        <v>0</v>
      </c>
      <c r="Y155" s="56">
        <f t="shared" si="594"/>
        <v>0</v>
      </c>
      <c r="Z155" s="56">
        <f t="shared" si="594"/>
        <v>0</v>
      </c>
      <c r="AA155" s="56">
        <f t="shared" si="594"/>
        <v>0</v>
      </c>
      <c r="AB155" s="56">
        <f t="shared" si="594"/>
        <v>0</v>
      </c>
      <c r="AC155" s="56">
        <f t="shared" si="594"/>
        <v>0</v>
      </c>
      <c r="AD155" s="56">
        <f t="shared" si="594"/>
        <v>0</v>
      </c>
      <c r="AE155" s="56">
        <f t="shared" si="594"/>
        <v>0</v>
      </c>
      <c r="AF155" s="57">
        <f t="shared" si="594"/>
        <v>0</v>
      </c>
      <c r="AG155" s="58"/>
      <c r="AH155" s="63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60">
        <f>IF(AU154=0, 0, AU153/AU154/1)</f>
        <v>0</v>
      </c>
      <c r="AV155" s="58"/>
      <c r="AW155" s="63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60">
        <f>IF(BJ154=0, 0, BJ153/BJ154/1)</f>
        <v>0</v>
      </c>
      <c r="BK155" s="58"/>
      <c r="BL155" s="63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60">
        <f>IF(BY154=0, 0, BY153/BY154/1)</f>
        <v>0</v>
      </c>
      <c r="BZ155" s="58"/>
      <c r="CA155" s="61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60">
        <f>IF(CN154=0, 0, CN153/CN154/1)</f>
        <v>0</v>
      </c>
      <c r="CO155" s="58"/>
      <c r="CP155" s="61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60">
        <f>IF(DC154=0, 0, DC153/DC154/1)</f>
        <v>0</v>
      </c>
      <c r="DD155" s="58"/>
      <c r="DE155" s="61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60">
        <f>IF(DR154=0, 0, DR153/DR154/1)</f>
        <v>0</v>
      </c>
      <c r="DS155" s="58"/>
      <c r="DT155" s="61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60">
        <f>IF(EG154=0, 0, EG153/EG154/1)</f>
        <v>0</v>
      </c>
      <c r="EH155" s="58"/>
      <c r="EI155" s="61"/>
      <c r="EJ155" s="58"/>
      <c r="EK155" s="58"/>
      <c r="EL155" s="58"/>
      <c r="EM155" s="58"/>
      <c r="EN155" s="58"/>
      <c r="EO155" s="58"/>
      <c r="EP155" s="58"/>
      <c r="EQ155" s="58"/>
      <c r="ER155" s="58"/>
      <c r="ES155" s="58"/>
      <c r="ET155" s="58"/>
      <c r="EU155" s="58"/>
      <c r="EV155" s="60">
        <f>IF(EV154=0, 0, EV153/EV154/1)</f>
        <v>0</v>
      </c>
      <c r="EW155" s="58"/>
      <c r="EX155" s="61"/>
      <c r="EY155" s="58"/>
      <c r="EZ155" s="58"/>
      <c r="FA155" s="58"/>
      <c r="FB155" s="58"/>
      <c r="FC155" s="58"/>
      <c r="FD155" s="58"/>
      <c r="FE155" s="58"/>
      <c r="FF155" s="58"/>
      <c r="FG155" s="58"/>
      <c r="FH155" s="58"/>
      <c r="FI155" s="58"/>
      <c r="FJ155" s="58"/>
      <c r="FK155" s="60">
        <f>IF(FK154=0, 0, FK153/FK154/1)</f>
        <v>0</v>
      </c>
      <c r="FL155" s="58"/>
      <c r="FM155" s="61"/>
      <c r="FN155" s="58"/>
      <c r="FO155" s="58"/>
      <c r="FP155" s="58"/>
      <c r="FQ155" s="58"/>
      <c r="FR155" s="58"/>
      <c r="FS155" s="58"/>
      <c r="FT155" s="58"/>
      <c r="FU155" s="58"/>
      <c r="FV155" s="58"/>
      <c r="FW155" s="58"/>
      <c r="FX155" s="58"/>
      <c r="FY155" s="58"/>
      <c r="FZ155" s="60">
        <f>IF(FZ154=0, 0, FZ153/FZ154/1)</f>
        <v>0</v>
      </c>
      <c r="GA155" s="58"/>
      <c r="GB155" s="61"/>
      <c r="GC155" s="58"/>
      <c r="GD155" s="58"/>
      <c r="GE155" s="58"/>
      <c r="GF155" s="58"/>
      <c r="GG155" s="58"/>
      <c r="GH155" s="58"/>
      <c r="GI155" s="58"/>
      <c r="GJ155" s="58"/>
      <c r="GK155" s="58"/>
      <c r="GL155" s="58"/>
      <c r="GM155" s="58"/>
      <c r="GN155" s="58"/>
      <c r="GO155" s="60">
        <f>IF(GO154=0, 0, GO153/GO154/1)</f>
        <v>0</v>
      </c>
      <c r="GP155" s="58"/>
      <c r="GQ155" s="61"/>
      <c r="GR155" s="58"/>
      <c r="GS155" s="58"/>
      <c r="GT155" s="58"/>
      <c r="GU155" s="58"/>
      <c r="GV155" s="58"/>
      <c r="GW155" s="58"/>
      <c r="GX155" s="58"/>
      <c r="GY155" s="58"/>
      <c r="GZ155" s="58"/>
      <c r="HA155" s="58"/>
      <c r="HB155" s="58"/>
      <c r="HC155" s="58"/>
    </row>
    <row r="156" spans="1:211" s="15" customFormat="1" ht="13.5" customHeight="1" x14ac:dyDescent="0.25">
      <c r="A156" s="14" t="s">
        <v>49</v>
      </c>
      <c r="B156" s="15" t="s">
        <v>466</v>
      </c>
      <c r="C156" s="47" t="s">
        <v>395</v>
      </c>
      <c r="D156" s="47" t="s">
        <v>396</v>
      </c>
      <c r="E156" s="48">
        <v>160</v>
      </c>
      <c r="F156" s="49"/>
      <c r="G156" s="50" t="s">
        <v>467</v>
      </c>
      <c r="H156" s="51" t="s">
        <v>54</v>
      </c>
      <c r="J156" s="50" t="s">
        <v>55</v>
      </c>
      <c r="K156" s="52" t="s">
        <v>56</v>
      </c>
      <c r="L156" s="53"/>
      <c r="M156" s="53"/>
      <c r="N156" s="16"/>
      <c r="O156" s="54"/>
      <c r="P156" s="17">
        <v>20</v>
      </c>
      <c r="Q156" s="55">
        <f t="shared" ref="Q156:AE157" si="595">SUM(AF156,AU156,BJ156,BY156,CN156,DC156,DR156,EG156,EV156,FK156,FZ156,GO156)</f>
        <v>0</v>
      </c>
      <c r="R156" s="56">
        <f t="shared" si="595"/>
        <v>0</v>
      </c>
      <c r="S156" s="56">
        <f t="shared" si="595"/>
        <v>0</v>
      </c>
      <c r="T156" s="56">
        <f t="shared" si="595"/>
        <v>0</v>
      </c>
      <c r="U156" s="56">
        <f t="shared" si="595"/>
        <v>0</v>
      </c>
      <c r="V156" s="56">
        <f t="shared" si="595"/>
        <v>0</v>
      </c>
      <c r="W156" s="56">
        <f t="shared" si="595"/>
        <v>0</v>
      </c>
      <c r="X156" s="56">
        <f t="shared" si="595"/>
        <v>0</v>
      </c>
      <c r="Y156" s="56">
        <f t="shared" si="595"/>
        <v>0</v>
      </c>
      <c r="Z156" s="56">
        <f t="shared" si="595"/>
        <v>0</v>
      </c>
      <c r="AA156" s="56">
        <f t="shared" si="595"/>
        <v>0</v>
      </c>
      <c r="AB156" s="56">
        <f t="shared" si="595"/>
        <v>0</v>
      </c>
      <c r="AC156" s="56">
        <f t="shared" si="595"/>
        <v>0</v>
      </c>
      <c r="AD156" s="56">
        <f t="shared" si="595"/>
        <v>0</v>
      </c>
      <c r="AE156" s="56">
        <f t="shared" si="595"/>
        <v>0</v>
      </c>
      <c r="AF156" s="57">
        <f>SUM(AG156:AT156)</f>
        <v>0</v>
      </c>
      <c r="AG156" s="58"/>
      <c r="AH156" s="63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60">
        <f>SUM(AV156:BI156)</f>
        <v>0</v>
      </c>
      <c r="AV156" s="58">
        <f>(AV157*AV158)/1000</f>
        <v>0</v>
      </c>
      <c r="AW156" s="63"/>
      <c r="AX156" s="58">
        <f t="shared" ref="AX156:BI156" si="596">(AX157*AX158)/1000</f>
        <v>0</v>
      </c>
      <c r="AY156" s="58">
        <f t="shared" si="596"/>
        <v>0</v>
      </c>
      <c r="AZ156" s="58">
        <f t="shared" si="596"/>
        <v>0</v>
      </c>
      <c r="BA156" s="58">
        <f t="shared" si="596"/>
        <v>0</v>
      </c>
      <c r="BB156" s="58">
        <f t="shared" si="596"/>
        <v>0</v>
      </c>
      <c r="BC156" s="58">
        <f t="shared" si="596"/>
        <v>0</v>
      </c>
      <c r="BD156" s="58">
        <f t="shared" si="596"/>
        <v>0</v>
      </c>
      <c r="BE156" s="58">
        <f t="shared" si="596"/>
        <v>0</v>
      </c>
      <c r="BF156" s="58">
        <f t="shared" si="596"/>
        <v>0</v>
      </c>
      <c r="BG156" s="58">
        <f t="shared" si="596"/>
        <v>0</v>
      </c>
      <c r="BH156" s="58">
        <f t="shared" si="596"/>
        <v>0</v>
      </c>
      <c r="BI156" s="58">
        <f t="shared" si="596"/>
        <v>0</v>
      </c>
      <c r="BJ156" s="60">
        <f>SUM(BK156:BX156)</f>
        <v>0</v>
      </c>
      <c r="BK156" s="58">
        <f>(BK157*BK158)/1000</f>
        <v>0</v>
      </c>
      <c r="BL156" s="63"/>
      <c r="BM156" s="58">
        <f t="shared" ref="BM156:BX156" si="597">(BM157*BM158)/1000</f>
        <v>0</v>
      </c>
      <c r="BN156" s="58">
        <f t="shared" si="597"/>
        <v>0</v>
      </c>
      <c r="BO156" s="58">
        <f t="shared" si="597"/>
        <v>0</v>
      </c>
      <c r="BP156" s="58">
        <f t="shared" si="597"/>
        <v>0</v>
      </c>
      <c r="BQ156" s="58">
        <f t="shared" si="597"/>
        <v>0</v>
      </c>
      <c r="BR156" s="58">
        <f t="shared" si="597"/>
        <v>0</v>
      </c>
      <c r="BS156" s="58">
        <f t="shared" si="597"/>
        <v>0</v>
      </c>
      <c r="BT156" s="58">
        <f t="shared" si="597"/>
        <v>0</v>
      </c>
      <c r="BU156" s="58">
        <f t="shared" si="597"/>
        <v>0</v>
      </c>
      <c r="BV156" s="58">
        <f t="shared" si="597"/>
        <v>0</v>
      </c>
      <c r="BW156" s="58">
        <f t="shared" si="597"/>
        <v>0</v>
      </c>
      <c r="BX156" s="58">
        <f t="shared" si="597"/>
        <v>0</v>
      </c>
      <c r="BY156" s="60">
        <f>SUM(BZ156:CM156)</f>
        <v>0</v>
      </c>
      <c r="BZ156" s="58">
        <f>(BZ157*BZ158)/1000</f>
        <v>0</v>
      </c>
      <c r="CA156" s="61"/>
      <c r="CB156" s="58">
        <f t="shared" ref="CB156:CM156" si="598">(CB157*CB158)/1000</f>
        <v>0</v>
      </c>
      <c r="CC156" s="58">
        <f t="shared" si="598"/>
        <v>0</v>
      </c>
      <c r="CD156" s="58">
        <f t="shared" si="598"/>
        <v>0</v>
      </c>
      <c r="CE156" s="58">
        <f t="shared" si="598"/>
        <v>0</v>
      </c>
      <c r="CF156" s="58">
        <f t="shared" si="598"/>
        <v>0</v>
      </c>
      <c r="CG156" s="58">
        <f t="shared" si="598"/>
        <v>0</v>
      </c>
      <c r="CH156" s="58">
        <f t="shared" si="598"/>
        <v>0</v>
      </c>
      <c r="CI156" s="58">
        <f t="shared" si="598"/>
        <v>0</v>
      </c>
      <c r="CJ156" s="58">
        <f t="shared" si="598"/>
        <v>0</v>
      </c>
      <c r="CK156" s="58">
        <f t="shared" si="598"/>
        <v>0</v>
      </c>
      <c r="CL156" s="58">
        <f t="shared" si="598"/>
        <v>0</v>
      </c>
      <c r="CM156" s="58">
        <f t="shared" si="598"/>
        <v>0</v>
      </c>
      <c r="CN156" s="60">
        <f>SUM(CO156:DB156)</f>
        <v>0</v>
      </c>
      <c r="CO156" s="58">
        <f>(CO157*CO158)/1000</f>
        <v>0</v>
      </c>
      <c r="CP156" s="61"/>
      <c r="CQ156" s="58">
        <f t="shared" ref="CQ156:DB156" si="599">(CQ157*CQ158)/1000</f>
        <v>0</v>
      </c>
      <c r="CR156" s="58">
        <f t="shared" si="599"/>
        <v>0</v>
      </c>
      <c r="CS156" s="58">
        <f t="shared" si="599"/>
        <v>0</v>
      </c>
      <c r="CT156" s="58">
        <f t="shared" si="599"/>
        <v>0</v>
      </c>
      <c r="CU156" s="58">
        <f t="shared" si="599"/>
        <v>0</v>
      </c>
      <c r="CV156" s="58">
        <f t="shared" si="599"/>
        <v>0</v>
      </c>
      <c r="CW156" s="58">
        <f t="shared" si="599"/>
        <v>0</v>
      </c>
      <c r="CX156" s="58">
        <f t="shared" si="599"/>
        <v>0</v>
      </c>
      <c r="CY156" s="58">
        <f t="shared" si="599"/>
        <v>0</v>
      </c>
      <c r="CZ156" s="58">
        <f t="shared" si="599"/>
        <v>0</v>
      </c>
      <c r="DA156" s="58">
        <f t="shared" si="599"/>
        <v>0</v>
      </c>
      <c r="DB156" s="58">
        <f t="shared" si="599"/>
        <v>0</v>
      </c>
      <c r="DC156" s="60">
        <f>SUM(DD156:DQ156)</f>
        <v>0</v>
      </c>
      <c r="DD156" s="58">
        <f>(DD157*DD158)/1000</f>
        <v>0</v>
      </c>
      <c r="DE156" s="61"/>
      <c r="DF156" s="58">
        <f t="shared" ref="DF156:DQ156" si="600">(DF157*DF158)/1000</f>
        <v>0</v>
      </c>
      <c r="DG156" s="58">
        <f t="shared" si="600"/>
        <v>0</v>
      </c>
      <c r="DH156" s="58">
        <f t="shared" si="600"/>
        <v>0</v>
      </c>
      <c r="DI156" s="58">
        <f t="shared" si="600"/>
        <v>0</v>
      </c>
      <c r="DJ156" s="58">
        <f t="shared" si="600"/>
        <v>0</v>
      </c>
      <c r="DK156" s="58">
        <f t="shared" si="600"/>
        <v>0</v>
      </c>
      <c r="DL156" s="58">
        <f t="shared" si="600"/>
        <v>0</v>
      </c>
      <c r="DM156" s="58">
        <f t="shared" si="600"/>
        <v>0</v>
      </c>
      <c r="DN156" s="58">
        <f t="shared" si="600"/>
        <v>0</v>
      </c>
      <c r="DO156" s="58">
        <f t="shared" si="600"/>
        <v>0</v>
      </c>
      <c r="DP156" s="58">
        <f t="shared" si="600"/>
        <v>0</v>
      </c>
      <c r="DQ156" s="58">
        <f t="shared" si="600"/>
        <v>0</v>
      </c>
      <c r="DR156" s="60">
        <f>SUM(DS156:EF156)</f>
        <v>0</v>
      </c>
      <c r="DS156" s="58">
        <f>(DS157*DS158)/1000</f>
        <v>0</v>
      </c>
      <c r="DT156" s="61"/>
      <c r="DU156" s="58">
        <f t="shared" ref="DU156:EF156" si="601">(DU157*DU158)/1000</f>
        <v>0</v>
      </c>
      <c r="DV156" s="58">
        <f t="shared" si="601"/>
        <v>0</v>
      </c>
      <c r="DW156" s="58">
        <f t="shared" si="601"/>
        <v>0</v>
      </c>
      <c r="DX156" s="58">
        <f t="shared" si="601"/>
        <v>0</v>
      </c>
      <c r="DY156" s="58">
        <f t="shared" si="601"/>
        <v>0</v>
      </c>
      <c r="DZ156" s="58">
        <f t="shared" si="601"/>
        <v>0</v>
      </c>
      <c r="EA156" s="58">
        <f t="shared" si="601"/>
        <v>0</v>
      </c>
      <c r="EB156" s="58">
        <f t="shared" si="601"/>
        <v>0</v>
      </c>
      <c r="EC156" s="58">
        <f t="shared" si="601"/>
        <v>0</v>
      </c>
      <c r="ED156" s="58">
        <f t="shared" si="601"/>
        <v>0</v>
      </c>
      <c r="EE156" s="58">
        <f t="shared" si="601"/>
        <v>0</v>
      </c>
      <c r="EF156" s="58">
        <f t="shared" si="601"/>
        <v>0</v>
      </c>
      <c r="EG156" s="60">
        <f>SUM(EH156:EU156)</f>
        <v>0</v>
      </c>
      <c r="EH156" s="58">
        <f>(EH157*EH158)/1000</f>
        <v>0</v>
      </c>
      <c r="EI156" s="61"/>
      <c r="EJ156" s="58">
        <f t="shared" ref="EJ156:EU156" si="602">(EJ157*EJ158)/1000</f>
        <v>0</v>
      </c>
      <c r="EK156" s="58">
        <f t="shared" si="602"/>
        <v>0</v>
      </c>
      <c r="EL156" s="58">
        <f t="shared" si="602"/>
        <v>0</v>
      </c>
      <c r="EM156" s="58">
        <f t="shared" si="602"/>
        <v>0</v>
      </c>
      <c r="EN156" s="58">
        <f t="shared" si="602"/>
        <v>0</v>
      </c>
      <c r="EO156" s="58">
        <f t="shared" si="602"/>
        <v>0</v>
      </c>
      <c r="EP156" s="58">
        <f t="shared" si="602"/>
        <v>0</v>
      </c>
      <c r="EQ156" s="58">
        <f t="shared" si="602"/>
        <v>0</v>
      </c>
      <c r="ER156" s="58">
        <f t="shared" si="602"/>
        <v>0</v>
      </c>
      <c r="ES156" s="58">
        <f t="shared" si="602"/>
        <v>0</v>
      </c>
      <c r="ET156" s="58">
        <f t="shared" si="602"/>
        <v>0</v>
      </c>
      <c r="EU156" s="58">
        <f t="shared" si="602"/>
        <v>0</v>
      </c>
      <c r="EV156" s="60">
        <f>SUM(EW156:FJ156)</f>
        <v>0</v>
      </c>
      <c r="EW156" s="58">
        <f>(EW157*EW158)/1000</f>
        <v>0</v>
      </c>
      <c r="EX156" s="61"/>
      <c r="EY156" s="58">
        <f t="shared" ref="EY156:FJ156" si="603">(EY157*EY158)/1000</f>
        <v>0</v>
      </c>
      <c r="EZ156" s="58">
        <f t="shared" si="603"/>
        <v>0</v>
      </c>
      <c r="FA156" s="58">
        <f t="shared" si="603"/>
        <v>0</v>
      </c>
      <c r="FB156" s="58">
        <f t="shared" si="603"/>
        <v>0</v>
      </c>
      <c r="FC156" s="58">
        <f t="shared" si="603"/>
        <v>0</v>
      </c>
      <c r="FD156" s="58">
        <f t="shared" si="603"/>
        <v>0</v>
      </c>
      <c r="FE156" s="58">
        <f t="shared" si="603"/>
        <v>0</v>
      </c>
      <c r="FF156" s="58">
        <f t="shared" si="603"/>
        <v>0</v>
      </c>
      <c r="FG156" s="58">
        <f t="shared" si="603"/>
        <v>0</v>
      </c>
      <c r="FH156" s="58">
        <f t="shared" si="603"/>
        <v>0</v>
      </c>
      <c r="FI156" s="58">
        <f t="shared" si="603"/>
        <v>0</v>
      </c>
      <c r="FJ156" s="58">
        <f t="shared" si="603"/>
        <v>0</v>
      </c>
      <c r="FK156" s="60">
        <f>SUM(FL156:FY156)</f>
        <v>0</v>
      </c>
      <c r="FL156" s="58">
        <f>(FL157*FL158)/1000</f>
        <v>0</v>
      </c>
      <c r="FM156" s="61"/>
      <c r="FN156" s="58">
        <f t="shared" ref="FN156:FY156" si="604">(FN157*FN158)/1000</f>
        <v>0</v>
      </c>
      <c r="FO156" s="58">
        <f t="shared" si="604"/>
        <v>0</v>
      </c>
      <c r="FP156" s="58">
        <f t="shared" si="604"/>
        <v>0</v>
      </c>
      <c r="FQ156" s="58">
        <f t="shared" si="604"/>
        <v>0</v>
      </c>
      <c r="FR156" s="58">
        <f t="shared" si="604"/>
        <v>0</v>
      </c>
      <c r="FS156" s="58">
        <f t="shared" si="604"/>
        <v>0</v>
      </c>
      <c r="FT156" s="58">
        <f t="shared" si="604"/>
        <v>0</v>
      </c>
      <c r="FU156" s="58">
        <f t="shared" si="604"/>
        <v>0</v>
      </c>
      <c r="FV156" s="58">
        <f t="shared" si="604"/>
        <v>0</v>
      </c>
      <c r="FW156" s="58">
        <f t="shared" si="604"/>
        <v>0</v>
      </c>
      <c r="FX156" s="58">
        <f t="shared" si="604"/>
        <v>0</v>
      </c>
      <c r="FY156" s="58">
        <f t="shared" si="604"/>
        <v>0</v>
      </c>
      <c r="FZ156" s="60">
        <f>SUM(GA156:GN156)</f>
        <v>0</v>
      </c>
      <c r="GA156" s="58">
        <f>(GA157*GA158)/1000</f>
        <v>0</v>
      </c>
      <c r="GB156" s="61"/>
      <c r="GC156" s="58">
        <f t="shared" ref="GC156:GN156" si="605">(GC157*GC158)/1000</f>
        <v>0</v>
      </c>
      <c r="GD156" s="58">
        <f t="shared" si="605"/>
        <v>0</v>
      </c>
      <c r="GE156" s="58">
        <f t="shared" si="605"/>
        <v>0</v>
      </c>
      <c r="GF156" s="58">
        <f t="shared" si="605"/>
        <v>0</v>
      </c>
      <c r="GG156" s="58">
        <f t="shared" si="605"/>
        <v>0</v>
      </c>
      <c r="GH156" s="58">
        <f t="shared" si="605"/>
        <v>0</v>
      </c>
      <c r="GI156" s="58">
        <f t="shared" si="605"/>
        <v>0</v>
      </c>
      <c r="GJ156" s="58">
        <f t="shared" si="605"/>
        <v>0</v>
      </c>
      <c r="GK156" s="58">
        <f t="shared" si="605"/>
        <v>0</v>
      </c>
      <c r="GL156" s="58">
        <f t="shared" si="605"/>
        <v>0</v>
      </c>
      <c r="GM156" s="58">
        <f t="shared" si="605"/>
        <v>0</v>
      </c>
      <c r="GN156" s="58">
        <f t="shared" si="605"/>
        <v>0</v>
      </c>
      <c r="GO156" s="60">
        <f>SUM(GP156:HC156)</f>
        <v>0</v>
      </c>
      <c r="GP156" s="58">
        <f>(GP157*GP158)/1000</f>
        <v>0</v>
      </c>
      <c r="GQ156" s="61"/>
      <c r="GR156" s="58">
        <f t="shared" ref="GR156:HC156" si="606">(GR157*GR158)/1000</f>
        <v>0</v>
      </c>
      <c r="GS156" s="58">
        <f t="shared" si="606"/>
        <v>0</v>
      </c>
      <c r="GT156" s="58">
        <f t="shared" si="606"/>
        <v>0</v>
      </c>
      <c r="GU156" s="58">
        <f t="shared" si="606"/>
        <v>0</v>
      </c>
      <c r="GV156" s="58">
        <f t="shared" si="606"/>
        <v>0</v>
      </c>
      <c r="GW156" s="58">
        <f t="shared" si="606"/>
        <v>0</v>
      </c>
      <c r="GX156" s="58">
        <f t="shared" si="606"/>
        <v>0</v>
      </c>
      <c r="GY156" s="58">
        <f t="shared" si="606"/>
        <v>0</v>
      </c>
      <c r="GZ156" s="58">
        <f t="shared" si="606"/>
        <v>0</v>
      </c>
      <c r="HA156" s="58">
        <f t="shared" si="606"/>
        <v>0</v>
      </c>
      <c r="HB156" s="58">
        <f t="shared" si="606"/>
        <v>0</v>
      </c>
      <c r="HC156" s="58">
        <f t="shared" si="606"/>
        <v>0</v>
      </c>
    </row>
    <row r="157" spans="1:211" s="15" customFormat="1" ht="13.5" customHeight="1" x14ac:dyDescent="0.25">
      <c r="A157" s="14" t="s">
        <v>54</v>
      </c>
      <c r="B157" s="15" t="s">
        <v>468</v>
      </c>
      <c r="C157" s="47" t="s">
        <v>395</v>
      </c>
      <c r="D157" s="47" t="s">
        <v>396</v>
      </c>
      <c r="E157" s="48">
        <v>160</v>
      </c>
      <c r="F157" s="49"/>
      <c r="G157" s="50" t="s">
        <v>59</v>
      </c>
      <c r="H157" s="51"/>
      <c r="J157" s="50" t="s">
        <v>234</v>
      </c>
      <c r="K157" s="52" t="s">
        <v>56</v>
      </c>
      <c r="L157" s="53"/>
      <c r="M157" s="53"/>
      <c r="N157" s="16"/>
      <c r="O157" s="54"/>
      <c r="P157" s="17">
        <v>20</v>
      </c>
      <c r="Q157" s="55">
        <f t="shared" si="595"/>
        <v>0</v>
      </c>
      <c r="R157" s="56">
        <f t="shared" si="595"/>
        <v>0</v>
      </c>
      <c r="S157" s="56">
        <f t="shared" si="595"/>
        <v>0</v>
      </c>
      <c r="T157" s="56">
        <f t="shared" si="595"/>
        <v>0</v>
      </c>
      <c r="U157" s="56">
        <f t="shared" si="595"/>
        <v>0</v>
      </c>
      <c r="V157" s="56">
        <f t="shared" si="595"/>
        <v>0</v>
      </c>
      <c r="W157" s="56">
        <f t="shared" si="595"/>
        <v>0</v>
      </c>
      <c r="X157" s="56">
        <f t="shared" si="595"/>
        <v>0</v>
      </c>
      <c r="Y157" s="56">
        <f t="shared" si="595"/>
        <v>0</v>
      </c>
      <c r="Z157" s="56">
        <f t="shared" si="595"/>
        <v>0</v>
      </c>
      <c r="AA157" s="56">
        <f t="shared" si="595"/>
        <v>0</v>
      </c>
      <c r="AB157" s="56">
        <f t="shared" si="595"/>
        <v>0</v>
      </c>
      <c r="AC157" s="56">
        <f t="shared" si="595"/>
        <v>0</v>
      </c>
      <c r="AD157" s="56">
        <f t="shared" si="595"/>
        <v>0</v>
      </c>
      <c r="AE157" s="56">
        <f t="shared" si="595"/>
        <v>0</v>
      </c>
      <c r="AF157" s="57">
        <f>SUM(AG157:AT157)</f>
        <v>0</v>
      </c>
      <c r="AG157" s="58"/>
      <c r="AH157" s="63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60">
        <f>SUM(AV157:BI157)</f>
        <v>0</v>
      </c>
      <c r="AV157" s="58"/>
      <c r="AW157" s="63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60">
        <f>SUM(BK157:BX157)</f>
        <v>0</v>
      </c>
      <c r="BK157" s="58"/>
      <c r="BL157" s="63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60">
        <f>SUM(BZ157:CM157)</f>
        <v>0</v>
      </c>
      <c r="BZ157" s="58"/>
      <c r="CA157" s="61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60">
        <f>SUM(CO157:DB157)</f>
        <v>0</v>
      </c>
      <c r="CO157" s="58"/>
      <c r="CP157" s="61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60">
        <f>SUM(DD157:DQ157)</f>
        <v>0</v>
      </c>
      <c r="DD157" s="58"/>
      <c r="DE157" s="61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60">
        <f>SUM(DS157:EF157)</f>
        <v>0</v>
      </c>
      <c r="DS157" s="58"/>
      <c r="DT157" s="61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60">
        <f>SUM(EH157:EU157)</f>
        <v>0</v>
      </c>
      <c r="EH157" s="58"/>
      <c r="EI157" s="61"/>
      <c r="EJ157" s="58"/>
      <c r="EK157" s="58"/>
      <c r="EL157" s="58"/>
      <c r="EM157" s="58"/>
      <c r="EN157" s="58"/>
      <c r="EO157" s="58"/>
      <c r="EP157" s="58"/>
      <c r="EQ157" s="58"/>
      <c r="ER157" s="58"/>
      <c r="ES157" s="58"/>
      <c r="ET157" s="58"/>
      <c r="EU157" s="58"/>
      <c r="EV157" s="60">
        <f>SUM(EW157:FJ157)</f>
        <v>0</v>
      </c>
      <c r="EW157" s="58"/>
      <c r="EX157" s="61"/>
      <c r="EY157" s="58"/>
      <c r="EZ157" s="58"/>
      <c r="FA157" s="58"/>
      <c r="FB157" s="58"/>
      <c r="FC157" s="58"/>
      <c r="FD157" s="58"/>
      <c r="FE157" s="58"/>
      <c r="FF157" s="58"/>
      <c r="FG157" s="58"/>
      <c r="FH157" s="58"/>
      <c r="FI157" s="58"/>
      <c r="FJ157" s="58"/>
      <c r="FK157" s="60">
        <f>SUM(FL157:FY157)</f>
        <v>0</v>
      </c>
      <c r="FL157" s="58"/>
      <c r="FM157" s="61"/>
      <c r="FN157" s="58"/>
      <c r="FO157" s="58"/>
      <c r="FP157" s="58"/>
      <c r="FQ157" s="58"/>
      <c r="FR157" s="58"/>
      <c r="FS157" s="58"/>
      <c r="FT157" s="58"/>
      <c r="FU157" s="58"/>
      <c r="FV157" s="58"/>
      <c r="FW157" s="58"/>
      <c r="FX157" s="58"/>
      <c r="FY157" s="58"/>
      <c r="FZ157" s="60">
        <f>SUM(GA157:GN157)</f>
        <v>0</v>
      </c>
      <c r="GA157" s="58"/>
      <c r="GB157" s="61"/>
      <c r="GC157" s="58"/>
      <c r="GD157" s="58"/>
      <c r="GE157" s="58"/>
      <c r="GF157" s="58"/>
      <c r="GG157" s="58"/>
      <c r="GH157" s="58"/>
      <c r="GI157" s="58"/>
      <c r="GJ157" s="58"/>
      <c r="GK157" s="58"/>
      <c r="GL157" s="58"/>
      <c r="GM157" s="58"/>
      <c r="GN157" s="58"/>
      <c r="GO157" s="60">
        <f>SUM(GP157:HC157)</f>
        <v>0</v>
      </c>
      <c r="GP157" s="58"/>
      <c r="GQ157" s="61"/>
      <c r="GR157" s="58"/>
      <c r="GS157" s="58"/>
      <c r="GT157" s="58"/>
      <c r="GU157" s="58"/>
      <c r="GV157" s="58"/>
      <c r="GW157" s="58"/>
      <c r="GX157" s="58"/>
      <c r="GY157" s="58"/>
      <c r="GZ157" s="58"/>
      <c r="HA157" s="58"/>
      <c r="HB157" s="58"/>
      <c r="HC157" s="58"/>
    </row>
    <row r="158" spans="1:211" s="15" customFormat="1" ht="13.5" customHeight="1" x14ac:dyDescent="0.25">
      <c r="A158" s="14" t="s">
        <v>54</v>
      </c>
      <c r="B158" s="15" t="s">
        <v>469</v>
      </c>
      <c r="C158" s="47" t="s">
        <v>395</v>
      </c>
      <c r="D158" s="47" t="s">
        <v>396</v>
      </c>
      <c r="E158" s="48">
        <v>160</v>
      </c>
      <c r="F158" s="49"/>
      <c r="G158" s="50" t="s">
        <v>62</v>
      </c>
      <c r="H158" s="51"/>
      <c r="J158" s="50" t="s">
        <v>237</v>
      </c>
      <c r="K158" s="52" t="s">
        <v>56</v>
      </c>
      <c r="L158" s="53"/>
      <c r="M158" s="53"/>
      <c r="N158" s="16"/>
      <c r="O158" s="54"/>
      <c r="P158" s="17">
        <v>20</v>
      </c>
      <c r="Q158" s="55">
        <f t="shared" ref="Q158:AF158" si="607">IF(Q157=0, 0, Q156/Q157/1)</f>
        <v>0</v>
      </c>
      <c r="R158" s="56">
        <f t="shared" si="607"/>
        <v>0</v>
      </c>
      <c r="S158" s="56">
        <f t="shared" si="607"/>
        <v>0</v>
      </c>
      <c r="T158" s="56">
        <f t="shared" si="607"/>
        <v>0</v>
      </c>
      <c r="U158" s="56">
        <f t="shared" si="607"/>
        <v>0</v>
      </c>
      <c r="V158" s="56">
        <f t="shared" si="607"/>
        <v>0</v>
      </c>
      <c r="W158" s="56">
        <f t="shared" si="607"/>
        <v>0</v>
      </c>
      <c r="X158" s="56">
        <f t="shared" si="607"/>
        <v>0</v>
      </c>
      <c r="Y158" s="56">
        <f t="shared" si="607"/>
        <v>0</v>
      </c>
      <c r="Z158" s="56">
        <f t="shared" si="607"/>
        <v>0</v>
      </c>
      <c r="AA158" s="56">
        <f t="shared" si="607"/>
        <v>0</v>
      </c>
      <c r="AB158" s="56">
        <f t="shared" si="607"/>
        <v>0</v>
      </c>
      <c r="AC158" s="56">
        <f t="shared" si="607"/>
        <v>0</v>
      </c>
      <c r="AD158" s="56">
        <f t="shared" si="607"/>
        <v>0</v>
      </c>
      <c r="AE158" s="56">
        <f t="shared" si="607"/>
        <v>0</v>
      </c>
      <c r="AF158" s="57">
        <f t="shared" si="607"/>
        <v>0</v>
      </c>
      <c r="AG158" s="58"/>
      <c r="AH158" s="63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60">
        <f>IF(AU157=0, 0, AU156/AU157/1)</f>
        <v>0</v>
      </c>
      <c r="AV158" s="58"/>
      <c r="AW158" s="63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60">
        <f>IF(BJ157=0, 0, BJ156/BJ157/1)</f>
        <v>0</v>
      </c>
      <c r="BK158" s="58"/>
      <c r="BL158" s="63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60">
        <f>IF(BY157=0, 0, BY156/BY157/1)</f>
        <v>0</v>
      </c>
      <c r="BZ158" s="58"/>
      <c r="CA158" s="61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60">
        <f>IF(CN157=0, 0, CN156/CN157/1)</f>
        <v>0</v>
      </c>
      <c r="CO158" s="58"/>
      <c r="CP158" s="61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60">
        <f>IF(DC157=0, 0, DC156/DC157/1)</f>
        <v>0</v>
      </c>
      <c r="DD158" s="58"/>
      <c r="DE158" s="61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60">
        <f>IF(DR157=0, 0, DR156/DR157/1)</f>
        <v>0</v>
      </c>
      <c r="DS158" s="58"/>
      <c r="DT158" s="61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58"/>
      <c r="EG158" s="60">
        <f>IF(EG157=0, 0, EG156/EG157/1)</f>
        <v>0</v>
      </c>
      <c r="EH158" s="58"/>
      <c r="EI158" s="61"/>
      <c r="EJ158" s="58"/>
      <c r="EK158" s="58"/>
      <c r="EL158" s="58"/>
      <c r="EM158" s="58"/>
      <c r="EN158" s="58"/>
      <c r="EO158" s="58"/>
      <c r="EP158" s="58"/>
      <c r="EQ158" s="58"/>
      <c r="ER158" s="58"/>
      <c r="ES158" s="58"/>
      <c r="ET158" s="58"/>
      <c r="EU158" s="58"/>
      <c r="EV158" s="60">
        <f>IF(EV157=0, 0, EV156/EV157/1)</f>
        <v>0</v>
      </c>
      <c r="EW158" s="58"/>
      <c r="EX158" s="61"/>
      <c r="EY158" s="58"/>
      <c r="EZ158" s="58"/>
      <c r="FA158" s="58"/>
      <c r="FB158" s="58"/>
      <c r="FC158" s="58"/>
      <c r="FD158" s="58"/>
      <c r="FE158" s="58"/>
      <c r="FF158" s="58"/>
      <c r="FG158" s="58"/>
      <c r="FH158" s="58"/>
      <c r="FI158" s="58"/>
      <c r="FJ158" s="58"/>
      <c r="FK158" s="60">
        <f>IF(FK157=0, 0, FK156/FK157/1)</f>
        <v>0</v>
      </c>
      <c r="FL158" s="58"/>
      <c r="FM158" s="61"/>
      <c r="FN158" s="58"/>
      <c r="FO158" s="58"/>
      <c r="FP158" s="58"/>
      <c r="FQ158" s="58"/>
      <c r="FR158" s="58"/>
      <c r="FS158" s="58"/>
      <c r="FT158" s="58"/>
      <c r="FU158" s="58"/>
      <c r="FV158" s="58"/>
      <c r="FW158" s="58"/>
      <c r="FX158" s="58"/>
      <c r="FY158" s="58"/>
      <c r="FZ158" s="60">
        <f>IF(FZ157=0, 0, FZ156/FZ157/1)</f>
        <v>0</v>
      </c>
      <c r="GA158" s="58"/>
      <c r="GB158" s="61"/>
      <c r="GC158" s="58"/>
      <c r="GD158" s="58"/>
      <c r="GE158" s="58"/>
      <c r="GF158" s="58"/>
      <c r="GG158" s="58"/>
      <c r="GH158" s="58"/>
      <c r="GI158" s="58"/>
      <c r="GJ158" s="58"/>
      <c r="GK158" s="58"/>
      <c r="GL158" s="58"/>
      <c r="GM158" s="58"/>
      <c r="GN158" s="58"/>
      <c r="GO158" s="60">
        <f>IF(GO157=0, 0, GO156/GO157/1)</f>
        <v>0</v>
      </c>
      <c r="GP158" s="58"/>
      <c r="GQ158" s="61"/>
      <c r="GR158" s="58"/>
      <c r="GS158" s="58"/>
      <c r="GT158" s="58"/>
      <c r="GU158" s="58"/>
      <c r="GV158" s="58"/>
      <c r="GW158" s="58"/>
      <c r="GX158" s="58"/>
      <c r="GY158" s="58"/>
      <c r="GZ158" s="58"/>
      <c r="HA158" s="58"/>
      <c r="HB158" s="58"/>
      <c r="HC158" s="58"/>
    </row>
    <row r="159" spans="1:211" s="15" customFormat="1" ht="13.5" customHeight="1" x14ac:dyDescent="0.25">
      <c r="A159" s="14" t="s">
        <v>49</v>
      </c>
      <c r="B159" s="15" t="s">
        <v>470</v>
      </c>
      <c r="C159" s="47" t="s">
        <v>395</v>
      </c>
      <c r="D159" s="47" t="s">
        <v>396</v>
      </c>
      <c r="E159" s="48">
        <v>160</v>
      </c>
      <c r="F159" s="49"/>
      <c r="G159" s="50" t="s">
        <v>471</v>
      </c>
      <c r="H159" s="51" t="s">
        <v>54</v>
      </c>
      <c r="J159" s="50" t="s">
        <v>55</v>
      </c>
      <c r="K159" s="52" t="s">
        <v>56</v>
      </c>
      <c r="L159" s="53"/>
      <c r="M159" s="53"/>
      <c r="N159" s="16"/>
      <c r="O159" s="54"/>
      <c r="P159" s="17">
        <v>20</v>
      </c>
      <c r="Q159" s="55">
        <f t="shared" ref="Q159:AE160" si="608">SUM(AF159,AU159,BJ159,BY159,CN159,DC159,DR159,EG159,EV159,FK159,FZ159,GO159)</f>
        <v>0</v>
      </c>
      <c r="R159" s="56">
        <f t="shared" si="608"/>
        <v>0</v>
      </c>
      <c r="S159" s="56">
        <f t="shared" si="608"/>
        <v>0</v>
      </c>
      <c r="T159" s="56">
        <f t="shared" si="608"/>
        <v>0</v>
      </c>
      <c r="U159" s="56">
        <f t="shared" si="608"/>
        <v>0</v>
      </c>
      <c r="V159" s="56">
        <f t="shared" si="608"/>
        <v>0</v>
      </c>
      <c r="W159" s="56">
        <f t="shared" si="608"/>
        <v>0</v>
      </c>
      <c r="X159" s="56">
        <f t="shared" si="608"/>
        <v>0</v>
      </c>
      <c r="Y159" s="56">
        <f t="shared" si="608"/>
        <v>0</v>
      </c>
      <c r="Z159" s="56">
        <f t="shared" si="608"/>
        <v>0</v>
      </c>
      <c r="AA159" s="56">
        <f t="shared" si="608"/>
        <v>0</v>
      </c>
      <c r="AB159" s="56">
        <f t="shared" si="608"/>
        <v>0</v>
      </c>
      <c r="AC159" s="56">
        <f t="shared" si="608"/>
        <v>0</v>
      </c>
      <c r="AD159" s="56">
        <f t="shared" si="608"/>
        <v>0</v>
      </c>
      <c r="AE159" s="56">
        <f t="shared" si="608"/>
        <v>0</v>
      </c>
      <c r="AF159" s="57">
        <f>SUM(AG159:AT159)</f>
        <v>0</v>
      </c>
      <c r="AG159" s="58"/>
      <c r="AH159" s="63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60">
        <f>SUM(AV159:BI159)</f>
        <v>0</v>
      </c>
      <c r="AV159" s="58">
        <f>(AV160*AV161)/1000</f>
        <v>0</v>
      </c>
      <c r="AW159" s="63"/>
      <c r="AX159" s="58">
        <f t="shared" ref="AX159:BI159" si="609">(AX160*AX161)/1000</f>
        <v>0</v>
      </c>
      <c r="AY159" s="58">
        <f t="shared" si="609"/>
        <v>0</v>
      </c>
      <c r="AZ159" s="58">
        <f t="shared" si="609"/>
        <v>0</v>
      </c>
      <c r="BA159" s="58">
        <f t="shared" si="609"/>
        <v>0</v>
      </c>
      <c r="BB159" s="58">
        <f t="shared" si="609"/>
        <v>0</v>
      </c>
      <c r="BC159" s="58">
        <f t="shared" si="609"/>
        <v>0</v>
      </c>
      <c r="BD159" s="58">
        <f t="shared" si="609"/>
        <v>0</v>
      </c>
      <c r="BE159" s="58">
        <f t="shared" si="609"/>
        <v>0</v>
      </c>
      <c r="BF159" s="58">
        <f t="shared" si="609"/>
        <v>0</v>
      </c>
      <c r="BG159" s="58">
        <f t="shared" si="609"/>
        <v>0</v>
      </c>
      <c r="BH159" s="58">
        <f t="shared" si="609"/>
        <v>0</v>
      </c>
      <c r="BI159" s="58">
        <f t="shared" si="609"/>
        <v>0</v>
      </c>
      <c r="BJ159" s="60">
        <f>SUM(BK159:BX159)</f>
        <v>0</v>
      </c>
      <c r="BK159" s="58">
        <f>(BK160*BK161)/1000</f>
        <v>0</v>
      </c>
      <c r="BL159" s="63"/>
      <c r="BM159" s="58">
        <f t="shared" ref="BM159:BX159" si="610">(BM160*BM161)/1000</f>
        <v>0</v>
      </c>
      <c r="BN159" s="58">
        <f t="shared" si="610"/>
        <v>0</v>
      </c>
      <c r="BO159" s="58">
        <f t="shared" si="610"/>
        <v>0</v>
      </c>
      <c r="BP159" s="58">
        <f t="shared" si="610"/>
        <v>0</v>
      </c>
      <c r="BQ159" s="58">
        <f t="shared" si="610"/>
        <v>0</v>
      </c>
      <c r="BR159" s="58">
        <f t="shared" si="610"/>
        <v>0</v>
      </c>
      <c r="BS159" s="58">
        <f t="shared" si="610"/>
        <v>0</v>
      </c>
      <c r="BT159" s="58">
        <f t="shared" si="610"/>
        <v>0</v>
      </c>
      <c r="BU159" s="58">
        <f t="shared" si="610"/>
        <v>0</v>
      </c>
      <c r="BV159" s="58">
        <f t="shared" si="610"/>
        <v>0</v>
      </c>
      <c r="BW159" s="58">
        <f t="shared" si="610"/>
        <v>0</v>
      </c>
      <c r="BX159" s="58">
        <f t="shared" si="610"/>
        <v>0</v>
      </c>
      <c r="BY159" s="60">
        <f>SUM(BZ159:CM159)</f>
        <v>0</v>
      </c>
      <c r="BZ159" s="58">
        <f>(BZ160*BZ161)/1000</f>
        <v>0</v>
      </c>
      <c r="CA159" s="61"/>
      <c r="CB159" s="58">
        <f t="shared" ref="CB159:CM159" si="611">(CB160*CB161)/1000</f>
        <v>0</v>
      </c>
      <c r="CC159" s="58">
        <f t="shared" si="611"/>
        <v>0</v>
      </c>
      <c r="CD159" s="58">
        <f t="shared" si="611"/>
        <v>0</v>
      </c>
      <c r="CE159" s="58">
        <f t="shared" si="611"/>
        <v>0</v>
      </c>
      <c r="CF159" s="58">
        <f t="shared" si="611"/>
        <v>0</v>
      </c>
      <c r="CG159" s="58">
        <f t="shared" si="611"/>
        <v>0</v>
      </c>
      <c r="CH159" s="58">
        <f t="shared" si="611"/>
        <v>0</v>
      </c>
      <c r="CI159" s="58">
        <f t="shared" si="611"/>
        <v>0</v>
      </c>
      <c r="CJ159" s="58">
        <f t="shared" si="611"/>
        <v>0</v>
      </c>
      <c r="CK159" s="58">
        <f t="shared" si="611"/>
        <v>0</v>
      </c>
      <c r="CL159" s="58">
        <f t="shared" si="611"/>
        <v>0</v>
      </c>
      <c r="CM159" s="58">
        <f t="shared" si="611"/>
        <v>0</v>
      </c>
      <c r="CN159" s="60">
        <f>SUM(CO159:DB159)</f>
        <v>0</v>
      </c>
      <c r="CO159" s="58">
        <f>(CO160*CO161)/1000</f>
        <v>0</v>
      </c>
      <c r="CP159" s="61"/>
      <c r="CQ159" s="58">
        <f t="shared" ref="CQ159:DB159" si="612">(CQ160*CQ161)/1000</f>
        <v>0</v>
      </c>
      <c r="CR159" s="58">
        <f t="shared" si="612"/>
        <v>0</v>
      </c>
      <c r="CS159" s="58">
        <f t="shared" si="612"/>
        <v>0</v>
      </c>
      <c r="CT159" s="58">
        <f t="shared" si="612"/>
        <v>0</v>
      </c>
      <c r="CU159" s="58">
        <f t="shared" si="612"/>
        <v>0</v>
      </c>
      <c r="CV159" s="58">
        <f t="shared" si="612"/>
        <v>0</v>
      </c>
      <c r="CW159" s="58">
        <f t="shared" si="612"/>
        <v>0</v>
      </c>
      <c r="CX159" s="58">
        <f t="shared" si="612"/>
        <v>0</v>
      </c>
      <c r="CY159" s="58">
        <f t="shared" si="612"/>
        <v>0</v>
      </c>
      <c r="CZ159" s="58">
        <f t="shared" si="612"/>
        <v>0</v>
      </c>
      <c r="DA159" s="58">
        <f t="shared" si="612"/>
        <v>0</v>
      </c>
      <c r="DB159" s="58">
        <f t="shared" si="612"/>
        <v>0</v>
      </c>
      <c r="DC159" s="60">
        <f>SUM(DD159:DQ159)</f>
        <v>0</v>
      </c>
      <c r="DD159" s="58">
        <f>(DD160*DD161)/1000</f>
        <v>0</v>
      </c>
      <c r="DE159" s="61"/>
      <c r="DF159" s="58">
        <f t="shared" ref="DF159:DQ159" si="613">(DF160*DF161)/1000</f>
        <v>0</v>
      </c>
      <c r="DG159" s="58">
        <f t="shared" si="613"/>
        <v>0</v>
      </c>
      <c r="DH159" s="58">
        <f t="shared" si="613"/>
        <v>0</v>
      </c>
      <c r="DI159" s="58">
        <f t="shared" si="613"/>
        <v>0</v>
      </c>
      <c r="DJ159" s="58">
        <f t="shared" si="613"/>
        <v>0</v>
      </c>
      <c r="DK159" s="58">
        <f t="shared" si="613"/>
        <v>0</v>
      </c>
      <c r="DL159" s="58">
        <f t="shared" si="613"/>
        <v>0</v>
      </c>
      <c r="DM159" s="58">
        <f t="shared" si="613"/>
        <v>0</v>
      </c>
      <c r="DN159" s="58">
        <f t="shared" si="613"/>
        <v>0</v>
      </c>
      <c r="DO159" s="58">
        <f t="shared" si="613"/>
        <v>0</v>
      </c>
      <c r="DP159" s="58">
        <f t="shared" si="613"/>
        <v>0</v>
      </c>
      <c r="DQ159" s="58">
        <f t="shared" si="613"/>
        <v>0</v>
      </c>
      <c r="DR159" s="60">
        <f>SUM(DS159:EF159)</f>
        <v>0</v>
      </c>
      <c r="DS159" s="58">
        <f>(DS160*DS161)/1000</f>
        <v>0</v>
      </c>
      <c r="DT159" s="61"/>
      <c r="DU159" s="58">
        <f t="shared" ref="DU159:EF159" si="614">(DU160*DU161)/1000</f>
        <v>0</v>
      </c>
      <c r="DV159" s="58">
        <f t="shared" si="614"/>
        <v>0</v>
      </c>
      <c r="DW159" s="58">
        <f t="shared" si="614"/>
        <v>0</v>
      </c>
      <c r="DX159" s="58">
        <f t="shared" si="614"/>
        <v>0</v>
      </c>
      <c r="DY159" s="58">
        <f t="shared" si="614"/>
        <v>0</v>
      </c>
      <c r="DZ159" s="58">
        <f t="shared" si="614"/>
        <v>0</v>
      </c>
      <c r="EA159" s="58">
        <f t="shared" si="614"/>
        <v>0</v>
      </c>
      <c r="EB159" s="58">
        <f t="shared" si="614"/>
        <v>0</v>
      </c>
      <c r="EC159" s="58">
        <f t="shared" si="614"/>
        <v>0</v>
      </c>
      <c r="ED159" s="58">
        <f t="shared" si="614"/>
        <v>0</v>
      </c>
      <c r="EE159" s="58">
        <f t="shared" si="614"/>
        <v>0</v>
      </c>
      <c r="EF159" s="58">
        <f t="shared" si="614"/>
        <v>0</v>
      </c>
      <c r="EG159" s="60">
        <f>SUM(EH159:EU159)</f>
        <v>0</v>
      </c>
      <c r="EH159" s="58">
        <f>(EH160*EH161)/1000</f>
        <v>0</v>
      </c>
      <c r="EI159" s="61"/>
      <c r="EJ159" s="58">
        <f t="shared" ref="EJ159:EU159" si="615">(EJ160*EJ161)/1000</f>
        <v>0</v>
      </c>
      <c r="EK159" s="58">
        <f t="shared" si="615"/>
        <v>0</v>
      </c>
      <c r="EL159" s="58">
        <f t="shared" si="615"/>
        <v>0</v>
      </c>
      <c r="EM159" s="58">
        <f t="shared" si="615"/>
        <v>0</v>
      </c>
      <c r="EN159" s="58">
        <f t="shared" si="615"/>
        <v>0</v>
      </c>
      <c r="EO159" s="58">
        <f t="shared" si="615"/>
        <v>0</v>
      </c>
      <c r="EP159" s="58">
        <f t="shared" si="615"/>
        <v>0</v>
      </c>
      <c r="EQ159" s="58">
        <f t="shared" si="615"/>
        <v>0</v>
      </c>
      <c r="ER159" s="58">
        <f t="shared" si="615"/>
        <v>0</v>
      </c>
      <c r="ES159" s="58">
        <f t="shared" si="615"/>
        <v>0</v>
      </c>
      <c r="ET159" s="58">
        <f t="shared" si="615"/>
        <v>0</v>
      </c>
      <c r="EU159" s="58">
        <f t="shared" si="615"/>
        <v>0</v>
      </c>
      <c r="EV159" s="60">
        <f>SUM(EW159:FJ159)</f>
        <v>0</v>
      </c>
      <c r="EW159" s="58">
        <f>(EW160*EW161)/1000</f>
        <v>0</v>
      </c>
      <c r="EX159" s="61"/>
      <c r="EY159" s="58">
        <f t="shared" ref="EY159:FJ159" si="616">(EY160*EY161)/1000</f>
        <v>0</v>
      </c>
      <c r="EZ159" s="58">
        <f t="shared" si="616"/>
        <v>0</v>
      </c>
      <c r="FA159" s="58">
        <f t="shared" si="616"/>
        <v>0</v>
      </c>
      <c r="FB159" s="58">
        <f t="shared" si="616"/>
        <v>0</v>
      </c>
      <c r="FC159" s="58">
        <f t="shared" si="616"/>
        <v>0</v>
      </c>
      <c r="FD159" s="58">
        <f t="shared" si="616"/>
        <v>0</v>
      </c>
      <c r="FE159" s="58">
        <f t="shared" si="616"/>
        <v>0</v>
      </c>
      <c r="FF159" s="58">
        <f t="shared" si="616"/>
        <v>0</v>
      </c>
      <c r="FG159" s="58">
        <f t="shared" si="616"/>
        <v>0</v>
      </c>
      <c r="FH159" s="58">
        <f t="shared" si="616"/>
        <v>0</v>
      </c>
      <c r="FI159" s="58">
        <f t="shared" si="616"/>
        <v>0</v>
      </c>
      <c r="FJ159" s="58">
        <f t="shared" si="616"/>
        <v>0</v>
      </c>
      <c r="FK159" s="60">
        <f>SUM(FL159:FY159)</f>
        <v>0</v>
      </c>
      <c r="FL159" s="58">
        <f>(FL160*FL161)/1000</f>
        <v>0</v>
      </c>
      <c r="FM159" s="61"/>
      <c r="FN159" s="58">
        <f t="shared" ref="FN159:FY159" si="617">(FN160*FN161)/1000</f>
        <v>0</v>
      </c>
      <c r="FO159" s="58">
        <f t="shared" si="617"/>
        <v>0</v>
      </c>
      <c r="FP159" s="58">
        <f t="shared" si="617"/>
        <v>0</v>
      </c>
      <c r="FQ159" s="58">
        <f t="shared" si="617"/>
        <v>0</v>
      </c>
      <c r="FR159" s="58">
        <f t="shared" si="617"/>
        <v>0</v>
      </c>
      <c r="FS159" s="58">
        <f t="shared" si="617"/>
        <v>0</v>
      </c>
      <c r="FT159" s="58">
        <f t="shared" si="617"/>
        <v>0</v>
      </c>
      <c r="FU159" s="58">
        <f t="shared" si="617"/>
        <v>0</v>
      </c>
      <c r="FV159" s="58">
        <f t="shared" si="617"/>
        <v>0</v>
      </c>
      <c r="FW159" s="58">
        <f t="shared" si="617"/>
        <v>0</v>
      </c>
      <c r="FX159" s="58">
        <f t="shared" si="617"/>
        <v>0</v>
      </c>
      <c r="FY159" s="58">
        <f t="shared" si="617"/>
        <v>0</v>
      </c>
      <c r="FZ159" s="60">
        <f>SUM(GA159:GN159)</f>
        <v>0</v>
      </c>
      <c r="GA159" s="58">
        <f>(GA160*GA161)/1000</f>
        <v>0</v>
      </c>
      <c r="GB159" s="61"/>
      <c r="GC159" s="58">
        <f t="shared" ref="GC159:GN159" si="618">(GC160*GC161)/1000</f>
        <v>0</v>
      </c>
      <c r="GD159" s="58">
        <f t="shared" si="618"/>
        <v>0</v>
      </c>
      <c r="GE159" s="58">
        <f t="shared" si="618"/>
        <v>0</v>
      </c>
      <c r="GF159" s="58">
        <f t="shared" si="618"/>
        <v>0</v>
      </c>
      <c r="GG159" s="58">
        <f t="shared" si="618"/>
        <v>0</v>
      </c>
      <c r="GH159" s="58">
        <f t="shared" si="618"/>
        <v>0</v>
      </c>
      <c r="GI159" s="58">
        <f t="shared" si="618"/>
        <v>0</v>
      </c>
      <c r="GJ159" s="58">
        <f t="shared" si="618"/>
        <v>0</v>
      </c>
      <c r="GK159" s="58">
        <f t="shared" si="618"/>
        <v>0</v>
      </c>
      <c r="GL159" s="58">
        <f t="shared" si="618"/>
        <v>0</v>
      </c>
      <c r="GM159" s="58">
        <f t="shared" si="618"/>
        <v>0</v>
      </c>
      <c r="GN159" s="58">
        <f t="shared" si="618"/>
        <v>0</v>
      </c>
      <c r="GO159" s="60">
        <f>SUM(GP159:HC159)</f>
        <v>0</v>
      </c>
      <c r="GP159" s="58">
        <f>(GP160*GP161)/1000</f>
        <v>0</v>
      </c>
      <c r="GQ159" s="61"/>
      <c r="GR159" s="58">
        <f t="shared" ref="GR159:HC159" si="619">(GR160*GR161)/1000</f>
        <v>0</v>
      </c>
      <c r="GS159" s="58">
        <f t="shared" si="619"/>
        <v>0</v>
      </c>
      <c r="GT159" s="58">
        <f t="shared" si="619"/>
        <v>0</v>
      </c>
      <c r="GU159" s="58">
        <f t="shared" si="619"/>
        <v>0</v>
      </c>
      <c r="GV159" s="58">
        <f t="shared" si="619"/>
        <v>0</v>
      </c>
      <c r="GW159" s="58">
        <f t="shared" si="619"/>
        <v>0</v>
      </c>
      <c r="GX159" s="58">
        <f t="shared" si="619"/>
        <v>0</v>
      </c>
      <c r="GY159" s="58">
        <f t="shared" si="619"/>
        <v>0</v>
      </c>
      <c r="GZ159" s="58">
        <f t="shared" si="619"/>
        <v>0</v>
      </c>
      <c r="HA159" s="58">
        <f t="shared" si="619"/>
        <v>0</v>
      </c>
      <c r="HB159" s="58">
        <f t="shared" si="619"/>
        <v>0</v>
      </c>
      <c r="HC159" s="58">
        <f t="shared" si="619"/>
        <v>0</v>
      </c>
    </row>
    <row r="160" spans="1:211" s="15" customFormat="1" ht="13.5" customHeight="1" x14ac:dyDescent="0.25">
      <c r="A160" s="14" t="s">
        <v>54</v>
      </c>
      <c r="B160" s="15" t="s">
        <v>472</v>
      </c>
      <c r="C160" s="47" t="s">
        <v>395</v>
      </c>
      <c r="D160" s="47" t="s">
        <v>396</v>
      </c>
      <c r="E160" s="48">
        <v>160</v>
      </c>
      <c r="F160" s="49"/>
      <c r="G160" s="50" t="s">
        <v>59</v>
      </c>
      <c r="H160" s="51"/>
      <c r="J160" s="50" t="s">
        <v>234</v>
      </c>
      <c r="K160" s="52" t="s">
        <v>56</v>
      </c>
      <c r="L160" s="53"/>
      <c r="M160" s="53"/>
      <c r="N160" s="16"/>
      <c r="O160" s="54"/>
      <c r="P160" s="17">
        <v>20</v>
      </c>
      <c r="Q160" s="55">
        <f t="shared" si="608"/>
        <v>0</v>
      </c>
      <c r="R160" s="56">
        <f t="shared" si="608"/>
        <v>0</v>
      </c>
      <c r="S160" s="56">
        <f t="shared" si="608"/>
        <v>0</v>
      </c>
      <c r="T160" s="56">
        <f t="shared" si="608"/>
        <v>0</v>
      </c>
      <c r="U160" s="56">
        <f t="shared" si="608"/>
        <v>0</v>
      </c>
      <c r="V160" s="56">
        <f t="shared" si="608"/>
        <v>0</v>
      </c>
      <c r="W160" s="56">
        <f t="shared" si="608"/>
        <v>0</v>
      </c>
      <c r="X160" s="56">
        <f t="shared" si="608"/>
        <v>0</v>
      </c>
      <c r="Y160" s="56">
        <f t="shared" si="608"/>
        <v>0</v>
      </c>
      <c r="Z160" s="56">
        <f t="shared" si="608"/>
        <v>0</v>
      </c>
      <c r="AA160" s="56">
        <f t="shared" si="608"/>
        <v>0</v>
      </c>
      <c r="AB160" s="56">
        <f t="shared" si="608"/>
        <v>0</v>
      </c>
      <c r="AC160" s="56">
        <f t="shared" si="608"/>
        <v>0</v>
      </c>
      <c r="AD160" s="56">
        <f t="shared" si="608"/>
        <v>0</v>
      </c>
      <c r="AE160" s="56">
        <f t="shared" si="608"/>
        <v>0</v>
      </c>
      <c r="AF160" s="57">
        <f>SUM(AG160:AT160)</f>
        <v>0</v>
      </c>
      <c r="AG160" s="58"/>
      <c r="AH160" s="63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60">
        <f>SUM(AV160:BI160)</f>
        <v>0</v>
      </c>
      <c r="AV160" s="58"/>
      <c r="AW160" s="63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60">
        <f>SUM(BK160:BX160)</f>
        <v>0</v>
      </c>
      <c r="BK160" s="58"/>
      <c r="BL160" s="63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60">
        <f>SUM(BZ160:CM160)</f>
        <v>0</v>
      </c>
      <c r="BZ160" s="58"/>
      <c r="CA160" s="61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60">
        <f>SUM(CO160:DB160)</f>
        <v>0</v>
      </c>
      <c r="CO160" s="58"/>
      <c r="CP160" s="61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60">
        <f>SUM(DD160:DQ160)</f>
        <v>0</v>
      </c>
      <c r="DD160" s="58"/>
      <c r="DE160" s="61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60">
        <f>SUM(DS160:EF160)</f>
        <v>0</v>
      </c>
      <c r="DS160" s="58"/>
      <c r="DT160" s="61"/>
      <c r="DU160" s="58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58"/>
      <c r="EG160" s="60">
        <f>SUM(EH160:EU160)</f>
        <v>0</v>
      </c>
      <c r="EH160" s="58"/>
      <c r="EI160" s="61"/>
      <c r="EJ160" s="58"/>
      <c r="EK160" s="58"/>
      <c r="EL160" s="58"/>
      <c r="EM160" s="58"/>
      <c r="EN160" s="58"/>
      <c r="EO160" s="58"/>
      <c r="EP160" s="58"/>
      <c r="EQ160" s="58"/>
      <c r="ER160" s="58"/>
      <c r="ES160" s="58"/>
      <c r="ET160" s="58"/>
      <c r="EU160" s="58"/>
      <c r="EV160" s="60">
        <f>SUM(EW160:FJ160)</f>
        <v>0</v>
      </c>
      <c r="EW160" s="58"/>
      <c r="EX160" s="61"/>
      <c r="EY160" s="58"/>
      <c r="EZ160" s="58"/>
      <c r="FA160" s="58"/>
      <c r="FB160" s="58"/>
      <c r="FC160" s="58"/>
      <c r="FD160" s="58"/>
      <c r="FE160" s="58"/>
      <c r="FF160" s="58"/>
      <c r="FG160" s="58"/>
      <c r="FH160" s="58"/>
      <c r="FI160" s="58"/>
      <c r="FJ160" s="58"/>
      <c r="FK160" s="60">
        <f>SUM(FL160:FY160)</f>
        <v>0</v>
      </c>
      <c r="FL160" s="58"/>
      <c r="FM160" s="61"/>
      <c r="FN160" s="58"/>
      <c r="FO160" s="58"/>
      <c r="FP160" s="58"/>
      <c r="FQ160" s="58"/>
      <c r="FR160" s="58"/>
      <c r="FS160" s="58"/>
      <c r="FT160" s="58"/>
      <c r="FU160" s="58"/>
      <c r="FV160" s="58"/>
      <c r="FW160" s="58"/>
      <c r="FX160" s="58"/>
      <c r="FY160" s="58"/>
      <c r="FZ160" s="60">
        <f>SUM(GA160:GN160)</f>
        <v>0</v>
      </c>
      <c r="GA160" s="58"/>
      <c r="GB160" s="61"/>
      <c r="GC160" s="58"/>
      <c r="GD160" s="58"/>
      <c r="GE160" s="58"/>
      <c r="GF160" s="58"/>
      <c r="GG160" s="58"/>
      <c r="GH160" s="58"/>
      <c r="GI160" s="58"/>
      <c r="GJ160" s="58"/>
      <c r="GK160" s="58"/>
      <c r="GL160" s="58"/>
      <c r="GM160" s="58"/>
      <c r="GN160" s="58"/>
      <c r="GO160" s="60">
        <f>SUM(GP160:HC160)</f>
        <v>0</v>
      </c>
      <c r="GP160" s="58"/>
      <c r="GQ160" s="61"/>
      <c r="GR160" s="58"/>
      <c r="GS160" s="58"/>
      <c r="GT160" s="58"/>
      <c r="GU160" s="58"/>
      <c r="GV160" s="58"/>
      <c r="GW160" s="58"/>
      <c r="GX160" s="58"/>
      <c r="GY160" s="58"/>
      <c r="GZ160" s="58"/>
      <c r="HA160" s="58"/>
      <c r="HB160" s="58"/>
      <c r="HC160" s="58"/>
    </row>
    <row r="161" spans="1:211" s="15" customFormat="1" ht="13.5" customHeight="1" x14ac:dyDescent="0.25">
      <c r="A161" s="14" t="s">
        <v>54</v>
      </c>
      <c r="B161" s="15" t="s">
        <v>473</v>
      </c>
      <c r="C161" s="47" t="s">
        <v>395</v>
      </c>
      <c r="D161" s="47" t="s">
        <v>396</v>
      </c>
      <c r="E161" s="48">
        <v>160</v>
      </c>
      <c r="F161" s="49"/>
      <c r="G161" s="50" t="s">
        <v>62</v>
      </c>
      <c r="H161" s="51"/>
      <c r="J161" s="50" t="s">
        <v>237</v>
      </c>
      <c r="K161" s="52" t="s">
        <v>56</v>
      </c>
      <c r="L161" s="53"/>
      <c r="M161" s="53"/>
      <c r="N161" s="16"/>
      <c r="O161" s="54"/>
      <c r="P161" s="17">
        <v>20</v>
      </c>
      <c r="Q161" s="55">
        <f t="shared" ref="Q161:AF161" si="620">IF(Q160=0, 0, Q159/Q160/1)</f>
        <v>0</v>
      </c>
      <c r="R161" s="56">
        <f t="shared" si="620"/>
        <v>0</v>
      </c>
      <c r="S161" s="56">
        <f t="shared" si="620"/>
        <v>0</v>
      </c>
      <c r="T161" s="56">
        <f t="shared" si="620"/>
        <v>0</v>
      </c>
      <c r="U161" s="56">
        <f t="shared" si="620"/>
        <v>0</v>
      </c>
      <c r="V161" s="56">
        <f t="shared" si="620"/>
        <v>0</v>
      </c>
      <c r="W161" s="56">
        <f t="shared" si="620"/>
        <v>0</v>
      </c>
      <c r="X161" s="56">
        <f t="shared" si="620"/>
        <v>0</v>
      </c>
      <c r="Y161" s="56">
        <f t="shared" si="620"/>
        <v>0</v>
      </c>
      <c r="Z161" s="56">
        <f t="shared" si="620"/>
        <v>0</v>
      </c>
      <c r="AA161" s="56">
        <f t="shared" si="620"/>
        <v>0</v>
      </c>
      <c r="AB161" s="56">
        <f t="shared" si="620"/>
        <v>0</v>
      </c>
      <c r="AC161" s="56">
        <f t="shared" si="620"/>
        <v>0</v>
      </c>
      <c r="AD161" s="56">
        <f t="shared" si="620"/>
        <v>0</v>
      </c>
      <c r="AE161" s="56">
        <f t="shared" si="620"/>
        <v>0</v>
      </c>
      <c r="AF161" s="57">
        <f t="shared" si="620"/>
        <v>0</v>
      </c>
      <c r="AG161" s="58"/>
      <c r="AH161" s="63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60">
        <f>IF(AU160=0, 0, AU159/AU160/1)</f>
        <v>0</v>
      </c>
      <c r="AV161" s="58"/>
      <c r="AW161" s="63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60">
        <f>IF(BJ160=0, 0, BJ159/BJ160/1)</f>
        <v>0</v>
      </c>
      <c r="BK161" s="58"/>
      <c r="BL161" s="63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60">
        <f>IF(BY160=0, 0, BY159/BY160/1)</f>
        <v>0</v>
      </c>
      <c r="BZ161" s="58"/>
      <c r="CA161" s="61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60">
        <f>IF(CN160=0, 0, CN159/CN160/1)</f>
        <v>0</v>
      </c>
      <c r="CO161" s="58"/>
      <c r="CP161" s="61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60">
        <f>IF(DC160=0, 0, DC159/DC160/1)</f>
        <v>0</v>
      </c>
      <c r="DD161" s="58"/>
      <c r="DE161" s="61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60">
        <f>IF(DR160=0, 0, DR159/DR160/1)</f>
        <v>0</v>
      </c>
      <c r="DS161" s="58"/>
      <c r="DT161" s="61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60">
        <f>IF(EG160=0, 0, EG159/EG160/1)</f>
        <v>0</v>
      </c>
      <c r="EH161" s="58"/>
      <c r="EI161" s="61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60">
        <f>IF(EV160=0, 0, EV159/EV160/1)</f>
        <v>0</v>
      </c>
      <c r="EW161" s="58"/>
      <c r="EX161" s="61"/>
      <c r="EY161" s="58"/>
      <c r="EZ161" s="58"/>
      <c r="FA161" s="58"/>
      <c r="FB161" s="58"/>
      <c r="FC161" s="58"/>
      <c r="FD161" s="58"/>
      <c r="FE161" s="58"/>
      <c r="FF161" s="58"/>
      <c r="FG161" s="58"/>
      <c r="FH161" s="58"/>
      <c r="FI161" s="58"/>
      <c r="FJ161" s="58"/>
      <c r="FK161" s="60">
        <f>IF(FK160=0, 0, FK159/FK160/1)</f>
        <v>0</v>
      </c>
      <c r="FL161" s="58"/>
      <c r="FM161" s="61"/>
      <c r="FN161" s="58"/>
      <c r="FO161" s="58"/>
      <c r="FP161" s="58"/>
      <c r="FQ161" s="58"/>
      <c r="FR161" s="58"/>
      <c r="FS161" s="58"/>
      <c r="FT161" s="58"/>
      <c r="FU161" s="58"/>
      <c r="FV161" s="58"/>
      <c r="FW161" s="58"/>
      <c r="FX161" s="58"/>
      <c r="FY161" s="58"/>
      <c r="FZ161" s="60">
        <f>IF(FZ160=0, 0, FZ159/FZ160/1)</f>
        <v>0</v>
      </c>
      <c r="GA161" s="58"/>
      <c r="GB161" s="61"/>
      <c r="GC161" s="58"/>
      <c r="GD161" s="58"/>
      <c r="GE161" s="58"/>
      <c r="GF161" s="58"/>
      <c r="GG161" s="58"/>
      <c r="GH161" s="58"/>
      <c r="GI161" s="58"/>
      <c r="GJ161" s="58"/>
      <c r="GK161" s="58"/>
      <c r="GL161" s="58"/>
      <c r="GM161" s="58"/>
      <c r="GN161" s="58"/>
      <c r="GO161" s="60">
        <f>IF(GO160=0, 0, GO159/GO160/1)</f>
        <v>0</v>
      </c>
      <c r="GP161" s="58"/>
      <c r="GQ161" s="61"/>
      <c r="GR161" s="58"/>
      <c r="GS161" s="58"/>
      <c r="GT161" s="58"/>
      <c r="GU161" s="58"/>
      <c r="GV161" s="58"/>
      <c r="GW161" s="58"/>
      <c r="GX161" s="58"/>
      <c r="GY161" s="58"/>
      <c r="GZ161" s="58"/>
      <c r="HA161" s="58"/>
      <c r="HB161" s="58"/>
      <c r="HC161" s="58"/>
    </row>
    <row r="162" spans="1:211" s="15" customFormat="1" ht="13.5" customHeight="1" x14ac:dyDescent="0.25">
      <c r="A162" s="14" t="s">
        <v>49</v>
      </c>
      <c r="B162" s="15" t="s">
        <v>474</v>
      </c>
      <c r="C162" s="47" t="s">
        <v>395</v>
      </c>
      <c r="D162" s="47" t="s">
        <v>396</v>
      </c>
      <c r="E162" s="48">
        <v>160</v>
      </c>
      <c r="F162" s="49"/>
      <c r="G162" s="50" t="s">
        <v>475</v>
      </c>
      <c r="H162" s="51" t="s">
        <v>54</v>
      </c>
      <c r="J162" s="50" t="s">
        <v>55</v>
      </c>
      <c r="K162" s="52" t="s">
        <v>56</v>
      </c>
      <c r="L162" s="53"/>
      <c r="M162" s="53"/>
      <c r="N162" s="16"/>
      <c r="O162" s="54"/>
      <c r="P162" s="17">
        <v>20</v>
      </c>
      <c r="Q162" s="55">
        <f t="shared" ref="Q162:AE163" si="621">SUM(AF162,AU162,BJ162,BY162,CN162,DC162,DR162,EG162,EV162,FK162,FZ162,GO162)</f>
        <v>0</v>
      </c>
      <c r="R162" s="56">
        <f t="shared" si="621"/>
        <v>0</v>
      </c>
      <c r="S162" s="56">
        <f t="shared" si="621"/>
        <v>0</v>
      </c>
      <c r="T162" s="56">
        <f t="shared" si="621"/>
        <v>0</v>
      </c>
      <c r="U162" s="56">
        <f t="shared" si="621"/>
        <v>0</v>
      </c>
      <c r="V162" s="56">
        <f t="shared" si="621"/>
        <v>0</v>
      </c>
      <c r="W162" s="56">
        <f t="shared" si="621"/>
        <v>0</v>
      </c>
      <c r="X162" s="56">
        <f t="shared" si="621"/>
        <v>0</v>
      </c>
      <c r="Y162" s="56">
        <f t="shared" si="621"/>
        <v>0</v>
      </c>
      <c r="Z162" s="56">
        <f t="shared" si="621"/>
        <v>0</v>
      </c>
      <c r="AA162" s="56">
        <f t="shared" si="621"/>
        <v>0</v>
      </c>
      <c r="AB162" s="56">
        <f t="shared" si="621"/>
        <v>0</v>
      </c>
      <c r="AC162" s="56">
        <f t="shared" si="621"/>
        <v>0</v>
      </c>
      <c r="AD162" s="56">
        <f t="shared" si="621"/>
        <v>0</v>
      </c>
      <c r="AE162" s="56">
        <f t="shared" si="621"/>
        <v>0</v>
      </c>
      <c r="AF162" s="57">
        <f>SUM(AG162:AT162)</f>
        <v>0</v>
      </c>
      <c r="AG162" s="58"/>
      <c r="AH162" s="63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60">
        <f>SUM(AV162:BI162)</f>
        <v>0</v>
      </c>
      <c r="AV162" s="58">
        <f>(AV163*AV164)/1000</f>
        <v>0</v>
      </c>
      <c r="AW162" s="63"/>
      <c r="AX162" s="58">
        <f t="shared" ref="AX162:BI162" si="622">(AX163*AX164)/1000</f>
        <v>0</v>
      </c>
      <c r="AY162" s="58">
        <f t="shared" si="622"/>
        <v>0</v>
      </c>
      <c r="AZ162" s="58">
        <f t="shared" si="622"/>
        <v>0</v>
      </c>
      <c r="BA162" s="58">
        <f t="shared" si="622"/>
        <v>0</v>
      </c>
      <c r="BB162" s="58">
        <f t="shared" si="622"/>
        <v>0</v>
      </c>
      <c r="BC162" s="58">
        <f t="shared" si="622"/>
        <v>0</v>
      </c>
      <c r="BD162" s="58">
        <f t="shared" si="622"/>
        <v>0</v>
      </c>
      <c r="BE162" s="58">
        <f t="shared" si="622"/>
        <v>0</v>
      </c>
      <c r="BF162" s="58">
        <f t="shared" si="622"/>
        <v>0</v>
      </c>
      <c r="BG162" s="58">
        <f t="shared" si="622"/>
        <v>0</v>
      </c>
      <c r="BH162" s="58">
        <f t="shared" si="622"/>
        <v>0</v>
      </c>
      <c r="BI162" s="58">
        <f t="shared" si="622"/>
        <v>0</v>
      </c>
      <c r="BJ162" s="60">
        <f>SUM(BK162:BX162)</f>
        <v>0</v>
      </c>
      <c r="BK162" s="58">
        <f>(BK163*BK164)/1000</f>
        <v>0</v>
      </c>
      <c r="BL162" s="63"/>
      <c r="BM162" s="58">
        <f t="shared" ref="BM162:BX162" si="623">(BM163*BM164)/1000</f>
        <v>0</v>
      </c>
      <c r="BN162" s="58">
        <f t="shared" si="623"/>
        <v>0</v>
      </c>
      <c r="BO162" s="58">
        <f t="shared" si="623"/>
        <v>0</v>
      </c>
      <c r="BP162" s="58">
        <f t="shared" si="623"/>
        <v>0</v>
      </c>
      <c r="BQ162" s="58">
        <f t="shared" si="623"/>
        <v>0</v>
      </c>
      <c r="BR162" s="58">
        <f t="shared" si="623"/>
        <v>0</v>
      </c>
      <c r="BS162" s="58">
        <f t="shared" si="623"/>
        <v>0</v>
      </c>
      <c r="BT162" s="58">
        <f t="shared" si="623"/>
        <v>0</v>
      </c>
      <c r="BU162" s="58">
        <f t="shared" si="623"/>
        <v>0</v>
      </c>
      <c r="BV162" s="58">
        <f t="shared" si="623"/>
        <v>0</v>
      </c>
      <c r="BW162" s="58">
        <f t="shared" si="623"/>
        <v>0</v>
      </c>
      <c r="BX162" s="58">
        <f t="shared" si="623"/>
        <v>0</v>
      </c>
      <c r="BY162" s="60">
        <f>SUM(BZ162:CM162)</f>
        <v>0</v>
      </c>
      <c r="BZ162" s="58">
        <f>(BZ163*BZ164)/1000</f>
        <v>0</v>
      </c>
      <c r="CA162" s="61"/>
      <c r="CB162" s="58">
        <f t="shared" ref="CB162:CM162" si="624">(CB163*CB164)/1000</f>
        <v>0</v>
      </c>
      <c r="CC162" s="58">
        <f t="shared" si="624"/>
        <v>0</v>
      </c>
      <c r="CD162" s="58">
        <f t="shared" si="624"/>
        <v>0</v>
      </c>
      <c r="CE162" s="58">
        <f t="shared" si="624"/>
        <v>0</v>
      </c>
      <c r="CF162" s="58">
        <f t="shared" si="624"/>
        <v>0</v>
      </c>
      <c r="CG162" s="58">
        <f t="shared" si="624"/>
        <v>0</v>
      </c>
      <c r="CH162" s="58">
        <f t="shared" si="624"/>
        <v>0</v>
      </c>
      <c r="CI162" s="58">
        <f t="shared" si="624"/>
        <v>0</v>
      </c>
      <c r="CJ162" s="58">
        <f t="shared" si="624"/>
        <v>0</v>
      </c>
      <c r="CK162" s="58">
        <f t="shared" si="624"/>
        <v>0</v>
      </c>
      <c r="CL162" s="58">
        <f t="shared" si="624"/>
        <v>0</v>
      </c>
      <c r="CM162" s="58">
        <f t="shared" si="624"/>
        <v>0</v>
      </c>
      <c r="CN162" s="60">
        <f>SUM(CO162:DB162)</f>
        <v>0</v>
      </c>
      <c r="CO162" s="58">
        <f>(CO163*CO164)/1000</f>
        <v>0</v>
      </c>
      <c r="CP162" s="61"/>
      <c r="CQ162" s="58">
        <f t="shared" ref="CQ162:DB162" si="625">(CQ163*CQ164)/1000</f>
        <v>0</v>
      </c>
      <c r="CR162" s="58">
        <f t="shared" si="625"/>
        <v>0</v>
      </c>
      <c r="CS162" s="58">
        <f t="shared" si="625"/>
        <v>0</v>
      </c>
      <c r="CT162" s="58">
        <f t="shared" si="625"/>
        <v>0</v>
      </c>
      <c r="CU162" s="58">
        <f t="shared" si="625"/>
        <v>0</v>
      </c>
      <c r="CV162" s="58">
        <f t="shared" si="625"/>
        <v>0</v>
      </c>
      <c r="CW162" s="58">
        <f t="shared" si="625"/>
        <v>0</v>
      </c>
      <c r="CX162" s="58">
        <f t="shared" si="625"/>
        <v>0</v>
      </c>
      <c r="CY162" s="58">
        <f t="shared" si="625"/>
        <v>0</v>
      </c>
      <c r="CZ162" s="58">
        <f t="shared" si="625"/>
        <v>0</v>
      </c>
      <c r="DA162" s="58">
        <f t="shared" si="625"/>
        <v>0</v>
      </c>
      <c r="DB162" s="58">
        <f t="shared" si="625"/>
        <v>0</v>
      </c>
      <c r="DC162" s="60">
        <f>SUM(DD162:DQ162)</f>
        <v>0</v>
      </c>
      <c r="DD162" s="58">
        <f>(DD163*DD164)/1000</f>
        <v>0</v>
      </c>
      <c r="DE162" s="61"/>
      <c r="DF162" s="58">
        <f t="shared" ref="DF162:DQ162" si="626">(DF163*DF164)/1000</f>
        <v>0</v>
      </c>
      <c r="DG162" s="58">
        <f t="shared" si="626"/>
        <v>0</v>
      </c>
      <c r="DH162" s="58">
        <f t="shared" si="626"/>
        <v>0</v>
      </c>
      <c r="DI162" s="58">
        <f t="shared" si="626"/>
        <v>0</v>
      </c>
      <c r="DJ162" s="58">
        <f t="shared" si="626"/>
        <v>0</v>
      </c>
      <c r="DK162" s="58">
        <f t="shared" si="626"/>
        <v>0</v>
      </c>
      <c r="DL162" s="58">
        <f t="shared" si="626"/>
        <v>0</v>
      </c>
      <c r="DM162" s="58">
        <f t="shared" si="626"/>
        <v>0</v>
      </c>
      <c r="DN162" s="58">
        <f t="shared" si="626"/>
        <v>0</v>
      </c>
      <c r="DO162" s="58">
        <f t="shared" si="626"/>
        <v>0</v>
      </c>
      <c r="DP162" s="58">
        <f t="shared" si="626"/>
        <v>0</v>
      </c>
      <c r="DQ162" s="58">
        <f t="shared" si="626"/>
        <v>0</v>
      </c>
      <c r="DR162" s="60">
        <f>SUM(DS162:EF162)</f>
        <v>0</v>
      </c>
      <c r="DS162" s="58">
        <f>(DS163*DS164)/1000</f>
        <v>0</v>
      </c>
      <c r="DT162" s="61"/>
      <c r="DU162" s="58">
        <f t="shared" ref="DU162:EF162" si="627">(DU163*DU164)/1000</f>
        <v>0</v>
      </c>
      <c r="DV162" s="58">
        <f t="shared" si="627"/>
        <v>0</v>
      </c>
      <c r="DW162" s="58">
        <f t="shared" si="627"/>
        <v>0</v>
      </c>
      <c r="DX162" s="58">
        <f t="shared" si="627"/>
        <v>0</v>
      </c>
      <c r="DY162" s="58">
        <f t="shared" si="627"/>
        <v>0</v>
      </c>
      <c r="DZ162" s="58">
        <f t="shared" si="627"/>
        <v>0</v>
      </c>
      <c r="EA162" s="58">
        <f t="shared" si="627"/>
        <v>0</v>
      </c>
      <c r="EB162" s="58">
        <f t="shared" si="627"/>
        <v>0</v>
      </c>
      <c r="EC162" s="58">
        <f t="shared" si="627"/>
        <v>0</v>
      </c>
      <c r="ED162" s="58">
        <f t="shared" si="627"/>
        <v>0</v>
      </c>
      <c r="EE162" s="58">
        <f t="shared" si="627"/>
        <v>0</v>
      </c>
      <c r="EF162" s="58">
        <f t="shared" si="627"/>
        <v>0</v>
      </c>
      <c r="EG162" s="60">
        <f>SUM(EH162:EU162)</f>
        <v>0</v>
      </c>
      <c r="EH162" s="58">
        <f>(EH163*EH164)/1000</f>
        <v>0</v>
      </c>
      <c r="EI162" s="61"/>
      <c r="EJ162" s="58">
        <f t="shared" ref="EJ162:EU162" si="628">(EJ163*EJ164)/1000</f>
        <v>0</v>
      </c>
      <c r="EK162" s="58">
        <f t="shared" si="628"/>
        <v>0</v>
      </c>
      <c r="EL162" s="58">
        <f t="shared" si="628"/>
        <v>0</v>
      </c>
      <c r="EM162" s="58">
        <f t="shared" si="628"/>
        <v>0</v>
      </c>
      <c r="EN162" s="58">
        <f t="shared" si="628"/>
        <v>0</v>
      </c>
      <c r="EO162" s="58">
        <f t="shared" si="628"/>
        <v>0</v>
      </c>
      <c r="EP162" s="58">
        <f t="shared" si="628"/>
        <v>0</v>
      </c>
      <c r="EQ162" s="58">
        <f t="shared" si="628"/>
        <v>0</v>
      </c>
      <c r="ER162" s="58">
        <f t="shared" si="628"/>
        <v>0</v>
      </c>
      <c r="ES162" s="58">
        <f t="shared" si="628"/>
        <v>0</v>
      </c>
      <c r="ET162" s="58">
        <f t="shared" si="628"/>
        <v>0</v>
      </c>
      <c r="EU162" s="58">
        <f t="shared" si="628"/>
        <v>0</v>
      </c>
      <c r="EV162" s="60">
        <f>SUM(EW162:FJ162)</f>
        <v>0</v>
      </c>
      <c r="EW162" s="58">
        <f>(EW163*EW164)/1000</f>
        <v>0</v>
      </c>
      <c r="EX162" s="61"/>
      <c r="EY162" s="58">
        <f t="shared" ref="EY162:FJ162" si="629">(EY163*EY164)/1000</f>
        <v>0</v>
      </c>
      <c r="EZ162" s="58">
        <f t="shared" si="629"/>
        <v>0</v>
      </c>
      <c r="FA162" s="58">
        <f t="shared" si="629"/>
        <v>0</v>
      </c>
      <c r="FB162" s="58">
        <f t="shared" si="629"/>
        <v>0</v>
      </c>
      <c r="FC162" s="58">
        <f t="shared" si="629"/>
        <v>0</v>
      </c>
      <c r="FD162" s="58">
        <f t="shared" si="629"/>
        <v>0</v>
      </c>
      <c r="FE162" s="58">
        <f t="shared" si="629"/>
        <v>0</v>
      </c>
      <c r="FF162" s="58">
        <f t="shared" si="629"/>
        <v>0</v>
      </c>
      <c r="FG162" s="58">
        <f t="shared" si="629"/>
        <v>0</v>
      </c>
      <c r="FH162" s="58">
        <f t="shared" si="629"/>
        <v>0</v>
      </c>
      <c r="FI162" s="58">
        <f t="shared" si="629"/>
        <v>0</v>
      </c>
      <c r="FJ162" s="58">
        <f t="shared" si="629"/>
        <v>0</v>
      </c>
      <c r="FK162" s="60">
        <f>SUM(FL162:FY162)</f>
        <v>0</v>
      </c>
      <c r="FL162" s="58">
        <f>(FL163*FL164)/1000</f>
        <v>0</v>
      </c>
      <c r="FM162" s="61"/>
      <c r="FN162" s="58">
        <f t="shared" ref="FN162:FY162" si="630">(FN163*FN164)/1000</f>
        <v>0</v>
      </c>
      <c r="FO162" s="58">
        <f t="shared" si="630"/>
        <v>0</v>
      </c>
      <c r="FP162" s="58">
        <f t="shared" si="630"/>
        <v>0</v>
      </c>
      <c r="FQ162" s="58">
        <f t="shared" si="630"/>
        <v>0</v>
      </c>
      <c r="FR162" s="58">
        <f t="shared" si="630"/>
        <v>0</v>
      </c>
      <c r="FS162" s="58">
        <f t="shared" si="630"/>
        <v>0</v>
      </c>
      <c r="FT162" s="58">
        <f t="shared" si="630"/>
        <v>0</v>
      </c>
      <c r="FU162" s="58">
        <f t="shared" si="630"/>
        <v>0</v>
      </c>
      <c r="FV162" s="58">
        <f t="shared" si="630"/>
        <v>0</v>
      </c>
      <c r="FW162" s="58">
        <f t="shared" si="630"/>
        <v>0</v>
      </c>
      <c r="FX162" s="58">
        <f t="shared" si="630"/>
        <v>0</v>
      </c>
      <c r="FY162" s="58">
        <f t="shared" si="630"/>
        <v>0</v>
      </c>
      <c r="FZ162" s="60">
        <f>SUM(GA162:GN162)</f>
        <v>0</v>
      </c>
      <c r="GA162" s="58">
        <f>(GA163*GA164)/1000</f>
        <v>0</v>
      </c>
      <c r="GB162" s="61"/>
      <c r="GC162" s="58">
        <f t="shared" ref="GC162:GN162" si="631">(GC163*GC164)/1000</f>
        <v>0</v>
      </c>
      <c r="GD162" s="58">
        <f t="shared" si="631"/>
        <v>0</v>
      </c>
      <c r="GE162" s="58">
        <f t="shared" si="631"/>
        <v>0</v>
      </c>
      <c r="GF162" s="58">
        <f t="shared" si="631"/>
        <v>0</v>
      </c>
      <c r="GG162" s="58">
        <f t="shared" si="631"/>
        <v>0</v>
      </c>
      <c r="GH162" s="58">
        <f t="shared" si="631"/>
        <v>0</v>
      </c>
      <c r="GI162" s="58">
        <f t="shared" si="631"/>
        <v>0</v>
      </c>
      <c r="GJ162" s="58">
        <f t="shared" si="631"/>
        <v>0</v>
      </c>
      <c r="GK162" s="58">
        <f t="shared" si="631"/>
        <v>0</v>
      </c>
      <c r="GL162" s="58">
        <f t="shared" si="631"/>
        <v>0</v>
      </c>
      <c r="GM162" s="58">
        <f t="shared" si="631"/>
        <v>0</v>
      </c>
      <c r="GN162" s="58">
        <f t="shared" si="631"/>
        <v>0</v>
      </c>
      <c r="GO162" s="60">
        <f>SUM(GP162:HC162)</f>
        <v>0</v>
      </c>
      <c r="GP162" s="58">
        <f>(GP163*GP164)/1000</f>
        <v>0</v>
      </c>
      <c r="GQ162" s="61"/>
      <c r="GR162" s="58">
        <f t="shared" ref="GR162:HC162" si="632">(GR163*GR164)/1000</f>
        <v>0</v>
      </c>
      <c r="GS162" s="58">
        <f t="shared" si="632"/>
        <v>0</v>
      </c>
      <c r="GT162" s="58">
        <f t="shared" si="632"/>
        <v>0</v>
      </c>
      <c r="GU162" s="58">
        <f t="shared" si="632"/>
        <v>0</v>
      </c>
      <c r="GV162" s="58">
        <f t="shared" si="632"/>
        <v>0</v>
      </c>
      <c r="GW162" s="58">
        <f t="shared" si="632"/>
        <v>0</v>
      </c>
      <c r="GX162" s="58">
        <f t="shared" si="632"/>
        <v>0</v>
      </c>
      <c r="GY162" s="58">
        <f t="shared" si="632"/>
        <v>0</v>
      </c>
      <c r="GZ162" s="58">
        <f t="shared" si="632"/>
        <v>0</v>
      </c>
      <c r="HA162" s="58">
        <f t="shared" si="632"/>
        <v>0</v>
      </c>
      <c r="HB162" s="58">
        <f t="shared" si="632"/>
        <v>0</v>
      </c>
      <c r="HC162" s="58">
        <f t="shared" si="632"/>
        <v>0</v>
      </c>
    </row>
    <row r="163" spans="1:211" s="15" customFormat="1" ht="13.5" customHeight="1" x14ac:dyDescent="0.25">
      <c r="A163" s="14" t="s">
        <v>54</v>
      </c>
      <c r="B163" s="15" t="s">
        <v>476</v>
      </c>
      <c r="C163" s="47" t="s">
        <v>395</v>
      </c>
      <c r="D163" s="47" t="s">
        <v>396</v>
      </c>
      <c r="E163" s="48">
        <v>160</v>
      </c>
      <c r="F163" s="49"/>
      <c r="G163" s="50" t="s">
        <v>59</v>
      </c>
      <c r="H163" s="51"/>
      <c r="J163" s="50" t="s">
        <v>234</v>
      </c>
      <c r="K163" s="52" t="s">
        <v>56</v>
      </c>
      <c r="L163" s="53"/>
      <c r="M163" s="53"/>
      <c r="N163" s="16"/>
      <c r="O163" s="54"/>
      <c r="P163" s="17">
        <v>20</v>
      </c>
      <c r="Q163" s="55">
        <f t="shared" si="621"/>
        <v>0</v>
      </c>
      <c r="R163" s="56">
        <f t="shared" si="621"/>
        <v>0</v>
      </c>
      <c r="S163" s="56">
        <f t="shared" si="621"/>
        <v>0</v>
      </c>
      <c r="T163" s="56">
        <f t="shared" si="621"/>
        <v>0</v>
      </c>
      <c r="U163" s="56">
        <f t="shared" si="621"/>
        <v>0</v>
      </c>
      <c r="V163" s="56">
        <f t="shared" si="621"/>
        <v>0</v>
      </c>
      <c r="W163" s="56">
        <f t="shared" si="621"/>
        <v>0</v>
      </c>
      <c r="X163" s="56">
        <f t="shared" si="621"/>
        <v>0</v>
      </c>
      <c r="Y163" s="56">
        <f t="shared" si="621"/>
        <v>0</v>
      </c>
      <c r="Z163" s="56">
        <f t="shared" si="621"/>
        <v>0</v>
      </c>
      <c r="AA163" s="56">
        <f t="shared" si="621"/>
        <v>0</v>
      </c>
      <c r="AB163" s="56">
        <f t="shared" si="621"/>
        <v>0</v>
      </c>
      <c r="AC163" s="56">
        <f t="shared" si="621"/>
        <v>0</v>
      </c>
      <c r="AD163" s="56">
        <f t="shared" si="621"/>
        <v>0</v>
      </c>
      <c r="AE163" s="56">
        <f t="shared" si="621"/>
        <v>0</v>
      </c>
      <c r="AF163" s="57">
        <f>SUM(AG163:AT163)</f>
        <v>0</v>
      </c>
      <c r="AG163" s="58"/>
      <c r="AH163" s="63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60">
        <f>SUM(AV163:BI163)</f>
        <v>0</v>
      </c>
      <c r="AV163" s="58"/>
      <c r="AW163" s="63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60">
        <f>SUM(BK163:BX163)</f>
        <v>0</v>
      </c>
      <c r="BK163" s="58"/>
      <c r="BL163" s="63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60">
        <f>SUM(BZ163:CM163)</f>
        <v>0</v>
      </c>
      <c r="BZ163" s="58"/>
      <c r="CA163" s="61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60">
        <f>SUM(CO163:DB163)</f>
        <v>0</v>
      </c>
      <c r="CO163" s="58"/>
      <c r="CP163" s="61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60">
        <f>SUM(DD163:DQ163)</f>
        <v>0</v>
      </c>
      <c r="DD163" s="58"/>
      <c r="DE163" s="61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60">
        <f>SUM(DS163:EF163)</f>
        <v>0</v>
      </c>
      <c r="DS163" s="58"/>
      <c r="DT163" s="61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60">
        <f>SUM(EH163:EU163)</f>
        <v>0</v>
      </c>
      <c r="EH163" s="58"/>
      <c r="EI163" s="61"/>
      <c r="EJ163" s="58"/>
      <c r="EK163" s="58"/>
      <c r="EL163" s="58"/>
      <c r="EM163" s="58"/>
      <c r="EN163" s="58"/>
      <c r="EO163" s="58"/>
      <c r="EP163" s="58"/>
      <c r="EQ163" s="58"/>
      <c r="ER163" s="58"/>
      <c r="ES163" s="58"/>
      <c r="ET163" s="58"/>
      <c r="EU163" s="58"/>
      <c r="EV163" s="60">
        <f>SUM(EW163:FJ163)</f>
        <v>0</v>
      </c>
      <c r="EW163" s="58"/>
      <c r="EX163" s="61"/>
      <c r="EY163" s="58"/>
      <c r="EZ163" s="58"/>
      <c r="FA163" s="58"/>
      <c r="FB163" s="58"/>
      <c r="FC163" s="58"/>
      <c r="FD163" s="58"/>
      <c r="FE163" s="58"/>
      <c r="FF163" s="58"/>
      <c r="FG163" s="58"/>
      <c r="FH163" s="58"/>
      <c r="FI163" s="58"/>
      <c r="FJ163" s="58"/>
      <c r="FK163" s="60">
        <f>SUM(FL163:FY163)</f>
        <v>0</v>
      </c>
      <c r="FL163" s="58"/>
      <c r="FM163" s="61"/>
      <c r="FN163" s="58"/>
      <c r="FO163" s="58"/>
      <c r="FP163" s="58"/>
      <c r="FQ163" s="58"/>
      <c r="FR163" s="58"/>
      <c r="FS163" s="58"/>
      <c r="FT163" s="58"/>
      <c r="FU163" s="58"/>
      <c r="FV163" s="58"/>
      <c r="FW163" s="58"/>
      <c r="FX163" s="58"/>
      <c r="FY163" s="58"/>
      <c r="FZ163" s="60">
        <f>SUM(GA163:GN163)</f>
        <v>0</v>
      </c>
      <c r="GA163" s="58"/>
      <c r="GB163" s="61"/>
      <c r="GC163" s="58"/>
      <c r="GD163" s="58"/>
      <c r="GE163" s="58"/>
      <c r="GF163" s="58"/>
      <c r="GG163" s="58"/>
      <c r="GH163" s="58"/>
      <c r="GI163" s="58"/>
      <c r="GJ163" s="58"/>
      <c r="GK163" s="58"/>
      <c r="GL163" s="58"/>
      <c r="GM163" s="58"/>
      <c r="GN163" s="58"/>
      <c r="GO163" s="60">
        <f>SUM(GP163:HC163)</f>
        <v>0</v>
      </c>
      <c r="GP163" s="58"/>
      <c r="GQ163" s="61"/>
      <c r="GR163" s="58"/>
      <c r="GS163" s="58"/>
      <c r="GT163" s="58"/>
      <c r="GU163" s="58"/>
      <c r="GV163" s="58"/>
      <c r="GW163" s="58"/>
      <c r="GX163" s="58"/>
      <c r="GY163" s="58"/>
      <c r="GZ163" s="58"/>
      <c r="HA163" s="58"/>
      <c r="HB163" s="58"/>
      <c r="HC163" s="58"/>
    </row>
    <row r="164" spans="1:211" s="15" customFormat="1" ht="13.5" customHeight="1" x14ac:dyDescent="0.25">
      <c r="A164" s="14" t="s">
        <v>54</v>
      </c>
      <c r="B164" s="15" t="s">
        <v>477</v>
      </c>
      <c r="C164" s="47" t="s">
        <v>395</v>
      </c>
      <c r="D164" s="47" t="s">
        <v>396</v>
      </c>
      <c r="E164" s="48">
        <v>160</v>
      </c>
      <c r="F164" s="49"/>
      <c r="G164" s="50" t="s">
        <v>62</v>
      </c>
      <c r="H164" s="51"/>
      <c r="J164" s="50" t="s">
        <v>237</v>
      </c>
      <c r="K164" s="52" t="s">
        <v>56</v>
      </c>
      <c r="L164" s="53"/>
      <c r="M164" s="53"/>
      <c r="N164" s="16"/>
      <c r="O164" s="54"/>
      <c r="P164" s="17">
        <v>20</v>
      </c>
      <c r="Q164" s="55">
        <f t="shared" ref="Q164:AF164" si="633">IF(Q163=0, 0, Q162/Q163/1)</f>
        <v>0</v>
      </c>
      <c r="R164" s="56">
        <f t="shared" si="633"/>
        <v>0</v>
      </c>
      <c r="S164" s="56">
        <f t="shared" si="633"/>
        <v>0</v>
      </c>
      <c r="T164" s="56">
        <f t="shared" si="633"/>
        <v>0</v>
      </c>
      <c r="U164" s="56">
        <f t="shared" si="633"/>
        <v>0</v>
      </c>
      <c r="V164" s="56">
        <f t="shared" si="633"/>
        <v>0</v>
      </c>
      <c r="W164" s="56">
        <f t="shared" si="633"/>
        <v>0</v>
      </c>
      <c r="X164" s="56">
        <f t="shared" si="633"/>
        <v>0</v>
      </c>
      <c r="Y164" s="56">
        <f t="shared" si="633"/>
        <v>0</v>
      </c>
      <c r="Z164" s="56">
        <f t="shared" si="633"/>
        <v>0</v>
      </c>
      <c r="AA164" s="56">
        <f t="shared" si="633"/>
        <v>0</v>
      </c>
      <c r="AB164" s="56">
        <f t="shared" si="633"/>
        <v>0</v>
      </c>
      <c r="AC164" s="56">
        <f t="shared" si="633"/>
        <v>0</v>
      </c>
      <c r="AD164" s="56">
        <f t="shared" si="633"/>
        <v>0</v>
      </c>
      <c r="AE164" s="56">
        <f t="shared" si="633"/>
        <v>0</v>
      </c>
      <c r="AF164" s="57">
        <f t="shared" si="633"/>
        <v>0</v>
      </c>
      <c r="AG164" s="58"/>
      <c r="AH164" s="63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60">
        <f>IF(AU163=0, 0, AU162/AU163/1)</f>
        <v>0</v>
      </c>
      <c r="AV164" s="58"/>
      <c r="AW164" s="63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60">
        <f>IF(BJ163=0, 0, BJ162/BJ163/1)</f>
        <v>0</v>
      </c>
      <c r="BK164" s="58"/>
      <c r="BL164" s="63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60">
        <f>IF(BY163=0, 0, BY162/BY163/1)</f>
        <v>0</v>
      </c>
      <c r="BZ164" s="58"/>
      <c r="CA164" s="61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60">
        <f>IF(CN163=0, 0, CN162/CN163/1)</f>
        <v>0</v>
      </c>
      <c r="CO164" s="58"/>
      <c r="CP164" s="61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60">
        <f>IF(DC163=0, 0, DC162/DC163/1)</f>
        <v>0</v>
      </c>
      <c r="DD164" s="58"/>
      <c r="DE164" s="61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60">
        <f>IF(DR163=0, 0, DR162/DR163/1)</f>
        <v>0</v>
      </c>
      <c r="DS164" s="58"/>
      <c r="DT164" s="61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60">
        <f>IF(EG163=0, 0, EG162/EG163/1)</f>
        <v>0</v>
      </c>
      <c r="EH164" s="58"/>
      <c r="EI164" s="61"/>
      <c r="EJ164" s="58"/>
      <c r="EK164" s="58"/>
      <c r="EL164" s="58"/>
      <c r="EM164" s="58"/>
      <c r="EN164" s="58"/>
      <c r="EO164" s="58"/>
      <c r="EP164" s="58"/>
      <c r="EQ164" s="58"/>
      <c r="ER164" s="58"/>
      <c r="ES164" s="58"/>
      <c r="ET164" s="58"/>
      <c r="EU164" s="58"/>
      <c r="EV164" s="60">
        <f>IF(EV163=0, 0, EV162/EV163/1)</f>
        <v>0</v>
      </c>
      <c r="EW164" s="58"/>
      <c r="EX164" s="61"/>
      <c r="EY164" s="58"/>
      <c r="EZ164" s="58"/>
      <c r="FA164" s="58"/>
      <c r="FB164" s="58"/>
      <c r="FC164" s="58"/>
      <c r="FD164" s="58"/>
      <c r="FE164" s="58"/>
      <c r="FF164" s="58"/>
      <c r="FG164" s="58"/>
      <c r="FH164" s="58"/>
      <c r="FI164" s="58"/>
      <c r="FJ164" s="58"/>
      <c r="FK164" s="60">
        <f>IF(FK163=0, 0, FK162/FK163/1)</f>
        <v>0</v>
      </c>
      <c r="FL164" s="58"/>
      <c r="FM164" s="61"/>
      <c r="FN164" s="58"/>
      <c r="FO164" s="58"/>
      <c r="FP164" s="58"/>
      <c r="FQ164" s="58"/>
      <c r="FR164" s="58"/>
      <c r="FS164" s="58"/>
      <c r="FT164" s="58"/>
      <c r="FU164" s="58"/>
      <c r="FV164" s="58"/>
      <c r="FW164" s="58"/>
      <c r="FX164" s="58"/>
      <c r="FY164" s="58"/>
      <c r="FZ164" s="60">
        <f>IF(FZ163=0, 0, FZ162/FZ163/1)</f>
        <v>0</v>
      </c>
      <c r="GA164" s="58"/>
      <c r="GB164" s="61"/>
      <c r="GC164" s="58"/>
      <c r="GD164" s="58"/>
      <c r="GE164" s="58"/>
      <c r="GF164" s="58"/>
      <c r="GG164" s="58"/>
      <c r="GH164" s="58"/>
      <c r="GI164" s="58"/>
      <c r="GJ164" s="58"/>
      <c r="GK164" s="58"/>
      <c r="GL164" s="58"/>
      <c r="GM164" s="58"/>
      <c r="GN164" s="58"/>
      <c r="GO164" s="60">
        <f>IF(GO163=0, 0, GO162/GO163/1)</f>
        <v>0</v>
      </c>
      <c r="GP164" s="58"/>
      <c r="GQ164" s="61"/>
      <c r="GR164" s="58"/>
      <c r="GS164" s="58"/>
      <c r="GT164" s="58"/>
      <c r="GU164" s="58"/>
      <c r="GV164" s="58"/>
      <c r="GW164" s="58"/>
      <c r="GX164" s="58"/>
      <c r="GY164" s="58"/>
      <c r="GZ164" s="58"/>
      <c r="HA164" s="58"/>
      <c r="HB164" s="58"/>
      <c r="HC164" s="58"/>
    </row>
    <row r="165" spans="1:211" s="15" customFormat="1" ht="13.5" customHeight="1" x14ac:dyDescent="0.25">
      <c r="A165" s="14" t="s">
        <v>49</v>
      </c>
      <c r="B165" s="15" t="s">
        <v>478</v>
      </c>
      <c r="C165" s="47" t="s">
        <v>395</v>
      </c>
      <c r="D165" s="47" t="s">
        <v>396</v>
      </c>
      <c r="E165" s="48">
        <v>160</v>
      </c>
      <c r="F165" s="49"/>
      <c r="G165" s="50" t="s">
        <v>479</v>
      </c>
      <c r="H165" s="51" t="s">
        <v>54</v>
      </c>
      <c r="J165" s="50" t="s">
        <v>55</v>
      </c>
      <c r="K165" s="52" t="s">
        <v>56</v>
      </c>
      <c r="L165" s="53"/>
      <c r="M165" s="53"/>
      <c r="N165" s="16"/>
      <c r="O165" s="54"/>
      <c r="P165" s="17">
        <v>20</v>
      </c>
      <c r="Q165" s="55">
        <f t="shared" ref="Q165:AE166" si="634">SUM(AF165,AU165,BJ165,BY165,CN165,DC165,DR165,EG165,EV165,FK165,FZ165,GO165)</f>
        <v>0</v>
      </c>
      <c r="R165" s="56">
        <f t="shared" si="634"/>
        <v>0</v>
      </c>
      <c r="S165" s="56">
        <f t="shared" si="634"/>
        <v>0</v>
      </c>
      <c r="T165" s="56">
        <f t="shared" si="634"/>
        <v>0</v>
      </c>
      <c r="U165" s="56">
        <f t="shared" si="634"/>
        <v>0</v>
      </c>
      <c r="V165" s="56">
        <f t="shared" si="634"/>
        <v>0</v>
      </c>
      <c r="W165" s="56">
        <f t="shared" si="634"/>
        <v>0</v>
      </c>
      <c r="X165" s="56">
        <f t="shared" si="634"/>
        <v>0</v>
      </c>
      <c r="Y165" s="56">
        <f t="shared" si="634"/>
        <v>0</v>
      </c>
      <c r="Z165" s="56">
        <f t="shared" si="634"/>
        <v>0</v>
      </c>
      <c r="AA165" s="56">
        <f t="shared" si="634"/>
        <v>0</v>
      </c>
      <c r="AB165" s="56">
        <f t="shared" si="634"/>
        <v>0</v>
      </c>
      <c r="AC165" s="56">
        <f t="shared" si="634"/>
        <v>0</v>
      </c>
      <c r="AD165" s="56">
        <f t="shared" si="634"/>
        <v>0</v>
      </c>
      <c r="AE165" s="56">
        <f t="shared" si="634"/>
        <v>0</v>
      </c>
      <c r="AF165" s="57">
        <f>SUM(AG165:AT165)</f>
        <v>0</v>
      </c>
      <c r="AG165" s="58"/>
      <c r="AH165" s="63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60">
        <f>SUM(AV165:BI165)</f>
        <v>0</v>
      </c>
      <c r="AV165" s="58">
        <f>(AV166*AV167)/1000</f>
        <v>0</v>
      </c>
      <c r="AW165" s="63"/>
      <c r="AX165" s="58">
        <f t="shared" ref="AX165:BI165" si="635">(AX166*AX167)/1000</f>
        <v>0</v>
      </c>
      <c r="AY165" s="58">
        <f t="shared" si="635"/>
        <v>0</v>
      </c>
      <c r="AZ165" s="58">
        <f t="shared" si="635"/>
        <v>0</v>
      </c>
      <c r="BA165" s="58">
        <f t="shared" si="635"/>
        <v>0</v>
      </c>
      <c r="BB165" s="58">
        <f t="shared" si="635"/>
        <v>0</v>
      </c>
      <c r="BC165" s="58">
        <f t="shared" si="635"/>
        <v>0</v>
      </c>
      <c r="BD165" s="58">
        <f t="shared" si="635"/>
        <v>0</v>
      </c>
      <c r="BE165" s="58">
        <f t="shared" si="635"/>
        <v>0</v>
      </c>
      <c r="BF165" s="58">
        <f t="shared" si="635"/>
        <v>0</v>
      </c>
      <c r="BG165" s="58">
        <f t="shared" si="635"/>
        <v>0</v>
      </c>
      <c r="BH165" s="58">
        <f t="shared" si="635"/>
        <v>0</v>
      </c>
      <c r="BI165" s="58">
        <f t="shared" si="635"/>
        <v>0</v>
      </c>
      <c r="BJ165" s="60">
        <f>SUM(BK165:BX165)</f>
        <v>0</v>
      </c>
      <c r="BK165" s="58">
        <f>(BK166*BK167)/1000</f>
        <v>0</v>
      </c>
      <c r="BL165" s="63"/>
      <c r="BM165" s="58">
        <f t="shared" ref="BM165:BX165" si="636">(BM166*BM167)/1000</f>
        <v>0</v>
      </c>
      <c r="BN165" s="58">
        <f t="shared" si="636"/>
        <v>0</v>
      </c>
      <c r="BO165" s="58">
        <f t="shared" si="636"/>
        <v>0</v>
      </c>
      <c r="BP165" s="58">
        <f t="shared" si="636"/>
        <v>0</v>
      </c>
      <c r="BQ165" s="58">
        <f t="shared" si="636"/>
        <v>0</v>
      </c>
      <c r="BR165" s="58">
        <f t="shared" si="636"/>
        <v>0</v>
      </c>
      <c r="BS165" s="58">
        <f t="shared" si="636"/>
        <v>0</v>
      </c>
      <c r="BT165" s="58">
        <f t="shared" si="636"/>
        <v>0</v>
      </c>
      <c r="BU165" s="58">
        <f t="shared" si="636"/>
        <v>0</v>
      </c>
      <c r="BV165" s="58">
        <f t="shared" si="636"/>
        <v>0</v>
      </c>
      <c r="BW165" s="58">
        <f t="shared" si="636"/>
        <v>0</v>
      </c>
      <c r="BX165" s="58">
        <f t="shared" si="636"/>
        <v>0</v>
      </c>
      <c r="BY165" s="60">
        <f>SUM(BZ165:CM165)</f>
        <v>0</v>
      </c>
      <c r="BZ165" s="58">
        <f>(BZ166*BZ167)/1000</f>
        <v>0</v>
      </c>
      <c r="CA165" s="61"/>
      <c r="CB165" s="58">
        <f t="shared" ref="CB165:CM165" si="637">(CB166*CB167)/1000</f>
        <v>0</v>
      </c>
      <c r="CC165" s="58">
        <f t="shared" si="637"/>
        <v>0</v>
      </c>
      <c r="CD165" s="58">
        <f t="shared" si="637"/>
        <v>0</v>
      </c>
      <c r="CE165" s="58">
        <f t="shared" si="637"/>
        <v>0</v>
      </c>
      <c r="CF165" s="58">
        <f t="shared" si="637"/>
        <v>0</v>
      </c>
      <c r="CG165" s="58">
        <f t="shared" si="637"/>
        <v>0</v>
      </c>
      <c r="CH165" s="58">
        <f t="shared" si="637"/>
        <v>0</v>
      </c>
      <c r="CI165" s="58">
        <f t="shared" si="637"/>
        <v>0</v>
      </c>
      <c r="CJ165" s="58">
        <f t="shared" si="637"/>
        <v>0</v>
      </c>
      <c r="CK165" s="58">
        <f t="shared" si="637"/>
        <v>0</v>
      </c>
      <c r="CL165" s="58">
        <f t="shared" si="637"/>
        <v>0</v>
      </c>
      <c r="CM165" s="58">
        <f t="shared" si="637"/>
        <v>0</v>
      </c>
      <c r="CN165" s="60">
        <f>SUM(CO165:DB165)</f>
        <v>0</v>
      </c>
      <c r="CO165" s="58">
        <f>(CO166*CO167)/1000</f>
        <v>0</v>
      </c>
      <c r="CP165" s="61"/>
      <c r="CQ165" s="58">
        <f t="shared" ref="CQ165:DB165" si="638">(CQ166*CQ167)/1000</f>
        <v>0</v>
      </c>
      <c r="CR165" s="58">
        <f t="shared" si="638"/>
        <v>0</v>
      </c>
      <c r="CS165" s="58">
        <f t="shared" si="638"/>
        <v>0</v>
      </c>
      <c r="CT165" s="58">
        <f t="shared" si="638"/>
        <v>0</v>
      </c>
      <c r="CU165" s="58">
        <f t="shared" si="638"/>
        <v>0</v>
      </c>
      <c r="CV165" s="58">
        <f t="shared" si="638"/>
        <v>0</v>
      </c>
      <c r="CW165" s="58">
        <f t="shared" si="638"/>
        <v>0</v>
      </c>
      <c r="CX165" s="58">
        <f t="shared" si="638"/>
        <v>0</v>
      </c>
      <c r="CY165" s="58">
        <f t="shared" si="638"/>
        <v>0</v>
      </c>
      <c r="CZ165" s="58">
        <f t="shared" si="638"/>
        <v>0</v>
      </c>
      <c r="DA165" s="58">
        <f t="shared" si="638"/>
        <v>0</v>
      </c>
      <c r="DB165" s="58">
        <f t="shared" si="638"/>
        <v>0</v>
      </c>
      <c r="DC165" s="60">
        <f>SUM(DD165:DQ165)</f>
        <v>0</v>
      </c>
      <c r="DD165" s="58">
        <f>(DD166*DD167)/1000</f>
        <v>0</v>
      </c>
      <c r="DE165" s="61"/>
      <c r="DF165" s="58">
        <f t="shared" ref="DF165:DQ165" si="639">(DF166*DF167)/1000</f>
        <v>0</v>
      </c>
      <c r="DG165" s="58">
        <f t="shared" si="639"/>
        <v>0</v>
      </c>
      <c r="DH165" s="58">
        <f t="shared" si="639"/>
        <v>0</v>
      </c>
      <c r="DI165" s="58">
        <f t="shared" si="639"/>
        <v>0</v>
      </c>
      <c r="DJ165" s="58">
        <f t="shared" si="639"/>
        <v>0</v>
      </c>
      <c r="DK165" s="58">
        <f t="shared" si="639"/>
        <v>0</v>
      </c>
      <c r="DL165" s="58">
        <f t="shared" si="639"/>
        <v>0</v>
      </c>
      <c r="DM165" s="58">
        <f t="shared" si="639"/>
        <v>0</v>
      </c>
      <c r="DN165" s="58">
        <f t="shared" si="639"/>
        <v>0</v>
      </c>
      <c r="DO165" s="58">
        <f t="shared" si="639"/>
        <v>0</v>
      </c>
      <c r="DP165" s="58">
        <f t="shared" si="639"/>
        <v>0</v>
      </c>
      <c r="DQ165" s="58">
        <f t="shared" si="639"/>
        <v>0</v>
      </c>
      <c r="DR165" s="60">
        <f>SUM(DS165:EF165)</f>
        <v>0</v>
      </c>
      <c r="DS165" s="58">
        <f>(DS166*DS167)/1000</f>
        <v>0</v>
      </c>
      <c r="DT165" s="61"/>
      <c r="DU165" s="58">
        <f t="shared" ref="DU165:EF165" si="640">(DU166*DU167)/1000</f>
        <v>0</v>
      </c>
      <c r="DV165" s="58">
        <f t="shared" si="640"/>
        <v>0</v>
      </c>
      <c r="DW165" s="58">
        <f t="shared" si="640"/>
        <v>0</v>
      </c>
      <c r="DX165" s="58">
        <f t="shared" si="640"/>
        <v>0</v>
      </c>
      <c r="DY165" s="58">
        <f t="shared" si="640"/>
        <v>0</v>
      </c>
      <c r="DZ165" s="58">
        <f t="shared" si="640"/>
        <v>0</v>
      </c>
      <c r="EA165" s="58">
        <f t="shared" si="640"/>
        <v>0</v>
      </c>
      <c r="EB165" s="58">
        <f t="shared" si="640"/>
        <v>0</v>
      </c>
      <c r="EC165" s="58">
        <f t="shared" si="640"/>
        <v>0</v>
      </c>
      <c r="ED165" s="58">
        <f t="shared" si="640"/>
        <v>0</v>
      </c>
      <c r="EE165" s="58">
        <f t="shared" si="640"/>
        <v>0</v>
      </c>
      <c r="EF165" s="58">
        <f t="shared" si="640"/>
        <v>0</v>
      </c>
      <c r="EG165" s="60">
        <f>SUM(EH165:EU165)</f>
        <v>0</v>
      </c>
      <c r="EH165" s="58">
        <f>(EH166*EH167)/1000</f>
        <v>0</v>
      </c>
      <c r="EI165" s="61"/>
      <c r="EJ165" s="58">
        <f t="shared" ref="EJ165:EU165" si="641">(EJ166*EJ167)/1000</f>
        <v>0</v>
      </c>
      <c r="EK165" s="58">
        <f t="shared" si="641"/>
        <v>0</v>
      </c>
      <c r="EL165" s="58">
        <f t="shared" si="641"/>
        <v>0</v>
      </c>
      <c r="EM165" s="58">
        <f t="shared" si="641"/>
        <v>0</v>
      </c>
      <c r="EN165" s="58">
        <f t="shared" si="641"/>
        <v>0</v>
      </c>
      <c r="EO165" s="58">
        <f t="shared" si="641"/>
        <v>0</v>
      </c>
      <c r="EP165" s="58">
        <f t="shared" si="641"/>
        <v>0</v>
      </c>
      <c r="EQ165" s="58">
        <f t="shared" si="641"/>
        <v>0</v>
      </c>
      <c r="ER165" s="58">
        <f t="shared" si="641"/>
        <v>0</v>
      </c>
      <c r="ES165" s="58">
        <f t="shared" si="641"/>
        <v>0</v>
      </c>
      <c r="ET165" s="58">
        <f t="shared" si="641"/>
        <v>0</v>
      </c>
      <c r="EU165" s="58">
        <f t="shared" si="641"/>
        <v>0</v>
      </c>
      <c r="EV165" s="60">
        <f>SUM(EW165:FJ165)</f>
        <v>0</v>
      </c>
      <c r="EW165" s="58">
        <f>(EW166*EW167)/1000</f>
        <v>0</v>
      </c>
      <c r="EX165" s="61"/>
      <c r="EY165" s="58">
        <f t="shared" ref="EY165:FJ165" si="642">(EY166*EY167)/1000</f>
        <v>0</v>
      </c>
      <c r="EZ165" s="58">
        <f t="shared" si="642"/>
        <v>0</v>
      </c>
      <c r="FA165" s="58">
        <f t="shared" si="642"/>
        <v>0</v>
      </c>
      <c r="FB165" s="58">
        <f t="shared" si="642"/>
        <v>0</v>
      </c>
      <c r="FC165" s="58">
        <f t="shared" si="642"/>
        <v>0</v>
      </c>
      <c r="FD165" s="58">
        <f t="shared" si="642"/>
        <v>0</v>
      </c>
      <c r="FE165" s="58">
        <f t="shared" si="642"/>
        <v>0</v>
      </c>
      <c r="FF165" s="58">
        <f t="shared" si="642"/>
        <v>0</v>
      </c>
      <c r="FG165" s="58">
        <f t="shared" si="642"/>
        <v>0</v>
      </c>
      <c r="FH165" s="58">
        <f t="shared" si="642"/>
        <v>0</v>
      </c>
      <c r="FI165" s="58">
        <f t="shared" si="642"/>
        <v>0</v>
      </c>
      <c r="FJ165" s="58">
        <f t="shared" si="642"/>
        <v>0</v>
      </c>
      <c r="FK165" s="60">
        <f>SUM(FL165:FY165)</f>
        <v>0</v>
      </c>
      <c r="FL165" s="58">
        <f>(FL166*FL167)/1000</f>
        <v>0</v>
      </c>
      <c r="FM165" s="61"/>
      <c r="FN165" s="58">
        <f t="shared" ref="FN165:FY165" si="643">(FN166*FN167)/1000</f>
        <v>0</v>
      </c>
      <c r="FO165" s="58">
        <f t="shared" si="643"/>
        <v>0</v>
      </c>
      <c r="FP165" s="58">
        <f t="shared" si="643"/>
        <v>0</v>
      </c>
      <c r="FQ165" s="58">
        <f t="shared" si="643"/>
        <v>0</v>
      </c>
      <c r="FR165" s="58">
        <f t="shared" si="643"/>
        <v>0</v>
      </c>
      <c r="FS165" s="58">
        <f t="shared" si="643"/>
        <v>0</v>
      </c>
      <c r="FT165" s="58">
        <f t="shared" si="643"/>
        <v>0</v>
      </c>
      <c r="FU165" s="58">
        <f t="shared" si="643"/>
        <v>0</v>
      </c>
      <c r="FV165" s="58">
        <f t="shared" si="643"/>
        <v>0</v>
      </c>
      <c r="FW165" s="58">
        <f t="shared" si="643"/>
        <v>0</v>
      </c>
      <c r="FX165" s="58">
        <f t="shared" si="643"/>
        <v>0</v>
      </c>
      <c r="FY165" s="58">
        <f t="shared" si="643"/>
        <v>0</v>
      </c>
      <c r="FZ165" s="60">
        <f>SUM(GA165:GN165)</f>
        <v>0</v>
      </c>
      <c r="GA165" s="58">
        <f>(GA166*GA167)/1000</f>
        <v>0</v>
      </c>
      <c r="GB165" s="61"/>
      <c r="GC165" s="58">
        <f t="shared" ref="GC165:GN165" si="644">(GC166*GC167)/1000</f>
        <v>0</v>
      </c>
      <c r="GD165" s="58">
        <f t="shared" si="644"/>
        <v>0</v>
      </c>
      <c r="GE165" s="58">
        <f t="shared" si="644"/>
        <v>0</v>
      </c>
      <c r="GF165" s="58">
        <f t="shared" si="644"/>
        <v>0</v>
      </c>
      <c r="GG165" s="58">
        <f t="shared" si="644"/>
        <v>0</v>
      </c>
      <c r="GH165" s="58">
        <f t="shared" si="644"/>
        <v>0</v>
      </c>
      <c r="GI165" s="58">
        <f t="shared" si="644"/>
        <v>0</v>
      </c>
      <c r="GJ165" s="58">
        <f t="shared" si="644"/>
        <v>0</v>
      </c>
      <c r="GK165" s="58">
        <f t="shared" si="644"/>
        <v>0</v>
      </c>
      <c r="GL165" s="58">
        <f t="shared" si="644"/>
        <v>0</v>
      </c>
      <c r="GM165" s="58">
        <f t="shared" si="644"/>
        <v>0</v>
      </c>
      <c r="GN165" s="58">
        <f t="shared" si="644"/>
        <v>0</v>
      </c>
      <c r="GO165" s="60">
        <f>SUM(GP165:HC165)</f>
        <v>0</v>
      </c>
      <c r="GP165" s="58">
        <f>(GP166*GP167)/1000</f>
        <v>0</v>
      </c>
      <c r="GQ165" s="61"/>
      <c r="GR165" s="58">
        <f t="shared" ref="GR165:HC165" si="645">(GR166*GR167)/1000</f>
        <v>0</v>
      </c>
      <c r="GS165" s="58">
        <f t="shared" si="645"/>
        <v>0</v>
      </c>
      <c r="GT165" s="58">
        <f t="shared" si="645"/>
        <v>0</v>
      </c>
      <c r="GU165" s="58">
        <f t="shared" si="645"/>
        <v>0</v>
      </c>
      <c r="GV165" s="58">
        <f t="shared" si="645"/>
        <v>0</v>
      </c>
      <c r="GW165" s="58">
        <f t="shared" si="645"/>
        <v>0</v>
      </c>
      <c r="GX165" s="58">
        <f t="shared" si="645"/>
        <v>0</v>
      </c>
      <c r="GY165" s="58">
        <f t="shared" si="645"/>
        <v>0</v>
      </c>
      <c r="GZ165" s="58">
        <f t="shared" si="645"/>
        <v>0</v>
      </c>
      <c r="HA165" s="58">
        <f t="shared" si="645"/>
        <v>0</v>
      </c>
      <c r="HB165" s="58">
        <f t="shared" si="645"/>
        <v>0</v>
      </c>
      <c r="HC165" s="58">
        <f t="shared" si="645"/>
        <v>0</v>
      </c>
    </row>
    <row r="166" spans="1:211" s="15" customFormat="1" ht="13.5" customHeight="1" x14ac:dyDescent="0.25">
      <c r="A166" s="14" t="s">
        <v>54</v>
      </c>
      <c r="B166" s="15" t="s">
        <v>480</v>
      </c>
      <c r="C166" s="47" t="s">
        <v>395</v>
      </c>
      <c r="D166" s="47" t="s">
        <v>396</v>
      </c>
      <c r="E166" s="48">
        <v>160</v>
      </c>
      <c r="F166" s="49"/>
      <c r="G166" s="50" t="s">
        <v>59</v>
      </c>
      <c r="H166" s="51"/>
      <c r="J166" s="50" t="s">
        <v>234</v>
      </c>
      <c r="K166" s="52" t="s">
        <v>56</v>
      </c>
      <c r="L166" s="53"/>
      <c r="M166" s="53"/>
      <c r="N166" s="16"/>
      <c r="O166" s="54"/>
      <c r="P166" s="17">
        <v>20</v>
      </c>
      <c r="Q166" s="55">
        <f t="shared" si="634"/>
        <v>0</v>
      </c>
      <c r="R166" s="56">
        <f t="shared" si="634"/>
        <v>0</v>
      </c>
      <c r="S166" s="56">
        <f t="shared" si="634"/>
        <v>0</v>
      </c>
      <c r="T166" s="56">
        <f t="shared" si="634"/>
        <v>0</v>
      </c>
      <c r="U166" s="56">
        <f t="shared" si="634"/>
        <v>0</v>
      </c>
      <c r="V166" s="56">
        <f t="shared" si="634"/>
        <v>0</v>
      </c>
      <c r="W166" s="56">
        <f t="shared" si="634"/>
        <v>0</v>
      </c>
      <c r="X166" s="56">
        <f t="shared" si="634"/>
        <v>0</v>
      </c>
      <c r="Y166" s="56">
        <f t="shared" si="634"/>
        <v>0</v>
      </c>
      <c r="Z166" s="56">
        <f t="shared" si="634"/>
        <v>0</v>
      </c>
      <c r="AA166" s="56">
        <f t="shared" si="634"/>
        <v>0</v>
      </c>
      <c r="AB166" s="56">
        <f t="shared" si="634"/>
        <v>0</v>
      </c>
      <c r="AC166" s="56">
        <f t="shared" si="634"/>
        <v>0</v>
      </c>
      <c r="AD166" s="56">
        <f t="shared" si="634"/>
        <v>0</v>
      </c>
      <c r="AE166" s="56">
        <f t="shared" si="634"/>
        <v>0</v>
      </c>
      <c r="AF166" s="57">
        <f>SUM(AG166:AT166)</f>
        <v>0</v>
      </c>
      <c r="AG166" s="58"/>
      <c r="AH166" s="63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60">
        <f>SUM(AV166:BI166)</f>
        <v>0</v>
      </c>
      <c r="AV166" s="58"/>
      <c r="AW166" s="63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60">
        <f>SUM(BK166:BX166)</f>
        <v>0</v>
      </c>
      <c r="BK166" s="58"/>
      <c r="BL166" s="63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60">
        <f>SUM(BZ166:CM166)</f>
        <v>0</v>
      </c>
      <c r="BZ166" s="58"/>
      <c r="CA166" s="61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60">
        <f>SUM(CO166:DB166)</f>
        <v>0</v>
      </c>
      <c r="CO166" s="58"/>
      <c r="CP166" s="61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60">
        <f>SUM(DD166:DQ166)</f>
        <v>0</v>
      </c>
      <c r="DD166" s="58"/>
      <c r="DE166" s="61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60">
        <f>SUM(DS166:EF166)</f>
        <v>0</v>
      </c>
      <c r="DS166" s="58"/>
      <c r="DT166" s="61"/>
      <c r="DU166" s="58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58"/>
      <c r="EG166" s="60">
        <f>SUM(EH166:EU166)</f>
        <v>0</v>
      </c>
      <c r="EH166" s="58"/>
      <c r="EI166" s="61"/>
      <c r="EJ166" s="58"/>
      <c r="EK166" s="58"/>
      <c r="EL166" s="58"/>
      <c r="EM166" s="58"/>
      <c r="EN166" s="58"/>
      <c r="EO166" s="58"/>
      <c r="EP166" s="58"/>
      <c r="EQ166" s="58"/>
      <c r="ER166" s="58"/>
      <c r="ES166" s="58"/>
      <c r="ET166" s="58"/>
      <c r="EU166" s="58"/>
      <c r="EV166" s="60">
        <f>SUM(EW166:FJ166)</f>
        <v>0</v>
      </c>
      <c r="EW166" s="58"/>
      <c r="EX166" s="61"/>
      <c r="EY166" s="58"/>
      <c r="EZ166" s="58"/>
      <c r="FA166" s="58"/>
      <c r="FB166" s="58"/>
      <c r="FC166" s="58"/>
      <c r="FD166" s="58"/>
      <c r="FE166" s="58"/>
      <c r="FF166" s="58"/>
      <c r="FG166" s="58"/>
      <c r="FH166" s="58"/>
      <c r="FI166" s="58"/>
      <c r="FJ166" s="58"/>
      <c r="FK166" s="60">
        <f>SUM(FL166:FY166)</f>
        <v>0</v>
      </c>
      <c r="FL166" s="58"/>
      <c r="FM166" s="61"/>
      <c r="FN166" s="58"/>
      <c r="FO166" s="58"/>
      <c r="FP166" s="58"/>
      <c r="FQ166" s="58"/>
      <c r="FR166" s="58"/>
      <c r="FS166" s="58"/>
      <c r="FT166" s="58"/>
      <c r="FU166" s="58"/>
      <c r="FV166" s="58"/>
      <c r="FW166" s="58"/>
      <c r="FX166" s="58"/>
      <c r="FY166" s="58"/>
      <c r="FZ166" s="60">
        <f>SUM(GA166:GN166)</f>
        <v>0</v>
      </c>
      <c r="GA166" s="58"/>
      <c r="GB166" s="61"/>
      <c r="GC166" s="58"/>
      <c r="GD166" s="58"/>
      <c r="GE166" s="58"/>
      <c r="GF166" s="58"/>
      <c r="GG166" s="58"/>
      <c r="GH166" s="58"/>
      <c r="GI166" s="58"/>
      <c r="GJ166" s="58"/>
      <c r="GK166" s="58"/>
      <c r="GL166" s="58"/>
      <c r="GM166" s="58"/>
      <c r="GN166" s="58"/>
      <c r="GO166" s="60">
        <f>SUM(GP166:HC166)</f>
        <v>0</v>
      </c>
      <c r="GP166" s="58"/>
      <c r="GQ166" s="61"/>
      <c r="GR166" s="58"/>
      <c r="GS166" s="58"/>
      <c r="GT166" s="58"/>
      <c r="GU166" s="58"/>
      <c r="GV166" s="58"/>
      <c r="GW166" s="58"/>
      <c r="GX166" s="58"/>
      <c r="GY166" s="58"/>
      <c r="GZ166" s="58"/>
      <c r="HA166" s="58"/>
      <c r="HB166" s="58"/>
      <c r="HC166" s="58"/>
    </row>
    <row r="167" spans="1:211" s="15" customFormat="1" ht="13.5" customHeight="1" x14ac:dyDescent="0.25">
      <c r="A167" s="14" t="s">
        <v>54</v>
      </c>
      <c r="B167" s="15" t="s">
        <v>481</v>
      </c>
      <c r="C167" s="47" t="s">
        <v>395</v>
      </c>
      <c r="D167" s="47" t="s">
        <v>396</v>
      </c>
      <c r="E167" s="48">
        <v>160</v>
      </c>
      <c r="F167" s="49"/>
      <c r="G167" s="50" t="s">
        <v>62</v>
      </c>
      <c r="H167" s="51"/>
      <c r="J167" s="50" t="s">
        <v>237</v>
      </c>
      <c r="K167" s="52" t="s">
        <v>56</v>
      </c>
      <c r="L167" s="53"/>
      <c r="M167" s="53"/>
      <c r="N167" s="16"/>
      <c r="O167" s="54"/>
      <c r="P167" s="17">
        <v>20</v>
      </c>
      <c r="Q167" s="55">
        <f t="shared" ref="Q167:AF167" si="646">IF(Q166=0, 0, Q165/Q166/1)</f>
        <v>0</v>
      </c>
      <c r="R167" s="56">
        <f t="shared" si="646"/>
        <v>0</v>
      </c>
      <c r="S167" s="56">
        <f t="shared" si="646"/>
        <v>0</v>
      </c>
      <c r="T167" s="56">
        <f t="shared" si="646"/>
        <v>0</v>
      </c>
      <c r="U167" s="56">
        <f t="shared" si="646"/>
        <v>0</v>
      </c>
      <c r="V167" s="56">
        <f t="shared" si="646"/>
        <v>0</v>
      </c>
      <c r="W167" s="56">
        <f t="shared" si="646"/>
        <v>0</v>
      </c>
      <c r="X167" s="56">
        <f t="shared" si="646"/>
        <v>0</v>
      </c>
      <c r="Y167" s="56">
        <f t="shared" si="646"/>
        <v>0</v>
      </c>
      <c r="Z167" s="56">
        <f t="shared" si="646"/>
        <v>0</v>
      </c>
      <c r="AA167" s="56">
        <f t="shared" si="646"/>
        <v>0</v>
      </c>
      <c r="AB167" s="56">
        <f t="shared" si="646"/>
        <v>0</v>
      </c>
      <c r="AC167" s="56">
        <f t="shared" si="646"/>
        <v>0</v>
      </c>
      <c r="AD167" s="56">
        <f t="shared" si="646"/>
        <v>0</v>
      </c>
      <c r="AE167" s="56">
        <f t="shared" si="646"/>
        <v>0</v>
      </c>
      <c r="AF167" s="57">
        <f t="shared" si="646"/>
        <v>0</v>
      </c>
      <c r="AG167" s="58"/>
      <c r="AH167" s="63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60">
        <f>IF(AU166=0, 0, AU165/AU166/1)</f>
        <v>0</v>
      </c>
      <c r="AV167" s="58"/>
      <c r="AW167" s="63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60">
        <f>IF(BJ166=0, 0, BJ165/BJ166/1)</f>
        <v>0</v>
      </c>
      <c r="BK167" s="58"/>
      <c r="BL167" s="63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60">
        <f>IF(BY166=0, 0, BY165/BY166/1)</f>
        <v>0</v>
      </c>
      <c r="BZ167" s="58"/>
      <c r="CA167" s="61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60">
        <f>IF(CN166=0, 0, CN165/CN166/1)</f>
        <v>0</v>
      </c>
      <c r="CO167" s="58"/>
      <c r="CP167" s="61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60">
        <f>IF(DC166=0, 0, DC165/DC166/1)</f>
        <v>0</v>
      </c>
      <c r="DD167" s="58"/>
      <c r="DE167" s="61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60">
        <f>IF(DR166=0, 0, DR165/DR166/1)</f>
        <v>0</v>
      </c>
      <c r="DS167" s="58"/>
      <c r="DT167" s="61"/>
      <c r="DU167" s="58"/>
      <c r="DV167" s="58"/>
      <c r="DW167" s="58"/>
      <c r="DX167" s="58"/>
      <c r="DY167" s="58"/>
      <c r="DZ167" s="58"/>
      <c r="EA167" s="58"/>
      <c r="EB167" s="58"/>
      <c r="EC167" s="58"/>
      <c r="ED167" s="58"/>
      <c r="EE167" s="58"/>
      <c r="EF167" s="58"/>
      <c r="EG167" s="60">
        <f>IF(EG166=0, 0, EG165/EG166/1)</f>
        <v>0</v>
      </c>
      <c r="EH167" s="58"/>
      <c r="EI167" s="61"/>
      <c r="EJ167" s="58"/>
      <c r="EK167" s="58"/>
      <c r="EL167" s="58"/>
      <c r="EM167" s="58"/>
      <c r="EN167" s="58"/>
      <c r="EO167" s="58"/>
      <c r="EP167" s="58"/>
      <c r="EQ167" s="58"/>
      <c r="ER167" s="58"/>
      <c r="ES167" s="58"/>
      <c r="ET167" s="58"/>
      <c r="EU167" s="58"/>
      <c r="EV167" s="60">
        <f>IF(EV166=0, 0, EV165/EV166/1)</f>
        <v>0</v>
      </c>
      <c r="EW167" s="58"/>
      <c r="EX167" s="61"/>
      <c r="EY167" s="58"/>
      <c r="EZ167" s="58"/>
      <c r="FA167" s="58"/>
      <c r="FB167" s="58"/>
      <c r="FC167" s="58"/>
      <c r="FD167" s="58"/>
      <c r="FE167" s="58"/>
      <c r="FF167" s="58"/>
      <c r="FG167" s="58"/>
      <c r="FH167" s="58"/>
      <c r="FI167" s="58"/>
      <c r="FJ167" s="58"/>
      <c r="FK167" s="60">
        <f>IF(FK166=0, 0, FK165/FK166/1)</f>
        <v>0</v>
      </c>
      <c r="FL167" s="58"/>
      <c r="FM167" s="61"/>
      <c r="FN167" s="58"/>
      <c r="FO167" s="58"/>
      <c r="FP167" s="58"/>
      <c r="FQ167" s="58"/>
      <c r="FR167" s="58"/>
      <c r="FS167" s="58"/>
      <c r="FT167" s="58"/>
      <c r="FU167" s="58"/>
      <c r="FV167" s="58"/>
      <c r="FW167" s="58"/>
      <c r="FX167" s="58"/>
      <c r="FY167" s="58"/>
      <c r="FZ167" s="60">
        <f>IF(FZ166=0, 0, FZ165/FZ166/1)</f>
        <v>0</v>
      </c>
      <c r="GA167" s="58"/>
      <c r="GB167" s="61"/>
      <c r="GC167" s="58"/>
      <c r="GD167" s="58"/>
      <c r="GE167" s="58"/>
      <c r="GF167" s="58"/>
      <c r="GG167" s="58"/>
      <c r="GH167" s="58"/>
      <c r="GI167" s="58"/>
      <c r="GJ167" s="58"/>
      <c r="GK167" s="58"/>
      <c r="GL167" s="58"/>
      <c r="GM167" s="58"/>
      <c r="GN167" s="58"/>
      <c r="GO167" s="60">
        <f>IF(GO166=0, 0, GO165/GO166/1)</f>
        <v>0</v>
      </c>
      <c r="GP167" s="58"/>
      <c r="GQ167" s="61"/>
      <c r="GR167" s="58"/>
      <c r="GS167" s="58"/>
      <c r="GT167" s="58"/>
      <c r="GU167" s="58"/>
      <c r="GV167" s="58"/>
      <c r="GW167" s="58"/>
      <c r="GX167" s="58"/>
      <c r="GY167" s="58"/>
      <c r="GZ167" s="58"/>
      <c r="HA167" s="58"/>
      <c r="HB167" s="58"/>
      <c r="HC167" s="58"/>
    </row>
    <row r="168" spans="1:211" s="15" customFormat="1" ht="13.5" customHeight="1" x14ac:dyDescent="0.25">
      <c r="A168" s="14" t="s">
        <v>49</v>
      </c>
      <c r="B168" s="15" t="s">
        <v>482</v>
      </c>
      <c r="C168" s="47" t="s">
        <v>395</v>
      </c>
      <c r="D168" s="47" t="s">
        <v>396</v>
      </c>
      <c r="E168" s="48">
        <v>160</v>
      </c>
      <c r="F168" s="49"/>
      <c r="G168" s="50" t="s">
        <v>483</v>
      </c>
      <c r="H168" s="51" t="s">
        <v>54</v>
      </c>
      <c r="J168" s="50" t="s">
        <v>55</v>
      </c>
      <c r="K168" s="52" t="s">
        <v>56</v>
      </c>
      <c r="L168" s="53"/>
      <c r="M168" s="53"/>
      <c r="N168" s="16"/>
      <c r="O168" s="54"/>
      <c r="P168" s="17">
        <v>20</v>
      </c>
      <c r="Q168" s="55">
        <f t="shared" ref="Q168:AE169" si="647">SUM(AF168,AU168,BJ168,BY168,CN168,DC168,DR168,EG168,EV168,FK168,FZ168,GO168)</f>
        <v>0</v>
      </c>
      <c r="R168" s="56">
        <f t="shared" si="647"/>
        <v>0</v>
      </c>
      <c r="S168" s="56">
        <f t="shared" si="647"/>
        <v>0</v>
      </c>
      <c r="T168" s="56">
        <f t="shared" si="647"/>
        <v>0</v>
      </c>
      <c r="U168" s="56">
        <f t="shared" si="647"/>
        <v>0</v>
      </c>
      <c r="V168" s="56">
        <f t="shared" si="647"/>
        <v>0</v>
      </c>
      <c r="W168" s="56">
        <f t="shared" si="647"/>
        <v>0</v>
      </c>
      <c r="X168" s="56">
        <f t="shared" si="647"/>
        <v>0</v>
      </c>
      <c r="Y168" s="56">
        <f t="shared" si="647"/>
        <v>0</v>
      </c>
      <c r="Z168" s="56">
        <f t="shared" si="647"/>
        <v>0</v>
      </c>
      <c r="AA168" s="56">
        <f t="shared" si="647"/>
        <v>0</v>
      </c>
      <c r="AB168" s="56">
        <f t="shared" si="647"/>
        <v>0</v>
      </c>
      <c r="AC168" s="56">
        <f t="shared" si="647"/>
        <v>0</v>
      </c>
      <c r="AD168" s="56">
        <f t="shared" si="647"/>
        <v>0</v>
      </c>
      <c r="AE168" s="56">
        <f t="shared" si="647"/>
        <v>0</v>
      </c>
      <c r="AF168" s="57">
        <f>SUM(AG168:AT168)</f>
        <v>0</v>
      </c>
      <c r="AG168" s="58"/>
      <c r="AH168" s="63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60">
        <f>SUM(AV168:BI168)</f>
        <v>0</v>
      </c>
      <c r="AV168" s="58">
        <f>(AV169*AV170)/1000</f>
        <v>0</v>
      </c>
      <c r="AW168" s="63"/>
      <c r="AX168" s="58">
        <f t="shared" ref="AX168:BI168" si="648">(AX169*AX170)/1000</f>
        <v>0</v>
      </c>
      <c r="AY168" s="58">
        <f t="shared" si="648"/>
        <v>0</v>
      </c>
      <c r="AZ168" s="58">
        <f t="shared" si="648"/>
        <v>0</v>
      </c>
      <c r="BA168" s="58">
        <f t="shared" si="648"/>
        <v>0</v>
      </c>
      <c r="BB168" s="58">
        <f t="shared" si="648"/>
        <v>0</v>
      </c>
      <c r="BC168" s="58">
        <f t="shared" si="648"/>
        <v>0</v>
      </c>
      <c r="BD168" s="58">
        <f t="shared" si="648"/>
        <v>0</v>
      </c>
      <c r="BE168" s="58">
        <f t="shared" si="648"/>
        <v>0</v>
      </c>
      <c r="BF168" s="58">
        <f t="shared" si="648"/>
        <v>0</v>
      </c>
      <c r="BG168" s="58">
        <f t="shared" si="648"/>
        <v>0</v>
      </c>
      <c r="BH168" s="58">
        <f t="shared" si="648"/>
        <v>0</v>
      </c>
      <c r="BI168" s="58">
        <f t="shared" si="648"/>
        <v>0</v>
      </c>
      <c r="BJ168" s="60">
        <f>SUM(BK168:BX168)</f>
        <v>0</v>
      </c>
      <c r="BK168" s="58">
        <f>(BK169*BK170)/1000</f>
        <v>0</v>
      </c>
      <c r="BL168" s="63"/>
      <c r="BM168" s="58">
        <f t="shared" ref="BM168:BX168" si="649">(BM169*BM170)/1000</f>
        <v>0</v>
      </c>
      <c r="BN168" s="58">
        <f t="shared" si="649"/>
        <v>0</v>
      </c>
      <c r="BO168" s="58">
        <f t="shared" si="649"/>
        <v>0</v>
      </c>
      <c r="BP168" s="58">
        <f t="shared" si="649"/>
        <v>0</v>
      </c>
      <c r="BQ168" s="58">
        <f t="shared" si="649"/>
        <v>0</v>
      </c>
      <c r="BR168" s="58">
        <f t="shared" si="649"/>
        <v>0</v>
      </c>
      <c r="BS168" s="58">
        <f t="shared" si="649"/>
        <v>0</v>
      </c>
      <c r="BT168" s="58">
        <f t="shared" si="649"/>
        <v>0</v>
      </c>
      <c r="BU168" s="58">
        <f t="shared" si="649"/>
        <v>0</v>
      </c>
      <c r="BV168" s="58">
        <f t="shared" si="649"/>
        <v>0</v>
      </c>
      <c r="BW168" s="58">
        <f t="shared" si="649"/>
        <v>0</v>
      </c>
      <c r="BX168" s="58">
        <f t="shared" si="649"/>
        <v>0</v>
      </c>
      <c r="BY168" s="60">
        <f>SUM(BZ168:CM168)</f>
        <v>0</v>
      </c>
      <c r="BZ168" s="58">
        <f>(BZ169*BZ170)/1000</f>
        <v>0</v>
      </c>
      <c r="CA168" s="61"/>
      <c r="CB168" s="58">
        <f t="shared" ref="CB168:CM168" si="650">(CB169*CB170)/1000</f>
        <v>0</v>
      </c>
      <c r="CC168" s="58">
        <f t="shared" si="650"/>
        <v>0</v>
      </c>
      <c r="CD168" s="58">
        <f t="shared" si="650"/>
        <v>0</v>
      </c>
      <c r="CE168" s="58">
        <f t="shared" si="650"/>
        <v>0</v>
      </c>
      <c r="CF168" s="58">
        <f t="shared" si="650"/>
        <v>0</v>
      </c>
      <c r="CG168" s="58">
        <f t="shared" si="650"/>
        <v>0</v>
      </c>
      <c r="CH168" s="58">
        <f t="shared" si="650"/>
        <v>0</v>
      </c>
      <c r="CI168" s="58">
        <f t="shared" si="650"/>
        <v>0</v>
      </c>
      <c r="CJ168" s="58">
        <f t="shared" si="650"/>
        <v>0</v>
      </c>
      <c r="CK168" s="58">
        <f t="shared" si="650"/>
        <v>0</v>
      </c>
      <c r="CL168" s="58">
        <f t="shared" si="650"/>
        <v>0</v>
      </c>
      <c r="CM168" s="58">
        <f t="shared" si="650"/>
        <v>0</v>
      </c>
      <c r="CN168" s="60">
        <f>SUM(CO168:DB168)</f>
        <v>0</v>
      </c>
      <c r="CO168" s="58">
        <f>(CO169*CO170)/1000</f>
        <v>0</v>
      </c>
      <c r="CP168" s="61"/>
      <c r="CQ168" s="58">
        <f t="shared" ref="CQ168:DB168" si="651">(CQ169*CQ170)/1000</f>
        <v>0</v>
      </c>
      <c r="CR168" s="58">
        <f t="shared" si="651"/>
        <v>0</v>
      </c>
      <c r="CS168" s="58">
        <f t="shared" si="651"/>
        <v>0</v>
      </c>
      <c r="CT168" s="58">
        <f t="shared" si="651"/>
        <v>0</v>
      </c>
      <c r="CU168" s="58">
        <f t="shared" si="651"/>
        <v>0</v>
      </c>
      <c r="CV168" s="58">
        <f t="shared" si="651"/>
        <v>0</v>
      </c>
      <c r="CW168" s="58">
        <f t="shared" si="651"/>
        <v>0</v>
      </c>
      <c r="CX168" s="58">
        <f t="shared" si="651"/>
        <v>0</v>
      </c>
      <c r="CY168" s="58">
        <f t="shared" si="651"/>
        <v>0</v>
      </c>
      <c r="CZ168" s="58">
        <f t="shared" si="651"/>
        <v>0</v>
      </c>
      <c r="DA168" s="58">
        <f t="shared" si="651"/>
        <v>0</v>
      </c>
      <c r="DB168" s="58">
        <f t="shared" si="651"/>
        <v>0</v>
      </c>
      <c r="DC168" s="60">
        <f>SUM(DD168:DQ168)</f>
        <v>0</v>
      </c>
      <c r="DD168" s="58">
        <f>(DD169*DD170)/1000</f>
        <v>0</v>
      </c>
      <c r="DE168" s="61"/>
      <c r="DF168" s="58">
        <f t="shared" ref="DF168:DQ168" si="652">(DF169*DF170)/1000</f>
        <v>0</v>
      </c>
      <c r="DG168" s="58">
        <f t="shared" si="652"/>
        <v>0</v>
      </c>
      <c r="DH168" s="58">
        <f t="shared" si="652"/>
        <v>0</v>
      </c>
      <c r="DI168" s="58">
        <f t="shared" si="652"/>
        <v>0</v>
      </c>
      <c r="DJ168" s="58">
        <f t="shared" si="652"/>
        <v>0</v>
      </c>
      <c r="DK168" s="58">
        <f t="shared" si="652"/>
        <v>0</v>
      </c>
      <c r="DL168" s="58">
        <f t="shared" si="652"/>
        <v>0</v>
      </c>
      <c r="DM168" s="58">
        <f t="shared" si="652"/>
        <v>0</v>
      </c>
      <c r="DN168" s="58">
        <f t="shared" si="652"/>
        <v>0</v>
      </c>
      <c r="DO168" s="58">
        <f t="shared" si="652"/>
        <v>0</v>
      </c>
      <c r="DP168" s="58">
        <f t="shared" si="652"/>
        <v>0</v>
      </c>
      <c r="DQ168" s="58">
        <f t="shared" si="652"/>
        <v>0</v>
      </c>
      <c r="DR168" s="60">
        <f>SUM(DS168:EF168)</f>
        <v>0</v>
      </c>
      <c r="DS168" s="58">
        <f>(DS169*DS170)/1000</f>
        <v>0</v>
      </c>
      <c r="DT168" s="61"/>
      <c r="DU168" s="58">
        <f t="shared" ref="DU168:EF168" si="653">(DU169*DU170)/1000</f>
        <v>0</v>
      </c>
      <c r="DV168" s="58">
        <f t="shared" si="653"/>
        <v>0</v>
      </c>
      <c r="DW168" s="58">
        <f t="shared" si="653"/>
        <v>0</v>
      </c>
      <c r="DX168" s="58">
        <f t="shared" si="653"/>
        <v>0</v>
      </c>
      <c r="DY168" s="58">
        <f t="shared" si="653"/>
        <v>0</v>
      </c>
      <c r="DZ168" s="58">
        <f t="shared" si="653"/>
        <v>0</v>
      </c>
      <c r="EA168" s="58">
        <f t="shared" si="653"/>
        <v>0</v>
      </c>
      <c r="EB168" s="58">
        <f t="shared" si="653"/>
        <v>0</v>
      </c>
      <c r="EC168" s="58">
        <f t="shared" si="653"/>
        <v>0</v>
      </c>
      <c r="ED168" s="58">
        <f t="shared" si="653"/>
        <v>0</v>
      </c>
      <c r="EE168" s="58">
        <f t="shared" si="653"/>
        <v>0</v>
      </c>
      <c r="EF168" s="58">
        <f t="shared" si="653"/>
        <v>0</v>
      </c>
      <c r="EG168" s="60">
        <f>SUM(EH168:EU168)</f>
        <v>0</v>
      </c>
      <c r="EH168" s="58">
        <f>(EH169*EH170)/1000</f>
        <v>0</v>
      </c>
      <c r="EI168" s="61"/>
      <c r="EJ168" s="58">
        <f t="shared" ref="EJ168:EU168" si="654">(EJ169*EJ170)/1000</f>
        <v>0</v>
      </c>
      <c r="EK168" s="58">
        <f t="shared" si="654"/>
        <v>0</v>
      </c>
      <c r="EL168" s="58">
        <f t="shared" si="654"/>
        <v>0</v>
      </c>
      <c r="EM168" s="58">
        <f t="shared" si="654"/>
        <v>0</v>
      </c>
      <c r="EN168" s="58">
        <f t="shared" si="654"/>
        <v>0</v>
      </c>
      <c r="EO168" s="58">
        <f t="shared" si="654"/>
        <v>0</v>
      </c>
      <c r="EP168" s="58">
        <f t="shared" si="654"/>
        <v>0</v>
      </c>
      <c r="EQ168" s="58">
        <f t="shared" si="654"/>
        <v>0</v>
      </c>
      <c r="ER168" s="58">
        <f t="shared" si="654"/>
        <v>0</v>
      </c>
      <c r="ES168" s="58">
        <f t="shared" si="654"/>
        <v>0</v>
      </c>
      <c r="ET168" s="58">
        <f t="shared" si="654"/>
        <v>0</v>
      </c>
      <c r="EU168" s="58">
        <f t="shared" si="654"/>
        <v>0</v>
      </c>
      <c r="EV168" s="60">
        <f>SUM(EW168:FJ168)</f>
        <v>0</v>
      </c>
      <c r="EW168" s="58">
        <f>(EW169*EW170)/1000</f>
        <v>0</v>
      </c>
      <c r="EX168" s="61"/>
      <c r="EY168" s="58">
        <f t="shared" ref="EY168:FJ168" si="655">(EY169*EY170)/1000</f>
        <v>0</v>
      </c>
      <c r="EZ168" s="58">
        <f t="shared" si="655"/>
        <v>0</v>
      </c>
      <c r="FA168" s="58">
        <f t="shared" si="655"/>
        <v>0</v>
      </c>
      <c r="FB168" s="58">
        <f t="shared" si="655"/>
        <v>0</v>
      </c>
      <c r="FC168" s="58">
        <f t="shared" si="655"/>
        <v>0</v>
      </c>
      <c r="FD168" s="58">
        <f t="shared" si="655"/>
        <v>0</v>
      </c>
      <c r="FE168" s="58">
        <f t="shared" si="655"/>
        <v>0</v>
      </c>
      <c r="FF168" s="58">
        <f t="shared" si="655"/>
        <v>0</v>
      </c>
      <c r="FG168" s="58">
        <f t="shared" si="655"/>
        <v>0</v>
      </c>
      <c r="FH168" s="58">
        <f t="shared" si="655"/>
        <v>0</v>
      </c>
      <c r="FI168" s="58">
        <f t="shared" si="655"/>
        <v>0</v>
      </c>
      <c r="FJ168" s="58">
        <f t="shared" si="655"/>
        <v>0</v>
      </c>
      <c r="FK168" s="60">
        <f>SUM(FL168:FY168)</f>
        <v>0</v>
      </c>
      <c r="FL168" s="58">
        <f>(FL169*FL170)/1000</f>
        <v>0</v>
      </c>
      <c r="FM168" s="61"/>
      <c r="FN168" s="58">
        <f t="shared" ref="FN168:FY168" si="656">(FN169*FN170)/1000</f>
        <v>0</v>
      </c>
      <c r="FO168" s="58">
        <f t="shared" si="656"/>
        <v>0</v>
      </c>
      <c r="FP168" s="58">
        <f t="shared" si="656"/>
        <v>0</v>
      </c>
      <c r="FQ168" s="58">
        <f t="shared" si="656"/>
        <v>0</v>
      </c>
      <c r="FR168" s="58">
        <f t="shared" si="656"/>
        <v>0</v>
      </c>
      <c r="FS168" s="58">
        <f t="shared" si="656"/>
        <v>0</v>
      </c>
      <c r="FT168" s="58">
        <f t="shared" si="656"/>
        <v>0</v>
      </c>
      <c r="FU168" s="58">
        <f t="shared" si="656"/>
        <v>0</v>
      </c>
      <c r="FV168" s="58">
        <f t="shared" si="656"/>
        <v>0</v>
      </c>
      <c r="FW168" s="58">
        <f t="shared" si="656"/>
        <v>0</v>
      </c>
      <c r="FX168" s="58">
        <f t="shared" si="656"/>
        <v>0</v>
      </c>
      <c r="FY168" s="58">
        <f t="shared" si="656"/>
        <v>0</v>
      </c>
      <c r="FZ168" s="60">
        <f>SUM(GA168:GN168)</f>
        <v>0</v>
      </c>
      <c r="GA168" s="58">
        <f>(GA169*GA170)/1000</f>
        <v>0</v>
      </c>
      <c r="GB168" s="61"/>
      <c r="GC168" s="58">
        <f t="shared" ref="GC168:GN168" si="657">(GC169*GC170)/1000</f>
        <v>0</v>
      </c>
      <c r="GD168" s="58">
        <f t="shared" si="657"/>
        <v>0</v>
      </c>
      <c r="GE168" s="58">
        <f t="shared" si="657"/>
        <v>0</v>
      </c>
      <c r="GF168" s="58">
        <f t="shared" si="657"/>
        <v>0</v>
      </c>
      <c r="GG168" s="58">
        <f t="shared" si="657"/>
        <v>0</v>
      </c>
      <c r="GH168" s="58">
        <f t="shared" si="657"/>
        <v>0</v>
      </c>
      <c r="GI168" s="58">
        <f t="shared" si="657"/>
        <v>0</v>
      </c>
      <c r="GJ168" s="58">
        <f t="shared" si="657"/>
        <v>0</v>
      </c>
      <c r="GK168" s="58">
        <f t="shared" si="657"/>
        <v>0</v>
      </c>
      <c r="GL168" s="58">
        <f t="shared" si="657"/>
        <v>0</v>
      </c>
      <c r="GM168" s="58">
        <f t="shared" si="657"/>
        <v>0</v>
      </c>
      <c r="GN168" s="58">
        <f t="shared" si="657"/>
        <v>0</v>
      </c>
      <c r="GO168" s="60">
        <f>SUM(GP168:HC168)</f>
        <v>0</v>
      </c>
      <c r="GP168" s="58">
        <f>(GP169*GP170)/1000</f>
        <v>0</v>
      </c>
      <c r="GQ168" s="61"/>
      <c r="GR168" s="58">
        <f t="shared" ref="GR168:HC168" si="658">(GR169*GR170)/1000</f>
        <v>0</v>
      </c>
      <c r="GS168" s="58">
        <f t="shared" si="658"/>
        <v>0</v>
      </c>
      <c r="GT168" s="58">
        <f t="shared" si="658"/>
        <v>0</v>
      </c>
      <c r="GU168" s="58">
        <f t="shared" si="658"/>
        <v>0</v>
      </c>
      <c r="GV168" s="58">
        <f t="shared" si="658"/>
        <v>0</v>
      </c>
      <c r="GW168" s="58">
        <f t="shared" si="658"/>
        <v>0</v>
      </c>
      <c r="GX168" s="58">
        <f t="shared" si="658"/>
        <v>0</v>
      </c>
      <c r="GY168" s="58">
        <f t="shared" si="658"/>
        <v>0</v>
      </c>
      <c r="GZ168" s="58">
        <f t="shared" si="658"/>
        <v>0</v>
      </c>
      <c r="HA168" s="58">
        <f t="shared" si="658"/>
        <v>0</v>
      </c>
      <c r="HB168" s="58">
        <f t="shared" si="658"/>
        <v>0</v>
      </c>
      <c r="HC168" s="58">
        <f t="shared" si="658"/>
        <v>0</v>
      </c>
    </row>
    <row r="169" spans="1:211" s="15" customFormat="1" ht="13.5" customHeight="1" x14ac:dyDescent="0.25">
      <c r="A169" s="14" t="s">
        <v>54</v>
      </c>
      <c r="B169" s="15" t="s">
        <v>484</v>
      </c>
      <c r="C169" s="47" t="s">
        <v>395</v>
      </c>
      <c r="D169" s="47" t="s">
        <v>396</v>
      </c>
      <c r="E169" s="48">
        <v>160</v>
      </c>
      <c r="F169" s="49"/>
      <c r="G169" s="50" t="s">
        <v>59</v>
      </c>
      <c r="H169" s="51"/>
      <c r="J169" s="50" t="s">
        <v>234</v>
      </c>
      <c r="K169" s="52" t="s">
        <v>56</v>
      </c>
      <c r="L169" s="53"/>
      <c r="M169" s="53"/>
      <c r="N169" s="16"/>
      <c r="O169" s="54"/>
      <c r="P169" s="17">
        <v>20</v>
      </c>
      <c r="Q169" s="55">
        <f t="shared" si="647"/>
        <v>0</v>
      </c>
      <c r="R169" s="56">
        <f t="shared" si="647"/>
        <v>0</v>
      </c>
      <c r="S169" s="56">
        <f t="shared" si="647"/>
        <v>0</v>
      </c>
      <c r="T169" s="56">
        <f t="shared" si="647"/>
        <v>0</v>
      </c>
      <c r="U169" s="56">
        <f t="shared" si="647"/>
        <v>0</v>
      </c>
      <c r="V169" s="56">
        <f t="shared" si="647"/>
        <v>0</v>
      </c>
      <c r="W169" s="56">
        <f t="shared" si="647"/>
        <v>0</v>
      </c>
      <c r="X169" s="56">
        <f t="shared" si="647"/>
        <v>0</v>
      </c>
      <c r="Y169" s="56">
        <f t="shared" si="647"/>
        <v>0</v>
      </c>
      <c r="Z169" s="56">
        <f t="shared" si="647"/>
        <v>0</v>
      </c>
      <c r="AA169" s="56">
        <f t="shared" si="647"/>
        <v>0</v>
      </c>
      <c r="AB169" s="56">
        <f t="shared" si="647"/>
        <v>0</v>
      </c>
      <c r="AC169" s="56">
        <f t="shared" si="647"/>
        <v>0</v>
      </c>
      <c r="AD169" s="56">
        <f t="shared" si="647"/>
        <v>0</v>
      </c>
      <c r="AE169" s="56">
        <f t="shared" si="647"/>
        <v>0</v>
      </c>
      <c r="AF169" s="57">
        <f>SUM(AG169:AT169)</f>
        <v>0</v>
      </c>
      <c r="AG169" s="58"/>
      <c r="AH169" s="63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60">
        <f>SUM(AV169:BI169)</f>
        <v>0</v>
      </c>
      <c r="AV169" s="58"/>
      <c r="AW169" s="63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60">
        <f>SUM(BK169:BX169)</f>
        <v>0</v>
      </c>
      <c r="BK169" s="58"/>
      <c r="BL169" s="63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60">
        <f>SUM(BZ169:CM169)</f>
        <v>0</v>
      </c>
      <c r="BZ169" s="58"/>
      <c r="CA169" s="61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60">
        <f>SUM(CO169:DB169)</f>
        <v>0</v>
      </c>
      <c r="CO169" s="58"/>
      <c r="CP169" s="61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60">
        <f>SUM(DD169:DQ169)</f>
        <v>0</v>
      </c>
      <c r="DD169" s="58"/>
      <c r="DE169" s="61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60">
        <f>SUM(DS169:EF169)</f>
        <v>0</v>
      </c>
      <c r="DS169" s="58"/>
      <c r="DT169" s="61"/>
      <c r="DU169" s="58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58"/>
      <c r="EG169" s="60">
        <f>SUM(EH169:EU169)</f>
        <v>0</v>
      </c>
      <c r="EH169" s="58"/>
      <c r="EI169" s="61"/>
      <c r="EJ169" s="58"/>
      <c r="EK169" s="58"/>
      <c r="EL169" s="58"/>
      <c r="EM169" s="58"/>
      <c r="EN169" s="58"/>
      <c r="EO169" s="58"/>
      <c r="EP169" s="58"/>
      <c r="EQ169" s="58"/>
      <c r="ER169" s="58"/>
      <c r="ES169" s="58"/>
      <c r="ET169" s="58"/>
      <c r="EU169" s="58"/>
      <c r="EV169" s="60">
        <f>SUM(EW169:FJ169)</f>
        <v>0</v>
      </c>
      <c r="EW169" s="58"/>
      <c r="EX169" s="61"/>
      <c r="EY169" s="58"/>
      <c r="EZ169" s="58"/>
      <c r="FA169" s="58"/>
      <c r="FB169" s="58"/>
      <c r="FC169" s="58"/>
      <c r="FD169" s="58"/>
      <c r="FE169" s="58"/>
      <c r="FF169" s="58"/>
      <c r="FG169" s="58"/>
      <c r="FH169" s="58"/>
      <c r="FI169" s="58"/>
      <c r="FJ169" s="58"/>
      <c r="FK169" s="60">
        <f>SUM(FL169:FY169)</f>
        <v>0</v>
      </c>
      <c r="FL169" s="58"/>
      <c r="FM169" s="61"/>
      <c r="FN169" s="58"/>
      <c r="FO169" s="58"/>
      <c r="FP169" s="58"/>
      <c r="FQ169" s="58"/>
      <c r="FR169" s="58"/>
      <c r="FS169" s="58"/>
      <c r="FT169" s="58"/>
      <c r="FU169" s="58"/>
      <c r="FV169" s="58"/>
      <c r="FW169" s="58"/>
      <c r="FX169" s="58"/>
      <c r="FY169" s="58"/>
      <c r="FZ169" s="60">
        <f>SUM(GA169:GN169)</f>
        <v>0</v>
      </c>
      <c r="GA169" s="58"/>
      <c r="GB169" s="61"/>
      <c r="GC169" s="58"/>
      <c r="GD169" s="58"/>
      <c r="GE169" s="58"/>
      <c r="GF169" s="58"/>
      <c r="GG169" s="58"/>
      <c r="GH169" s="58"/>
      <c r="GI169" s="58"/>
      <c r="GJ169" s="58"/>
      <c r="GK169" s="58"/>
      <c r="GL169" s="58"/>
      <c r="GM169" s="58"/>
      <c r="GN169" s="58"/>
      <c r="GO169" s="60">
        <f>SUM(GP169:HC169)</f>
        <v>0</v>
      </c>
      <c r="GP169" s="58"/>
      <c r="GQ169" s="61"/>
      <c r="GR169" s="58"/>
      <c r="GS169" s="58"/>
      <c r="GT169" s="58"/>
      <c r="GU169" s="58"/>
      <c r="GV169" s="58"/>
      <c r="GW169" s="58"/>
      <c r="GX169" s="58"/>
      <c r="GY169" s="58"/>
      <c r="GZ169" s="58"/>
      <c r="HA169" s="58"/>
      <c r="HB169" s="58"/>
      <c r="HC169" s="58"/>
    </row>
    <row r="170" spans="1:211" s="15" customFormat="1" ht="13.5" customHeight="1" x14ac:dyDescent="0.25">
      <c r="A170" s="14" t="s">
        <v>54</v>
      </c>
      <c r="B170" s="15" t="s">
        <v>485</v>
      </c>
      <c r="C170" s="47" t="s">
        <v>395</v>
      </c>
      <c r="D170" s="47" t="s">
        <v>396</v>
      </c>
      <c r="E170" s="48">
        <v>160</v>
      </c>
      <c r="F170" s="49"/>
      <c r="G170" s="50" t="s">
        <v>62</v>
      </c>
      <c r="H170" s="51"/>
      <c r="J170" s="50" t="s">
        <v>237</v>
      </c>
      <c r="K170" s="52" t="s">
        <v>56</v>
      </c>
      <c r="L170" s="53"/>
      <c r="M170" s="53"/>
      <c r="N170" s="16"/>
      <c r="O170" s="54"/>
      <c r="P170" s="17">
        <v>20</v>
      </c>
      <c r="Q170" s="55">
        <f t="shared" ref="Q170:AF170" si="659">IF(Q169=0, 0, Q168/Q169/1)</f>
        <v>0</v>
      </c>
      <c r="R170" s="56">
        <f t="shared" si="659"/>
        <v>0</v>
      </c>
      <c r="S170" s="56">
        <f t="shared" si="659"/>
        <v>0</v>
      </c>
      <c r="T170" s="56">
        <f t="shared" si="659"/>
        <v>0</v>
      </c>
      <c r="U170" s="56">
        <f t="shared" si="659"/>
        <v>0</v>
      </c>
      <c r="V170" s="56">
        <f t="shared" si="659"/>
        <v>0</v>
      </c>
      <c r="W170" s="56">
        <f t="shared" si="659"/>
        <v>0</v>
      </c>
      <c r="X170" s="56">
        <f t="shared" si="659"/>
        <v>0</v>
      </c>
      <c r="Y170" s="56">
        <f t="shared" si="659"/>
        <v>0</v>
      </c>
      <c r="Z170" s="56">
        <f t="shared" si="659"/>
        <v>0</v>
      </c>
      <c r="AA170" s="56">
        <f t="shared" si="659"/>
        <v>0</v>
      </c>
      <c r="AB170" s="56">
        <f t="shared" si="659"/>
        <v>0</v>
      </c>
      <c r="AC170" s="56">
        <f t="shared" si="659"/>
        <v>0</v>
      </c>
      <c r="AD170" s="56">
        <f t="shared" si="659"/>
        <v>0</v>
      </c>
      <c r="AE170" s="56">
        <f t="shared" si="659"/>
        <v>0</v>
      </c>
      <c r="AF170" s="57">
        <f t="shared" si="659"/>
        <v>0</v>
      </c>
      <c r="AG170" s="58"/>
      <c r="AH170" s="63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60">
        <f>IF(AU169=0, 0, AU168/AU169/1)</f>
        <v>0</v>
      </c>
      <c r="AV170" s="58"/>
      <c r="AW170" s="63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60">
        <f>IF(BJ169=0, 0, BJ168/BJ169/1)</f>
        <v>0</v>
      </c>
      <c r="BK170" s="58"/>
      <c r="BL170" s="63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60">
        <f>IF(BY169=0, 0, BY168/BY169/1)</f>
        <v>0</v>
      </c>
      <c r="BZ170" s="58"/>
      <c r="CA170" s="61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60">
        <f>IF(CN169=0, 0, CN168/CN169/1)</f>
        <v>0</v>
      </c>
      <c r="CO170" s="58"/>
      <c r="CP170" s="61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60">
        <f>IF(DC169=0, 0, DC168/DC169/1)</f>
        <v>0</v>
      </c>
      <c r="DD170" s="58"/>
      <c r="DE170" s="61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60">
        <f>IF(DR169=0, 0, DR168/DR169/1)</f>
        <v>0</v>
      </c>
      <c r="DS170" s="58"/>
      <c r="DT170" s="61"/>
      <c r="DU170" s="58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58"/>
      <c r="EG170" s="60">
        <f>IF(EG169=0, 0, EG168/EG169/1)</f>
        <v>0</v>
      </c>
      <c r="EH170" s="58"/>
      <c r="EI170" s="61"/>
      <c r="EJ170" s="58"/>
      <c r="EK170" s="58"/>
      <c r="EL170" s="58"/>
      <c r="EM170" s="58"/>
      <c r="EN170" s="58"/>
      <c r="EO170" s="58"/>
      <c r="EP170" s="58"/>
      <c r="EQ170" s="58"/>
      <c r="ER170" s="58"/>
      <c r="ES170" s="58"/>
      <c r="ET170" s="58"/>
      <c r="EU170" s="58"/>
      <c r="EV170" s="60">
        <f>IF(EV169=0, 0, EV168/EV169/1)</f>
        <v>0</v>
      </c>
      <c r="EW170" s="58"/>
      <c r="EX170" s="61"/>
      <c r="EY170" s="58"/>
      <c r="EZ170" s="58"/>
      <c r="FA170" s="58"/>
      <c r="FB170" s="58"/>
      <c r="FC170" s="58"/>
      <c r="FD170" s="58"/>
      <c r="FE170" s="58"/>
      <c r="FF170" s="58"/>
      <c r="FG170" s="58"/>
      <c r="FH170" s="58"/>
      <c r="FI170" s="58"/>
      <c r="FJ170" s="58"/>
      <c r="FK170" s="60">
        <f>IF(FK169=0, 0, FK168/FK169/1)</f>
        <v>0</v>
      </c>
      <c r="FL170" s="58"/>
      <c r="FM170" s="61"/>
      <c r="FN170" s="58"/>
      <c r="FO170" s="58"/>
      <c r="FP170" s="58"/>
      <c r="FQ170" s="58"/>
      <c r="FR170" s="58"/>
      <c r="FS170" s="58"/>
      <c r="FT170" s="58"/>
      <c r="FU170" s="58"/>
      <c r="FV170" s="58"/>
      <c r="FW170" s="58"/>
      <c r="FX170" s="58"/>
      <c r="FY170" s="58"/>
      <c r="FZ170" s="60">
        <f>IF(FZ169=0, 0, FZ168/FZ169/1)</f>
        <v>0</v>
      </c>
      <c r="GA170" s="58"/>
      <c r="GB170" s="61"/>
      <c r="GC170" s="58"/>
      <c r="GD170" s="58"/>
      <c r="GE170" s="58"/>
      <c r="GF170" s="58"/>
      <c r="GG170" s="58"/>
      <c r="GH170" s="58"/>
      <c r="GI170" s="58"/>
      <c r="GJ170" s="58"/>
      <c r="GK170" s="58"/>
      <c r="GL170" s="58"/>
      <c r="GM170" s="58"/>
      <c r="GN170" s="58"/>
      <c r="GO170" s="60">
        <f>IF(GO169=0, 0, GO168/GO169/1)</f>
        <v>0</v>
      </c>
      <c r="GP170" s="58"/>
      <c r="GQ170" s="61"/>
      <c r="GR170" s="58"/>
      <c r="GS170" s="58"/>
      <c r="GT170" s="58"/>
      <c r="GU170" s="58"/>
      <c r="GV170" s="58"/>
      <c r="GW170" s="58"/>
      <c r="GX170" s="58"/>
      <c r="GY170" s="58"/>
      <c r="GZ170" s="58"/>
      <c r="HA170" s="58"/>
      <c r="HB170" s="58"/>
      <c r="HC170" s="58"/>
    </row>
    <row r="171" spans="1:211" s="15" customFormat="1" ht="13.5" customHeight="1" x14ac:dyDescent="0.25">
      <c r="A171" s="14" t="s">
        <v>49</v>
      </c>
      <c r="B171" s="15" t="s">
        <v>486</v>
      </c>
      <c r="C171" s="47" t="s">
        <v>395</v>
      </c>
      <c r="D171" s="47" t="s">
        <v>396</v>
      </c>
      <c r="E171" s="48">
        <v>160</v>
      </c>
      <c r="F171" s="49"/>
      <c r="G171" s="50" t="s">
        <v>487</v>
      </c>
      <c r="H171" s="51" t="s">
        <v>54</v>
      </c>
      <c r="J171" s="50" t="s">
        <v>55</v>
      </c>
      <c r="K171" s="52" t="s">
        <v>56</v>
      </c>
      <c r="L171" s="53"/>
      <c r="M171" s="53"/>
      <c r="N171" s="16"/>
      <c r="O171" s="54"/>
      <c r="P171" s="17">
        <v>20</v>
      </c>
      <c r="Q171" s="55">
        <f t="shared" ref="Q171:AE172" si="660">SUM(AF171,AU171,BJ171,BY171,CN171,DC171,DR171,EG171,EV171,FK171,FZ171,GO171)</f>
        <v>0</v>
      </c>
      <c r="R171" s="56">
        <f t="shared" si="660"/>
        <v>0</v>
      </c>
      <c r="S171" s="56">
        <f t="shared" si="660"/>
        <v>0</v>
      </c>
      <c r="T171" s="56">
        <f t="shared" si="660"/>
        <v>0</v>
      </c>
      <c r="U171" s="56">
        <f t="shared" si="660"/>
        <v>0</v>
      </c>
      <c r="V171" s="56">
        <f t="shared" si="660"/>
        <v>0</v>
      </c>
      <c r="W171" s="56">
        <f t="shared" si="660"/>
        <v>0</v>
      </c>
      <c r="X171" s="56">
        <f t="shared" si="660"/>
        <v>0</v>
      </c>
      <c r="Y171" s="56">
        <f t="shared" si="660"/>
        <v>0</v>
      </c>
      <c r="Z171" s="56">
        <f t="shared" si="660"/>
        <v>0</v>
      </c>
      <c r="AA171" s="56">
        <f t="shared" si="660"/>
        <v>0</v>
      </c>
      <c r="AB171" s="56">
        <f t="shared" si="660"/>
        <v>0</v>
      </c>
      <c r="AC171" s="56">
        <f t="shared" si="660"/>
        <v>0</v>
      </c>
      <c r="AD171" s="56">
        <f t="shared" si="660"/>
        <v>0</v>
      </c>
      <c r="AE171" s="56">
        <f t="shared" si="660"/>
        <v>0</v>
      </c>
      <c r="AF171" s="57">
        <f>SUM(AG171:AT171)</f>
        <v>0</v>
      </c>
      <c r="AG171" s="58"/>
      <c r="AH171" s="63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60">
        <f>SUM(AV171:BI171)</f>
        <v>0</v>
      </c>
      <c r="AV171" s="58">
        <f>(AV172*AV173)/1000</f>
        <v>0</v>
      </c>
      <c r="AW171" s="63"/>
      <c r="AX171" s="58">
        <f t="shared" ref="AX171:BI171" si="661">(AX172*AX173)/1000</f>
        <v>0</v>
      </c>
      <c r="AY171" s="58">
        <f t="shared" si="661"/>
        <v>0</v>
      </c>
      <c r="AZ171" s="58">
        <f t="shared" si="661"/>
        <v>0</v>
      </c>
      <c r="BA171" s="58">
        <f t="shared" si="661"/>
        <v>0</v>
      </c>
      <c r="BB171" s="58">
        <f t="shared" si="661"/>
        <v>0</v>
      </c>
      <c r="BC171" s="58">
        <f t="shared" si="661"/>
        <v>0</v>
      </c>
      <c r="BD171" s="58">
        <f t="shared" si="661"/>
        <v>0</v>
      </c>
      <c r="BE171" s="58">
        <f t="shared" si="661"/>
        <v>0</v>
      </c>
      <c r="BF171" s="58">
        <f t="shared" si="661"/>
        <v>0</v>
      </c>
      <c r="BG171" s="58">
        <f t="shared" si="661"/>
        <v>0</v>
      </c>
      <c r="BH171" s="58">
        <f t="shared" si="661"/>
        <v>0</v>
      </c>
      <c r="BI171" s="58">
        <f t="shared" si="661"/>
        <v>0</v>
      </c>
      <c r="BJ171" s="60">
        <f>SUM(BK171:BX171)</f>
        <v>0</v>
      </c>
      <c r="BK171" s="58">
        <f>(BK172*BK173)/1000</f>
        <v>0</v>
      </c>
      <c r="BL171" s="63"/>
      <c r="BM171" s="58">
        <f t="shared" ref="BM171:BX171" si="662">(BM172*BM173)/1000</f>
        <v>0</v>
      </c>
      <c r="BN171" s="58">
        <f t="shared" si="662"/>
        <v>0</v>
      </c>
      <c r="BO171" s="58">
        <f t="shared" si="662"/>
        <v>0</v>
      </c>
      <c r="BP171" s="58">
        <f t="shared" si="662"/>
        <v>0</v>
      </c>
      <c r="BQ171" s="58">
        <f t="shared" si="662"/>
        <v>0</v>
      </c>
      <c r="BR171" s="58">
        <f t="shared" si="662"/>
        <v>0</v>
      </c>
      <c r="BS171" s="58">
        <f t="shared" si="662"/>
        <v>0</v>
      </c>
      <c r="BT171" s="58">
        <f t="shared" si="662"/>
        <v>0</v>
      </c>
      <c r="BU171" s="58">
        <f t="shared" si="662"/>
        <v>0</v>
      </c>
      <c r="BV171" s="58">
        <f t="shared" si="662"/>
        <v>0</v>
      </c>
      <c r="BW171" s="58">
        <f t="shared" si="662"/>
        <v>0</v>
      </c>
      <c r="BX171" s="58">
        <f t="shared" si="662"/>
        <v>0</v>
      </c>
      <c r="BY171" s="60">
        <f>SUM(BZ171:CM171)</f>
        <v>0</v>
      </c>
      <c r="BZ171" s="58">
        <f>(BZ172*BZ173)/1000</f>
        <v>0</v>
      </c>
      <c r="CA171" s="61"/>
      <c r="CB171" s="58">
        <f t="shared" ref="CB171:CM171" si="663">(CB172*CB173)/1000</f>
        <v>0</v>
      </c>
      <c r="CC171" s="58">
        <f t="shared" si="663"/>
        <v>0</v>
      </c>
      <c r="CD171" s="58">
        <f t="shared" si="663"/>
        <v>0</v>
      </c>
      <c r="CE171" s="58">
        <f t="shared" si="663"/>
        <v>0</v>
      </c>
      <c r="CF171" s="58">
        <f t="shared" si="663"/>
        <v>0</v>
      </c>
      <c r="CG171" s="58">
        <f t="shared" si="663"/>
        <v>0</v>
      </c>
      <c r="CH171" s="58">
        <f t="shared" si="663"/>
        <v>0</v>
      </c>
      <c r="CI171" s="58">
        <f t="shared" si="663"/>
        <v>0</v>
      </c>
      <c r="CJ171" s="58">
        <f t="shared" si="663"/>
        <v>0</v>
      </c>
      <c r="CK171" s="58">
        <f t="shared" si="663"/>
        <v>0</v>
      </c>
      <c r="CL171" s="58">
        <f t="shared" si="663"/>
        <v>0</v>
      </c>
      <c r="CM171" s="58">
        <f t="shared" si="663"/>
        <v>0</v>
      </c>
      <c r="CN171" s="60">
        <f>SUM(CO171:DB171)</f>
        <v>0</v>
      </c>
      <c r="CO171" s="58">
        <f>(CO172*CO173)/1000</f>
        <v>0</v>
      </c>
      <c r="CP171" s="61"/>
      <c r="CQ171" s="58">
        <f t="shared" ref="CQ171:DB171" si="664">(CQ172*CQ173)/1000</f>
        <v>0</v>
      </c>
      <c r="CR171" s="58">
        <f t="shared" si="664"/>
        <v>0</v>
      </c>
      <c r="CS171" s="58">
        <f t="shared" si="664"/>
        <v>0</v>
      </c>
      <c r="CT171" s="58">
        <f t="shared" si="664"/>
        <v>0</v>
      </c>
      <c r="CU171" s="58">
        <f t="shared" si="664"/>
        <v>0</v>
      </c>
      <c r="CV171" s="58">
        <f t="shared" si="664"/>
        <v>0</v>
      </c>
      <c r="CW171" s="58">
        <f t="shared" si="664"/>
        <v>0</v>
      </c>
      <c r="CX171" s="58">
        <f t="shared" si="664"/>
        <v>0</v>
      </c>
      <c r="CY171" s="58">
        <f t="shared" si="664"/>
        <v>0</v>
      </c>
      <c r="CZ171" s="58">
        <f t="shared" si="664"/>
        <v>0</v>
      </c>
      <c r="DA171" s="58">
        <f t="shared" si="664"/>
        <v>0</v>
      </c>
      <c r="DB171" s="58">
        <f t="shared" si="664"/>
        <v>0</v>
      </c>
      <c r="DC171" s="60">
        <f>SUM(DD171:DQ171)</f>
        <v>0</v>
      </c>
      <c r="DD171" s="58">
        <f>(DD172*DD173)/1000</f>
        <v>0</v>
      </c>
      <c r="DE171" s="61"/>
      <c r="DF171" s="58">
        <f t="shared" ref="DF171:DQ171" si="665">(DF172*DF173)/1000</f>
        <v>0</v>
      </c>
      <c r="DG171" s="58">
        <f t="shared" si="665"/>
        <v>0</v>
      </c>
      <c r="DH171" s="58">
        <f t="shared" si="665"/>
        <v>0</v>
      </c>
      <c r="DI171" s="58">
        <f t="shared" si="665"/>
        <v>0</v>
      </c>
      <c r="DJ171" s="58">
        <f t="shared" si="665"/>
        <v>0</v>
      </c>
      <c r="DK171" s="58">
        <f t="shared" si="665"/>
        <v>0</v>
      </c>
      <c r="DL171" s="58">
        <f t="shared" si="665"/>
        <v>0</v>
      </c>
      <c r="DM171" s="58">
        <f t="shared" si="665"/>
        <v>0</v>
      </c>
      <c r="DN171" s="58">
        <f t="shared" si="665"/>
        <v>0</v>
      </c>
      <c r="DO171" s="58">
        <f t="shared" si="665"/>
        <v>0</v>
      </c>
      <c r="DP171" s="58">
        <f t="shared" si="665"/>
        <v>0</v>
      </c>
      <c r="DQ171" s="58">
        <f t="shared" si="665"/>
        <v>0</v>
      </c>
      <c r="DR171" s="60">
        <f>SUM(DS171:EF171)</f>
        <v>0</v>
      </c>
      <c r="DS171" s="58">
        <f>(DS172*DS173)/1000</f>
        <v>0</v>
      </c>
      <c r="DT171" s="61"/>
      <c r="DU171" s="58">
        <f t="shared" ref="DU171:EF171" si="666">(DU172*DU173)/1000</f>
        <v>0</v>
      </c>
      <c r="DV171" s="58">
        <f t="shared" si="666"/>
        <v>0</v>
      </c>
      <c r="DW171" s="58">
        <f t="shared" si="666"/>
        <v>0</v>
      </c>
      <c r="DX171" s="58">
        <f t="shared" si="666"/>
        <v>0</v>
      </c>
      <c r="DY171" s="58">
        <f t="shared" si="666"/>
        <v>0</v>
      </c>
      <c r="DZ171" s="58">
        <f t="shared" si="666"/>
        <v>0</v>
      </c>
      <c r="EA171" s="58">
        <f t="shared" si="666"/>
        <v>0</v>
      </c>
      <c r="EB171" s="58">
        <f t="shared" si="666"/>
        <v>0</v>
      </c>
      <c r="EC171" s="58">
        <f t="shared" si="666"/>
        <v>0</v>
      </c>
      <c r="ED171" s="58">
        <f t="shared" si="666"/>
        <v>0</v>
      </c>
      <c r="EE171" s="58">
        <f t="shared" si="666"/>
        <v>0</v>
      </c>
      <c r="EF171" s="58">
        <f t="shared" si="666"/>
        <v>0</v>
      </c>
      <c r="EG171" s="60">
        <f>SUM(EH171:EU171)</f>
        <v>0</v>
      </c>
      <c r="EH171" s="58">
        <f>(EH172*EH173)/1000</f>
        <v>0</v>
      </c>
      <c r="EI171" s="61"/>
      <c r="EJ171" s="58">
        <f t="shared" ref="EJ171:EU171" si="667">(EJ172*EJ173)/1000</f>
        <v>0</v>
      </c>
      <c r="EK171" s="58">
        <f t="shared" si="667"/>
        <v>0</v>
      </c>
      <c r="EL171" s="58">
        <f t="shared" si="667"/>
        <v>0</v>
      </c>
      <c r="EM171" s="58">
        <f t="shared" si="667"/>
        <v>0</v>
      </c>
      <c r="EN171" s="58">
        <f t="shared" si="667"/>
        <v>0</v>
      </c>
      <c r="EO171" s="58">
        <f t="shared" si="667"/>
        <v>0</v>
      </c>
      <c r="EP171" s="58">
        <f t="shared" si="667"/>
        <v>0</v>
      </c>
      <c r="EQ171" s="58">
        <f t="shared" si="667"/>
        <v>0</v>
      </c>
      <c r="ER171" s="58">
        <f t="shared" si="667"/>
        <v>0</v>
      </c>
      <c r="ES171" s="58">
        <f t="shared" si="667"/>
        <v>0</v>
      </c>
      <c r="ET171" s="58">
        <f t="shared" si="667"/>
        <v>0</v>
      </c>
      <c r="EU171" s="58">
        <f t="shared" si="667"/>
        <v>0</v>
      </c>
      <c r="EV171" s="60">
        <f>SUM(EW171:FJ171)</f>
        <v>0</v>
      </c>
      <c r="EW171" s="58">
        <f>(EW172*EW173)/1000</f>
        <v>0</v>
      </c>
      <c r="EX171" s="61"/>
      <c r="EY171" s="58">
        <f t="shared" ref="EY171:FJ171" si="668">(EY172*EY173)/1000</f>
        <v>0</v>
      </c>
      <c r="EZ171" s="58">
        <f t="shared" si="668"/>
        <v>0</v>
      </c>
      <c r="FA171" s="58">
        <f t="shared" si="668"/>
        <v>0</v>
      </c>
      <c r="FB171" s="58">
        <f t="shared" si="668"/>
        <v>0</v>
      </c>
      <c r="FC171" s="58">
        <f t="shared" si="668"/>
        <v>0</v>
      </c>
      <c r="FD171" s="58">
        <f t="shared" si="668"/>
        <v>0</v>
      </c>
      <c r="FE171" s="58">
        <f t="shared" si="668"/>
        <v>0</v>
      </c>
      <c r="FF171" s="58">
        <f t="shared" si="668"/>
        <v>0</v>
      </c>
      <c r="FG171" s="58">
        <f t="shared" si="668"/>
        <v>0</v>
      </c>
      <c r="FH171" s="58">
        <f t="shared" si="668"/>
        <v>0</v>
      </c>
      <c r="FI171" s="58">
        <f t="shared" si="668"/>
        <v>0</v>
      </c>
      <c r="FJ171" s="58">
        <f t="shared" si="668"/>
        <v>0</v>
      </c>
      <c r="FK171" s="60">
        <f>SUM(FL171:FY171)</f>
        <v>0</v>
      </c>
      <c r="FL171" s="58">
        <f>(FL172*FL173)/1000</f>
        <v>0</v>
      </c>
      <c r="FM171" s="61"/>
      <c r="FN171" s="58">
        <f t="shared" ref="FN171:FY171" si="669">(FN172*FN173)/1000</f>
        <v>0</v>
      </c>
      <c r="FO171" s="58">
        <f t="shared" si="669"/>
        <v>0</v>
      </c>
      <c r="FP171" s="58">
        <f t="shared" si="669"/>
        <v>0</v>
      </c>
      <c r="FQ171" s="58">
        <f t="shared" si="669"/>
        <v>0</v>
      </c>
      <c r="FR171" s="58">
        <f t="shared" si="669"/>
        <v>0</v>
      </c>
      <c r="FS171" s="58">
        <f t="shared" si="669"/>
        <v>0</v>
      </c>
      <c r="FT171" s="58">
        <f t="shared" si="669"/>
        <v>0</v>
      </c>
      <c r="FU171" s="58">
        <f t="shared" si="669"/>
        <v>0</v>
      </c>
      <c r="FV171" s="58">
        <f t="shared" si="669"/>
        <v>0</v>
      </c>
      <c r="FW171" s="58">
        <f t="shared" si="669"/>
        <v>0</v>
      </c>
      <c r="FX171" s="58">
        <f t="shared" si="669"/>
        <v>0</v>
      </c>
      <c r="FY171" s="58">
        <f t="shared" si="669"/>
        <v>0</v>
      </c>
      <c r="FZ171" s="60">
        <f>SUM(GA171:GN171)</f>
        <v>0</v>
      </c>
      <c r="GA171" s="58">
        <f>(GA172*GA173)/1000</f>
        <v>0</v>
      </c>
      <c r="GB171" s="61"/>
      <c r="GC171" s="58">
        <f t="shared" ref="GC171:GN171" si="670">(GC172*GC173)/1000</f>
        <v>0</v>
      </c>
      <c r="GD171" s="58">
        <f t="shared" si="670"/>
        <v>0</v>
      </c>
      <c r="GE171" s="58">
        <f t="shared" si="670"/>
        <v>0</v>
      </c>
      <c r="GF171" s="58">
        <f t="shared" si="670"/>
        <v>0</v>
      </c>
      <c r="GG171" s="58">
        <f t="shared" si="670"/>
        <v>0</v>
      </c>
      <c r="GH171" s="58">
        <f t="shared" si="670"/>
        <v>0</v>
      </c>
      <c r="GI171" s="58">
        <f t="shared" si="670"/>
        <v>0</v>
      </c>
      <c r="GJ171" s="58">
        <f t="shared" si="670"/>
        <v>0</v>
      </c>
      <c r="GK171" s="58">
        <f t="shared" si="670"/>
        <v>0</v>
      </c>
      <c r="GL171" s="58">
        <f t="shared" si="670"/>
        <v>0</v>
      </c>
      <c r="GM171" s="58">
        <f t="shared" si="670"/>
        <v>0</v>
      </c>
      <c r="GN171" s="58">
        <f t="shared" si="670"/>
        <v>0</v>
      </c>
      <c r="GO171" s="60">
        <f>SUM(GP171:HC171)</f>
        <v>0</v>
      </c>
      <c r="GP171" s="58">
        <f>(GP172*GP173)/1000</f>
        <v>0</v>
      </c>
      <c r="GQ171" s="61"/>
      <c r="GR171" s="58">
        <f t="shared" ref="GR171:HC171" si="671">(GR172*GR173)/1000</f>
        <v>0</v>
      </c>
      <c r="GS171" s="58">
        <f t="shared" si="671"/>
        <v>0</v>
      </c>
      <c r="GT171" s="58">
        <f t="shared" si="671"/>
        <v>0</v>
      </c>
      <c r="GU171" s="58">
        <f t="shared" si="671"/>
        <v>0</v>
      </c>
      <c r="GV171" s="58">
        <f t="shared" si="671"/>
        <v>0</v>
      </c>
      <c r="GW171" s="58">
        <f t="shared" si="671"/>
        <v>0</v>
      </c>
      <c r="GX171" s="58">
        <f t="shared" si="671"/>
        <v>0</v>
      </c>
      <c r="GY171" s="58">
        <f t="shared" si="671"/>
        <v>0</v>
      </c>
      <c r="GZ171" s="58">
        <f t="shared" si="671"/>
        <v>0</v>
      </c>
      <c r="HA171" s="58">
        <f t="shared" si="671"/>
        <v>0</v>
      </c>
      <c r="HB171" s="58">
        <f t="shared" si="671"/>
        <v>0</v>
      </c>
      <c r="HC171" s="58">
        <f t="shared" si="671"/>
        <v>0</v>
      </c>
    </row>
    <row r="172" spans="1:211" s="15" customFormat="1" ht="13.5" customHeight="1" x14ac:dyDescent="0.25">
      <c r="A172" s="14" t="s">
        <v>54</v>
      </c>
      <c r="B172" s="15" t="s">
        <v>488</v>
      </c>
      <c r="C172" s="47" t="s">
        <v>395</v>
      </c>
      <c r="D172" s="47" t="s">
        <v>396</v>
      </c>
      <c r="E172" s="48">
        <v>160</v>
      </c>
      <c r="F172" s="49"/>
      <c r="G172" s="50" t="s">
        <v>59</v>
      </c>
      <c r="H172" s="51"/>
      <c r="J172" s="50" t="s">
        <v>234</v>
      </c>
      <c r="K172" s="52" t="s">
        <v>56</v>
      </c>
      <c r="L172" s="53"/>
      <c r="M172" s="53"/>
      <c r="N172" s="16"/>
      <c r="O172" s="54"/>
      <c r="P172" s="17">
        <v>20</v>
      </c>
      <c r="Q172" s="55">
        <f t="shared" si="660"/>
        <v>0</v>
      </c>
      <c r="R172" s="56">
        <f t="shared" si="660"/>
        <v>0</v>
      </c>
      <c r="S172" s="56">
        <f t="shared" si="660"/>
        <v>0</v>
      </c>
      <c r="T172" s="56">
        <f t="shared" si="660"/>
        <v>0</v>
      </c>
      <c r="U172" s="56">
        <f t="shared" si="660"/>
        <v>0</v>
      </c>
      <c r="V172" s="56">
        <f t="shared" si="660"/>
        <v>0</v>
      </c>
      <c r="W172" s="56">
        <f t="shared" si="660"/>
        <v>0</v>
      </c>
      <c r="X172" s="56">
        <f t="shared" si="660"/>
        <v>0</v>
      </c>
      <c r="Y172" s="56">
        <f t="shared" si="660"/>
        <v>0</v>
      </c>
      <c r="Z172" s="56">
        <f t="shared" si="660"/>
        <v>0</v>
      </c>
      <c r="AA172" s="56">
        <f t="shared" si="660"/>
        <v>0</v>
      </c>
      <c r="AB172" s="56">
        <f t="shared" si="660"/>
        <v>0</v>
      </c>
      <c r="AC172" s="56">
        <f t="shared" si="660"/>
        <v>0</v>
      </c>
      <c r="AD172" s="56">
        <f t="shared" si="660"/>
        <v>0</v>
      </c>
      <c r="AE172" s="56">
        <f t="shared" si="660"/>
        <v>0</v>
      </c>
      <c r="AF172" s="57">
        <f>SUM(AG172:AT172)</f>
        <v>0</v>
      </c>
      <c r="AG172" s="58"/>
      <c r="AH172" s="63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60">
        <f>SUM(AV172:BI172)</f>
        <v>0</v>
      </c>
      <c r="AV172" s="58"/>
      <c r="AW172" s="63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60">
        <f>SUM(BK172:BX172)</f>
        <v>0</v>
      </c>
      <c r="BK172" s="58"/>
      <c r="BL172" s="63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60">
        <f>SUM(BZ172:CM172)</f>
        <v>0</v>
      </c>
      <c r="BZ172" s="58"/>
      <c r="CA172" s="61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60">
        <f>SUM(CO172:DB172)</f>
        <v>0</v>
      </c>
      <c r="CO172" s="58"/>
      <c r="CP172" s="61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60">
        <f>SUM(DD172:DQ172)</f>
        <v>0</v>
      </c>
      <c r="DD172" s="58"/>
      <c r="DE172" s="61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60">
        <f>SUM(DS172:EF172)</f>
        <v>0</v>
      </c>
      <c r="DS172" s="58"/>
      <c r="DT172" s="61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60">
        <f>SUM(EH172:EU172)</f>
        <v>0</v>
      </c>
      <c r="EH172" s="58"/>
      <c r="EI172" s="61"/>
      <c r="EJ172" s="58"/>
      <c r="EK172" s="58"/>
      <c r="EL172" s="58"/>
      <c r="EM172" s="58"/>
      <c r="EN172" s="58"/>
      <c r="EO172" s="58"/>
      <c r="EP172" s="58"/>
      <c r="EQ172" s="58"/>
      <c r="ER172" s="58"/>
      <c r="ES172" s="58"/>
      <c r="ET172" s="58"/>
      <c r="EU172" s="58"/>
      <c r="EV172" s="60">
        <f>SUM(EW172:FJ172)</f>
        <v>0</v>
      </c>
      <c r="EW172" s="58"/>
      <c r="EX172" s="61"/>
      <c r="EY172" s="58"/>
      <c r="EZ172" s="58"/>
      <c r="FA172" s="58"/>
      <c r="FB172" s="58"/>
      <c r="FC172" s="58"/>
      <c r="FD172" s="58"/>
      <c r="FE172" s="58"/>
      <c r="FF172" s="58"/>
      <c r="FG172" s="58"/>
      <c r="FH172" s="58"/>
      <c r="FI172" s="58"/>
      <c r="FJ172" s="58"/>
      <c r="FK172" s="60">
        <f>SUM(FL172:FY172)</f>
        <v>0</v>
      </c>
      <c r="FL172" s="58"/>
      <c r="FM172" s="61"/>
      <c r="FN172" s="58"/>
      <c r="FO172" s="58"/>
      <c r="FP172" s="58"/>
      <c r="FQ172" s="58"/>
      <c r="FR172" s="58"/>
      <c r="FS172" s="58"/>
      <c r="FT172" s="58"/>
      <c r="FU172" s="58"/>
      <c r="FV172" s="58"/>
      <c r="FW172" s="58"/>
      <c r="FX172" s="58"/>
      <c r="FY172" s="58"/>
      <c r="FZ172" s="60">
        <f>SUM(GA172:GN172)</f>
        <v>0</v>
      </c>
      <c r="GA172" s="58"/>
      <c r="GB172" s="61"/>
      <c r="GC172" s="58"/>
      <c r="GD172" s="58"/>
      <c r="GE172" s="58"/>
      <c r="GF172" s="58"/>
      <c r="GG172" s="58"/>
      <c r="GH172" s="58"/>
      <c r="GI172" s="58"/>
      <c r="GJ172" s="58"/>
      <c r="GK172" s="58"/>
      <c r="GL172" s="58"/>
      <c r="GM172" s="58"/>
      <c r="GN172" s="58"/>
      <c r="GO172" s="60">
        <f>SUM(GP172:HC172)</f>
        <v>0</v>
      </c>
      <c r="GP172" s="58"/>
      <c r="GQ172" s="61"/>
      <c r="GR172" s="58"/>
      <c r="GS172" s="58"/>
      <c r="GT172" s="58"/>
      <c r="GU172" s="58"/>
      <c r="GV172" s="58"/>
      <c r="GW172" s="58"/>
      <c r="GX172" s="58"/>
      <c r="GY172" s="58"/>
      <c r="GZ172" s="58"/>
      <c r="HA172" s="58"/>
      <c r="HB172" s="58"/>
      <c r="HC172" s="58"/>
    </row>
    <row r="173" spans="1:211" s="15" customFormat="1" ht="13.5" customHeight="1" x14ac:dyDescent="0.25">
      <c r="A173" s="14" t="s">
        <v>54</v>
      </c>
      <c r="B173" s="15" t="s">
        <v>489</v>
      </c>
      <c r="C173" s="47" t="s">
        <v>395</v>
      </c>
      <c r="D173" s="47" t="s">
        <v>396</v>
      </c>
      <c r="E173" s="48">
        <v>160</v>
      </c>
      <c r="F173" s="49"/>
      <c r="G173" s="50" t="s">
        <v>62</v>
      </c>
      <c r="H173" s="51"/>
      <c r="J173" s="50" t="s">
        <v>237</v>
      </c>
      <c r="K173" s="52" t="s">
        <v>56</v>
      </c>
      <c r="L173" s="53"/>
      <c r="M173" s="53"/>
      <c r="N173" s="16"/>
      <c r="O173" s="54"/>
      <c r="P173" s="17">
        <v>20</v>
      </c>
      <c r="Q173" s="55">
        <f t="shared" ref="Q173:AF173" si="672">IF(Q172=0, 0, Q171/Q172/1)</f>
        <v>0</v>
      </c>
      <c r="R173" s="56">
        <f t="shared" si="672"/>
        <v>0</v>
      </c>
      <c r="S173" s="56">
        <f t="shared" si="672"/>
        <v>0</v>
      </c>
      <c r="T173" s="56">
        <f t="shared" si="672"/>
        <v>0</v>
      </c>
      <c r="U173" s="56">
        <f t="shared" si="672"/>
        <v>0</v>
      </c>
      <c r="V173" s="56">
        <f t="shared" si="672"/>
        <v>0</v>
      </c>
      <c r="W173" s="56">
        <f t="shared" si="672"/>
        <v>0</v>
      </c>
      <c r="X173" s="56">
        <f t="shared" si="672"/>
        <v>0</v>
      </c>
      <c r="Y173" s="56">
        <f t="shared" si="672"/>
        <v>0</v>
      </c>
      <c r="Z173" s="56">
        <f t="shared" si="672"/>
        <v>0</v>
      </c>
      <c r="AA173" s="56">
        <f t="shared" si="672"/>
        <v>0</v>
      </c>
      <c r="AB173" s="56">
        <f t="shared" si="672"/>
        <v>0</v>
      </c>
      <c r="AC173" s="56">
        <f t="shared" si="672"/>
        <v>0</v>
      </c>
      <c r="AD173" s="56">
        <f t="shared" si="672"/>
        <v>0</v>
      </c>
      <c r="AE173" s="56">
        <f t="shared" si="672"/>
        <v>0</v>
      </c>
      <c r="AF173" s="57">
        <f t="shared" si="672"/>
        <v>0</v>
      </c>
      <c r="AG173" s="58"/>
      <c r="AH173" s="63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60">
        <f>IF(AU172=0, 0, AU171/AU172/1)</f>
        <v>0</v>
      </c>
      <c r="AV173" s="58"/>
      <c r="AW173" s="63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60">
        <f>IF(BJ172=0, 0, BJ171/BJ172/1)</f>
        <v>0</v>
      </c>
      <c r="BK173" s="58"/>
      <c r="BL173" s="63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60">
        <f>IF(BY172=0, 0, BY171/BY172/1)</f>
        <v>0</v>
      </c>
      <c r="BZ173" s="58"/>
      <c r="CA173" s="61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60">
        <f>IF(CN172=0, 0, CN171/CN172/1)</f>
        <v>0</v>
      </c>
      <c r="CO173" s="58"/>
      <c r="CP173" s="61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60">
        <f>IF(DC172=0, 0, DC171/DC172/1)</f>
        <v>0</v>
      </c>
      <c r="DD173" s="58"/>
      <c r="DE173" s="61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60">
        <f>IF(DR172=0, 0, DR171/DR172/1)</f>
        <v>0</v>
      </c>
      <c r="DS173" s="58"/>
      <c r="DT173" s="61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60">
        <f>IF(EG172=0, 0, EG171/EG172/1)</f>
        <v>0</v>
      </c>
      <c r="EH173" s="58"/>
      <c r="EI173" s="61"/>
      <c r="EJ173" s="58"/>
      <c r="EK173" s="58"/>
      <c r="EL173" s="58"/>
      <c r="EM173" s="58"/>
      <c r="EN173" s="58"/>
      <c r="EO173" s="58"/>
      <c r="EP173" s="58"/>
      <c r="EQ173" s="58"/>
      <c r="ER173" s="58"/>
      <c r="ES173" s="58"/>
      <c r="ET173" s="58"/>
      <c r="EU173" s="58"/>
      <c r="EV173" s="60">
        <f>IF(EV172=0, 0, EV171/EV172/1)</f>
        <v>0</v>
      </c>
      <c r="EW173" s="58"/>
      <c r="EX173" s="61"/>
      <c r="EY173" s="58"/>
      <c r="EZ173" s="58"/>
      <c r="FA173" s="58"/>
      <c r="FB173" s="58"/>
      <c r="FC173" s="58"/>
      <c r="FD173" s="58"/>
      <c r="FE173" s="58"/>
      <c r="FF173" s="58"/>
      <c r="FG173" s="58"/>
      <c r="FH173" s="58"/>
      <c r="FI173" s="58"/>
      <c r="FJ173" s="58"/>
      <c r="FK173" s="60">
        <f>IF(FK172=0, 0, FK171/FK172/1)</f>
        <v>0</v>
      </c>
      <c r="FL173" s="58"/>
      <c r="FM173" s="61"/>
      <c r="FN173" s="58"/>
      <c r="FO173" s="58"/>
      <c r="FP173" s="58"/>
      <c r="FQ173" s="58"/>
      <c r="FR173" s="58"/>
      <c r="FS173" s="58"/>
      <c r="FT173" s="58"/>
      <c r="FU173" s="58"/>
      <c r="FV173" s="58"/>
      <c r="FW173" s="58"/>
      <c r="FX173" s="58"/>
      <c r="FY173" s="58"/>
      <c r="FZ173" s="60">
        <f>IF(FZ172=0, 0, FZ171/FZ172/1)</f>
        <v>0</v>
      </c>
      <c r="GA173" s="58"/>
      <c r="GB173" s="61"/>
      <c r="GC173" s="58"/>
      <c r="GD173" s="58"/>
      <c r="GE173" s="58"/>
      <c r="GF173" s="58"/>
      <c r="GG173" s="58"/>
      <c r="GH173" s="58"/>
      <c r="GI173" s="58"/>
      <c r="GJ173" s="58"/>
      <c r="GK173" s="58"/>
      <c r="GL173" s="58"/>
      <c r="GM173" s="58"/>
      <c r="GN173" s="58"/>
      <c r="GO173" s="60">
        <f>IF(GO172=0, 0, GO171/GO172/1)</f>
        <v>0</v>
      </c>
      <c r="GP173" s="58"/>
      <c r="GQ173" s="61"/>
      <c r="GR173" s="58"/>
      <c r="GS173" s="58"/>
      <c r="GT173" s="58"/>
      <c r="GU173" s="58"/>
      <c r="GV173" s="58"/>
      <c r="GW173" s="58"/>
      <c r="GX173" s="58"/>
      <c r="GY173" s="58"/>
      <c r="GZ173" s="58"/>
      <c r="HA173" s="58"/>
      <c r="HB173" s="58"/>
      <c r="HC173" s="58"/>
    </row>
    <row r="174" spans="1:211" s="15" customFormat="1" ht="13.5" customHeight="1" x14ac:dyDescent="0.25">
      <c r="A174" s="14" t="s">
        <v>49</v>
      </c>
      <c r="B174" s="15" t="s">
        <v>490</v>
      </c>
      <c r="C174" s="47" t="s">
        <v>395</v>
      </c>
      <c r="D174" s="47" t="s">
        <v>396</v>
      </c>
      <c r="E174" s="48">
        <v>160</v>
      </c>
      <c r="F174" s="49"/>
      <c r="G174" s="50" t="s">
        <v>491</v>
      </c>
      <c r="H174" s="51" t="s">
        <v>54</v>
      </c>
      <c r="J174" s="50" t="s">
        <v>55</v>
      </c>
      <c r="K174" s="52" t="s">
        <v>56</v>
      </c>
      <c r="L174" s="53"/>
      <c r="M174" s="53"/>
      <c r="N174" s="16"/>
      <c r="O174" s="54"/>
      <c r="P174" s="17">
        <v>20</v>
      </c>
      <c r="Q174" s="55">
        <f t="shared" ref="Q174:AE175" si="673">SUM(AF174,AU174,BJ174,BY174,CN174,DC174,DR174,EG174,EV174,FK174,FZ174,GO174)</f>
        <v>0</v>
      </c>
      <c r="R174" s="56">
        <f t="shared" si="673"/>
        <v>0</v>
      </c>
      <c r="S174" s="56">
        <f t="shared" si="673"/>
        <v>0</v>
      </c>
      <c r="T174" s="56">
        <f t="shared" si="673"/>
        <v>0</v>
      </c>
      <c r="U174" s="56">
        <f t="shared" si="673"/>
        <v>0</v>
      </c>
      <c r="V174" s="56">
        <f t="shared" si="673"/>
        <v>0</v>
      </c>
      <c r="W174" s="56">
        <f t="shared" si="673"/>
        <v>0</v>
      </c>
      <c r="X174" s="56">
        <f t="shared" si="673"/>
        <v>0</v>
      </c>
      <c r="Y174" s="56">
        <f t="shared" si="673"/>
        <v>0</v>
      </c>
      <c r="Z174" s="56">
        <f t="shared" si="673"/>
        <v>0</v>
      </c>
      <c r="AA174" s="56">
        <f t="shared" si="673"/>
        <v>0</v>
      </c>
      <c r="AB174" s="56">
        <f t="shared" si="673"/>
        <v>0</v>
      </c>
      <c r="AC174" s="56">
        <f t="shared" si="673"/>
        <v>0</v>
      </c>
      <c r="AD174" s="56">
        <f t="shared" si="673"/>
        <v>0</v>
      </c>
      <c r="AE174" s="56">
        <f t="shared" si="673"/>
        <v>0</v>
      </c>
      <c r="AF174" s="57">
        <f>SUM(AG174:AT174)</f>
        <v>0</v>
      </c>
      <c r="AG174" s="58"/>
      <c r="AH174" s="63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60">
        <f>SUM(AV174:BI174)</f>
        <v>0</v>
      </c>
      <c r="AV174" s="58">
        <f>(AV175*AV176)/1000</f>
        <v>0</v>
      </c>
      <c r="AW174" s="63"/>
      <c r="AX174" s="58">
        <f t="shared" ref="AX174:BI174" si="674">(AX175*AX176)/1000</f>
        <v>0</v>
      </c>
      <c r="AY174" s="58">
        <f t="shared" si="674"/>
        <v>0</v>
      </c>
      <c r="AZ174" s="58">
        <f t="shared" si="674"/>
        <v>0</v>
      </c>
      <c r="BA174" s="58">
        <f t="shared" si="674"/>
        <v>0</v>
      </c>
      <c r="BB174" s="58">
        <f t="shared" si="674"/>
        <v>0</v>
      </c>
      <c r="BC174" s="58">
        <f t="shared" si="674"/>
        <v>0</v>
      </c>
      <c r="BD174" s="58">
        <f t="shared" si="674"/>
        <v>0</v>
      </c>
      <c r="BE174" s="58">
        <f t="shared" si="674"/>
        <v>0</v>
      </c>
      <c r="BF174" s="58">
        <f t="shared" si="674"/>
        <v>0</v>
      </c>
      <c r="BG174" s="58">
        <f t="shared" si="674"/>
        <v>0</v>
      </c>
      <c r="BH174" s="58">
        <f t="shared" si="674"/>
        <v>0</v>
      </c>
      <c r="BI174" s="58">
        <f t="shared" si="674"/>
        <v>0</v>
      </c>
      <c r="BJ174" s="60">
        <f>SUM(BK174:BX174)</f>
        <v>0</v>
      </c>
      <c r="BK174" s="58">
        <f>(BK175*BK176)/1000</f>
        <v>0</v>
      </c>
      <c r="BL174" s="63"/>
      <c r="BM174" s="58">
        <f t="shared" ref="BM174:BX174" si="675">(BM175*BM176)/1000</f>
        <v>0</v>
      </c>
      <c r="BN174" s="58">
        <f t="shared" si="675"/>
        <v>0</v>
      </c>
      <c r="BO174" s="58">
        <f t="shared" si="675"/>
        <v>0</v>
      </c>
      <c r="BP174" s="58">
        <f t="shared" si="675"/>
        <v>0</v>
      </c>
      <c r="BQ174" s="58">
        <f t="shared" si="675"/>
        <v>0</v>
      </c>
      <c r="BR174" s="58">
        <f t="shared" si="675"/>
        <v>0</v>
      </c>
      <c r="BS174" s="58">
        <f t="shared" si="675"/>
        <v>0</v>
      </c>
      <c r="BT174" s="58">
        <f t="shared" si="675"/>
        <v>0</v>
      </c>
      <c r="BU174" s="58">
        <f t="shared" si="675"/>
        <v>0</v>
      </c>
      <c r="BV174" s="58">
        <f t="shared" si="675"/>
        <v>0</v>
      </c>
      <c r="BW174" s="58">
        <f t="shared" si="675"/>
        <v>0</v>
      </c>
      <c r="BX174" s="58">
        <f t="shared" si="675"/>
        <v>0</v>
      </c>
      <c r="BY174" s="60">
        <f>SUM(BZ174:CM174)</f>
        <v>0</v>
      </c>
      <c r="BZ174" s="58">
        <f>(BZ175*BZ176)/1000</f>
        <v>0</v>
      </c>
      <c r="CA174" s="61"/>
      <c r="CB174" s="58">
        <f t="shared" ref="CB174:CM174" si="676">(CB175*CB176)/1000</f>
        <v>0</v>
      </c>
      <c r="CC174" s="58">
        <f t="shared" si="676"/>
        <v>0</v>
      </c>
      <c r="CD174" s="58">
        <f t="shared" si="676"/>
        <v>0</v>
      </c>
      <c r="CE174" s="58">
        <f t="shared" si="676"/>
        <v>0</v>
      </c>
      <c r="CF174" s="58">
        <f t="shared" si="676"/>
        <v>0</v>
      </c>
      <c r="CG174" s="58">
        <f t="shared" si="676"/>
        <v>0</v>
      </c>
      <c r="CH174" s="58">
        <f t="shared" si="676"/>
        <v>0</v>
      </c>
      <c r="CI174" s="58">
        <f t="shared" si="676"/>
        <v>0</v>
      </c>
      <c r="CJ174" s="58">
        <f t="shared" si="676"/>
        <v>0</v>
      </c>
      <c r="CK174" s="58">
        <f t="shared" si="676"/>
        <v>0</v>
      </c>
      <c r="CL174" s="58">
        <f t="shared" si="676"/>
        <v>0</v>
      </c>
      <c r="CM174" s="58">
        <f t="shared" si="676"/>
        <v>0</v>
      </c>
      <c r="CN174" s="60">
        <f>SUM(CO174:DB174)</f>
        <v>0</v>
      </c>
      <c r="CO174" s="58">
        <f>(CO175*CO176)/1000</f>
        <v>0</v>
      </c>
      <c r="CP174" s="61"/>
      <c r="CQ174" s="58">
        <f t="shared" ref="CQ174:DB174" si="677">(CQ175*CQ176)/1000</f>
        <v>0</v>
      </c>
      <c r="CR174" s="58">
        <f t="shared" si="677"/>
        <v>0</v>
      </c>
      <c r="CS174" s="58">
        <f t="shared" si="677"/>
        <v>0</v>
      </c>
      <c r="CT174" s="58">
        <f t="shared" si="677"/>
        <v>0</v>
      </c>
      <c r="CU174" s="58">
        <f t="shared" si="677"/>
        <v>0</v>
      </c>
      <c r="CV174" s="58">
        <f t="shared" si="677"/>
        <v>0</v>
      </c>
      <c r="CW174" s="58">
        <f t="shared" si="677"/>
        <v>0</v>
      </c>
      <c r="CX174" s="58">
        <f t="shared" si="677"/>
        <v>0</v>
      </c>
      <c r="CY174" s="58">
        <f t="shared" si="677"/>
        <v>0</v>
      </c>
      <c r="CZ174" s="58">
        <f t="shared" si="677"/>
        <v>0</v>
      </c>
      <c r="DA174" s="58">
        <f t="shared" si="677"/>
        <v>0</v>
      </c>
      <c r="DB174" s="58">
        <f t="shared" si="677"/>
        <v>0</v>
      </c>
      <c r="DC174" s="60">
        <f>SUM(DD174:DQ174)</f>
        <v>0</v>
      </c>
      <c r="DD174" s="58">
        <f>(DD175*DD176)/1000</f>
        <v>0</v>
      </c>
      <c r="DE174" s="61"/>
      <c r="DF174" s="58">
        <f t="shared" ref="DF174:DQ174" si="678">(DF175*DF176)/1000</f>
        <v>0</v>
      </c>
      <c r="DG174" s="58">
        <f t="shared" si="678"/>
        <v>0</v>
      </c>
      <c r="DH174" s="58">
        <f t="shared" si="678"/>
        <v>0</v>
      </c>
      <c r="DI174" s="58">
        <f t="shared" si="678"/>
        <v>0</v>
      </c>
      <c r="DJ174" s="58">
        <f t="shared" si="678"/>
        <v>0</v>
      </c>
      <c r="DK174" s="58">
        <f t="shared" si="678"/>
        <v>0</v>
      </c>
      <c r="DL174" s="58">
        <f t="shared" si="678"/>
        <v>0</v>
      </c>
      <c r="DM174" s="58">
        <f t="shared" si="678"/>
        <v>0</v>
      </c>
      <c r="DN174" s="58">
        <f t="shared" si="678"/>
        <v>0</v>
      </c>
      <c r="DO174" s="58">
        <f t="shared" si="678"/>
        <v>0</v>
      </c>
      <c r="DP174" s="58">
        <f t="shared" si="678"/>
        <v>0</v>
      </c>
      <c r="DQ174" s="58">
        <f t="shared" si="678"/>
        <v>0</v>
      </c>
      <c r="DR174" s="60">
        <f>SUM(DS174:EF174)</f>
        <v>0</v>
      </c>
      <c r="DS174" s="58">
        <f>(DS175*DS176)/1000</f>
        <v>0</v>
      </c>
      <c r="DT174" s="61"/>
      <c r="DU174" s="58">
        <f t="shared" ref="DU174:EF174" si="679">(DU175*DU176)/1000</f>
        <v>0</v>
      </c>
      <c r="DV174" s="58">
        <f t="shared" si="679"/>
        <v>0</v>
      </c>
      <c r="DW174" s="58">
        <f t="shared" si="679"/>
        <v>0</v>
      </c>
      <c r="DX174" s="58">
        <f t="shared" si="679"/>
        <v>0</v>
      </c>
      <c r="DY174" s="58">
        <f t="shared" si="679"/>
        <v>0</v>
      </c>
      <c r="DZ174" s="58">
        <f t="shared" si="679"/>
        <v>0</v>
      </c>
      <c r="EA174" s="58">
        <f t="shared" si="679"/>
        <v>0</v>
      </c>
      <c r="EB174" s="58">
        <f t="shared" si="679"/>
        <v>0</v>
      </c>
      <c r="EC174" s="58">
        <f t="shared" si="679"/>
        <v>0</v>
      </c>
      <c r="ED174" s="58">
        <f t="shared" si="679"/>
        <v>0</v>
      </c>
      <c r="EE174" s="58">
        <f t="shared" si="679"/>
        <v>0</v>
      </c>
      <c r="EF174" s="58">
        <f t="shared" si="679"/>
        <v>0</v>
      </c>
      <c r="EG174" s="60">
        <f>SUM(EH174:EU174)</f>
        <v>0</v>
      </c>
      <c r="EH174" s="58">
        <f>(EH175*EH176)/1000</f>
        <v>0</v>
      </c>
      <c r="EI174" s="61"/>
      <c r="EJ174" s="58">
        <f t="shared" ref="EJ174:EU174" si="680">(EJ175*EJ176)/1000</f>
        <v>0</v>
      </c>
      <c r="EK174" s="58">
        <f t="shared" si="680"/>
        <v>0</v>
      </c>
      <c r="EL174" s="58">
        <f t="shared" si="680"/>
        <v>0</v>
      </c>
      <c r="EM174" s="58">
        <f t="shared" si="680"/>
        <v>0</v>
      </c>
      <c r="EN174" s="58">
        <f t="shared" si="680"/>
        <v>0</v>
      </c>
      <c r="EO174" s="58">
        <f t="shared" si="680"/>
        <v>0</v>
      </c>
      <c r="EP174" s="58">
        <f t="shared" si="680"/>
        <v>0</v>
      </c>
      <c r="EQ174" s="58">
        <f t="shared" si="680"/>
        <v>0</v>
      </c>
      <c r="ER174" s="58">
        <f t="shared" si="680"/>
        <v>0</v>
      </c>
      <c r="ES174" s="58">
        <f t="shared" si="680"/>
        <v>0</v>
      </c>
      <c r="ET174" s="58">
        <f t="shared" si="680"/>
        <v>0</v>
      </c>
      <c r="EU174" s="58">
        <f t="shared" si="680"/>
        <v>0</v>
      </c>
      <c r="EV174" s="60">
        <f>SUM(EW174:FJ174)</f>
        <v>0</v>
      </c>
      <c r="EW174" s="58">
        <f>(EW175*EW176)/1000</f>
        <v>0</v>
      </c>
      <c r="EX174" s="61"/>
      <c r="EY174" s="58">
        <f t="shared" ref="EY174:FJ174" si="681">(EY175*EY176)/1000</f>
        <v>0</v>
      </c>
      <c r="EZ174" s="58">
        <f t="shared" si="681"/>
        <v>0</v>
      </c>
      <c r="FA174" s="58">
        <f t="shared" si="681"/>
        <v>0</v>
      </c>
      <c r="FB174" s="58">
        <f t="shared" si="681"/>
        <v>0</v>
      </c>
      <c r="FC174" s="58">
        <f t="shared" si="681"/>
        <v>0</v>
      </c>
      <c r="FD174" s="58">
        <f t="shared" si="681"/>
        <v>0</v>
      </c>
      <c r="FE174" s="58">
        <f t="shared" si="681"/>
        <v>0</v>
      </c>
      <c r="FF174" s="58">
        <f t="shared" si="681"/>
        <v>0</v>
      </c>
      <c r="FG174" s="58">
        <f t="shared" si="681"/>
        <v>0</v>
      </c>
      <c r="FH174" s="58">
        <f t="shared" si="681"/>
        <v>0</v>
      </c>
      <c r="FI174" s="58">
        <f t="shared" si="681"/>
        <v>0</v>
      </c>
      <c r="FJ174" s="58">
        <f t="shared" si="681"/>
        <v>0</v>
      </c>
      <c r="FK174" s="60">
        <f>SUM(FL174:FY174)</f>
        <v>0</v>
      </c>
      <c r="FL174" s="58">
        <f>(FL175*FL176)/1000</f>
        <v>0</v>
      </c>
      <c r="FM174" s="61"/>
      <c r="FN174" s="58">
        <f t="shared" ref="FN174:FY174" si="682">(FN175*FN176)/1000</f>
        <v>0</v>
      </c>
      <c r="FO174" s="58">
        <f t="shared" si="682"/>
        <v>0</v>
      </c>
      <c r="FP174" s="58">
        <f t="shared" si="682"/>
        <v>0</v>
      </c>
      <c r="FQ174" s="58">
        <f t="shared" si="682"/>
        <v>0</v>
      </c>
      <c r="FR174" s="58">
        <f t="shared" si="682"/>
        <v>0</v>
      </c>
      <c r="FS174" s="58">
        <f t="shared" si="682"/>
        <v>0</v>
      </c>
      <c r="FT174" s="58">
        <f t="shared" si="682"/>
        <v>0</v>
      </c>
      <c r="FU174" s="58">
        <f t="shared" si="682"/>
        <v>0</v>
      </c>
      <c r="FV174" s="58">
        <f t="shared" si="682"/>
        <v>0</v>
      </c>
      <c r="FW174" s="58">
        <f t="shared" si="682"/>
        <v>0</v>
      </c>
      <c r="FX174" s="58">
        <f t="shared" si="682"/>
        <v>0</v>
      </c>
      <c r="FY174" s="58">
        <f t="shared" si="682"/>
        <v>0</v>
      </c>
      <c r="FZ174" s="60">
        <f>SUM(GA174:GN174)</f>
        <v>0</v>
      </c>
      <c r="GA174" s="58">
        <f>(GA175*GA176)/1000</f>
        <v>0</v>
      </c>
      <c r="GB174" s="61"/>
      <c r="GC174" s="58">
        <f t="shared" ref="GC174:GN174" si="683">(GC175*GC176)/1000</f>
        <v>0</v>
      </c>
      <c r="GD174" s="58">
        <f t="shared" si="683"/>
        <v>0</v>
      </c>
      <c r="GE174" s="58">
        <f t="shared" si="683"/>
        <v>0</v>
      </c>
      <c r="GF174" s="58">
        <f t="shared" si="683"/>
        <v>0</v>
      </c>
      <c r="GG174" s="58">
        <f t="shared" si="683"/>
        <v>0</v>
      </c>
      <c r="GH174" s="58">
        <f t="shared" si="683"/>
        <v>0</v>
      </c>
      <c r="GI174" s="58">
        <f t="shared" si="683"/>
        <v>0</v>
      </c>
      <c r="GJ174" s="58">
        <f t="shared" si="683"/>
        <v>0</v>
      </c>
      <c r="GK174" s="58">
        <f t="shared" si="683"/>
        <v>0</v>
      </c>
      <c r="GL174" s="58">
        <f t="shared" si="683"/>
        <v>0</v>
      </c>
      <c r="GM174" s="58">
        <f t="shared" si="683"/>
        <v>0</v>
      </c>
      <c r="GN174" s="58">
        <f t="shared" si="683"/>
        <v>0</v>
      </c>
      <c r="GO174" s="60">
        <f>SUM(GP174:HC174)</f>
        <v>0</v>
      </c>
      <c r="GP174" s="58">
        <f>(GP175*GP176)/1000</f>
        <v>0</v>
      </c>
      <c r="GQ174" s="61"/>
      <c r="GR174" s="58">
        <f t="shared" ref="GR174:HC174" si="684">(GR175*GR176)/1000</f>
        <v>0</v>
      </c>
      <c r="GS174" s="58">
        <f t="shared" si="684"/>
        <v>0</v>
      </c>
      <c r="GT174" s="58">
        <f t="shared" si="684"/>
        <v>0</v>
      </c>
      <c r="GU174" s="58">
        <f t="shared" si="684"/>
        <v>0</v>
      </c>
      <c r="GV174" s="58">
        <f t="shared" si="684"/>
        <v>0</v>
      </c>
      <c r="GW174" s="58">
        <f t="shared" si="684"/>
        <v>0</v>
      </c>
      <c r="GX174" s="58">
        <f t="shared" si="684"/>
        <v>0</v>
      </c>
      <c r="GY174" s="58">
        <f t="shared" si="684"/>
        <v>0</v>
      </c>
      <c r="GZ174" s="58">
        <f t="shared" si="684"/>
        <v>0</v>
      </c>
      <c r="HA174" s="58">
        <f t="shared" si="684"/>
        <v>0</v>
      </c>
      <c r="HB174" s="58">
        <f t="shared" si="684"/>
        <v>0</v>
      </c>
      <c r="HC174" s="58">
        <f t="shared" si="684"/>
        <v>0</v>
      </c>
    </row>
    <row r="175" spans="1:211" s="15" customFormat="1" ht="13.5" customHeight="1" x14ac:dyDescent="0.25">
      <c r="A175" s="14" t="s">
        <v>54</v>
      </c>
      <c r="B175" s="15" t="s">
        <v>492</v>
      </c>
      <c r="C175" s="47" t="s">
        <v>395</v>
      </c>
      <c r="D175" s="47" t="s">
        <v>396</v>
      </c>
      <c r="E175" s="48">
        <v>160</v>
      </c>
      <c r="F175" s="49"/>
      <c r="G175" s="50" t="s">
        <v>59</v>
      </c>
      <c r="H175" s="51"/>
      <c r="J175" s="50" t="s">
        <v>234</v>
      </c>
      <c r="K175" s="52" t="s">
        <v>56</v>
      </c>
      <c r="L175" s="53"/>
      <c r="M175" s="53"/>
      <c r="N175" s="16"/>
      <c r="O175" s="54"/>
      <c r="P175" s="17">
        <v>20</v>
      </c>
      <c r="Q175" s="55">
        <f t="shared" si="673"/>
        <v>0</v>
      </c>
      <c r="R175" s="56">
        <f t="shared" si="673"/>
        <v>0</v>
      </c>
      <c r="S175" s="56">
        <f t="shared" si="673"/>
        <v>0</v>
      </c>
      <c r="T175" s="56">
        <f t="shared" si="673"/>
        <v>0</v>
      </c>
      <c r="U175" s="56">
        <f t="shared" si="673"/>
        <v>0</v>
      </c>
      <c r="V175" s="56">
        <f t="shared" si="673"/>
        <v>0</v>
      </c>
      <c r="W175" s="56">
        <f t="shared" si="673"/>
        <v>0</v>
      </c>
      <c r="X175" s="56">
        <f t="shared" si="673"/>
        <v>0</v>
      </c>
      <c r="Y175" s="56">
        <f t="shared" si="673"/>
        <v>0</v>
      </c>
      <c r="Z175" s="56">
        <f t="shared" si="673"/>
        <v>0</v>
      </c>
      <c r="AA175" s="56">
        <f t="shared" si="673"/>
        <v>0</v>
      </c>
      <c r="AB175" s="56">
        <f t="shared" si="673"/>
        <v>0</v>
      </c>
      <c r="AC175" s="56">
        <f t="shared" si="673"/>
        <v>0</v>
      </c>
      <c r="AD175" s="56">
        <f t="shared" si="673"/>
        <v>0</v>
      </c>
      <c r="AE175" s="56">
        <f t="shared" si="673"/>
        <v>0</v>
      </c>
      <c r="AF175" s="57">
        <f>SUM(AG175:AT175)</f>
        <v>0</v>
      </c>
      <c r="AG175" s="58"/>
      <c r="AH175" s="63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60">
        <f>SUM(AV175:BI175)</f>
        <v>0</v>
      </c>
      <c r="AV175" s="58"/>
      <c r="AW175" s="63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60">
        <f>SUM(BK175:BX175)</f>
        <v>0</v>
      </c>
      <c r="BK175" s="58"/>
      <c r="BL175" s="63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60">
        <f>SUM(BZ175:CM175)</f>
        <v>0</v>
      </c>
      <c r="BZ175" s="58"/>
      <c r="CA175" s="61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60">
        <f>SUM(CO175:DB175)</f>
        <v>0</v>
      </c>
      <c r="CO175" s="58"/>
      <c r="CP175" s="61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60">
        <f>SUM(DD175:DQ175)</f>
        <v>0</v>
      </c>
      <c r="DD175" s="58"/>
      <c r="DE175" s="61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60">
        <f>SUM(DS175:EF175)</f>
        <v>0</v>
      </c>
      <c r="DS175" s="58"/>
      <c r="DT175" s="61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60">
        <f>SUM(EH175:EU175)</f>
        <v>0</v>
      </c>
      <c r="EH175" s="58"/>
      <c r="EI175" s="61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60">
        <f>SUM(EW175:FJ175)</f>
        <v>0</v>
      </c>
      <c r="EW175" s="58"/>
      <c r="EX175" s="61"/>
      <c r="EY175" s="58"/>
      <c r="EZ175" s="58"/>
      <c r="FA175" s="58"/>
      <c r="FB175" s="58"/>
      <c r="FC175" s="58"/>
      <c r="FD175" s="58"/>
      <c r="FE175" s="58"/>
      <c r="FF175" s="58"/>
      <c r="FG175" s="58"/>
      <c r="FH175" s="58"/>
      <c r="FI175" s="58"/>
      <c r="FJ175" s="58"/>
      <c r="FK175" s="60">
        <f>SUM(FL175:FY175)</f>
        <v>0</v>
      </c>
      <c r="FL175" s="58"/>
      <c r="FM175" s="61"/>
      <c r="FN175" s="58"/>
      <c r="FO175" s="58"/>
      <c r="FP175" s="58"/>
      <c r="FQ175" s="58"/>
      <c r="FR175" s="58"/>
      <c r="FS175" s="58"/>
      <c r="FT175" s="58"/>
      <c r="FU175" s="58"/>
      <c r="FV175" s="58"/>
      <c r="FW175" s="58"/>
      <c r="FX175" s="58"/>
      <c r="FY175" s="58"/>
      <c r="FZ175" s="60">
        <f>SUM(GA175:GN175)</f>
        <v>0</v>
      </c>
      <c r="GA175" s="58"/>
      <c r="GB175" s="61"/>
      <c r="GC175" s="58"/>
      <c r="GD175" s="58"/>
      <c r="GE175" s="58"/>
      <c r="GF175" s="58"/>
      <c r="GG175" s="58"/>
      <c r="GH175" s="58"/>
      <c r="GI175" s="58"/>
      <c r="GJ175" s="58"/>
      <c r="GK175" s="58"/>
      <c r="GL175" s="58"/>
      <c r="GM175" s="58"/>
      <c r="GN175" s="58"/>
      <c r="GO175" s="60">
        <f>SUM(GP175:HC175)</f>
        <v>0</v>
      </c>
      <c r="GP175" s="58"/>
      <c r="GQ175" s="61"/>
      <c r="GR175" s="58"/>
      <c r="GS175" s="58"/>
      <c r="GT175" s="58"/>
      <c r="GU175" s="58"/>
      <c r="GV175" s="58"/>
      <c r="GW175" s="58"/>
      <c r="GX175" s="58"/>
      <c r="GY175" s="58"/>
      <c r="GZ175" s="58"/>
      <c r="HA175" s="58"/>
      <c r="HB175" s="58"/>
      <c r="HC175" s="58"/>
    </row>
    <row r="176" spans="1:211" s="15" customFormat="1" ht="13.5" customHeight="1" x14ac:dyDescent="0.25">
      <c r="A176" s="14" t="s">
        <v>54</v>
      </c>
      <c r="B176" s="15" t="s">
        <v>493</v>
      </c>
      <c r="C176" s="47" t="s">
        <v>395</v>
      </c>
      <c r="D176" s="47" t="s">
        <v>396</v>
      </c>
      <c r="E176" s="48">
        <v>160</v>
      </c>
      <c r="F176" s="49"/>
      <c r="G176" s="50" t="s">
        <v>62</v>
      </c>
      <c r="H176" s="51"/>
      <c r="J176" s="50" t="s">
        <v>237</v>
      </c>
      <c r="K176" s="52" t="s">
        <v>56</v>
      </c>
      <c r="L176" s="53"/>
      <c r="M176" s="53"/>
      <c r="N176" s="16"/>
      <c r="O176" s="54"/>
      <c r="P176" s="17">
        <v>20</v>
      </c>
      <c r="Q176" s="55">
        <f t="shared" ref="Q176:AF176" si="685">IF(Q175=0, 0, Q174/Q175/1)</f>
        <v>0</v>
      </c>
      <c r="R176" s="56">
        <f t="shared" si="685"/>
        <v>0</v>
      </c>
      <c r="S176" s="56">
        <f t="shared" si="685"/>
        <v>0</v>
      </c>
      <c r="T176" s="56">
        <f t="shared" si="685"/>
        <v>0</v>
      </c>
      <c r="U176" s="56">
        <f t="shared" si="685"/>
        <v>0</v>
      </c>
      <c r="V176" s="56">
        <f t="shared" si="685"/>
        <v>0</v>
      </c>
      <c r="W176" s="56">
        <f t="shared" si="685"/>
        <v>0</v>
      </c>
      <c r="X176" s="56">
        <f t="shared" si="685"/>
        <v>0</v>
      </c>
      <c r="Y176" s="56">
        <f t="shared" si="685"/>
        <v>0</v>
      </c>
      <c r="Z176" s="56">
        <f t="shared" si="685"/>
        <v>0</v>
      </c>
      <c r="AA176" s="56">
        <f t="shared" si="685"/>
        <v>0</v>
      </c>
      <c r="AB176" s="56">
        <f t="shared" si="685"/>
        <v>0</v>
      </c>
      <c r="AC176" s="56">
        <f t="shared" si="685"/>
        <v>0</v>
      </c>
      <c r="AD176" s="56">
        <f t="shared" si="685"/>
        <v>0</v>
      </c>
      <c r="AE176" s="56">
        <f t="shared" si="685"/>
        <v>0</v>
      </c>
      <c r="AF176" s="57">
        <f t="shared" si="685"/>
        <v>0</v>
      </c>
      <c r="AG176" s="58"/>
      <c r="AH176" s="63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60">
        <f>IF(AU175=0, 0, AU174/AU175/1)</f>
        <v>0</v>
      </c>
      <c r="AV176" s="58"/>
      <c r="AW176" s="63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60">
        <f>IF(BJ175=0, 0, BJ174/BJ175/1)</f>
        <v>0</v>
      </c>
      <c r="BK176" s="58"/>
      <c r="BL176" s="63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60">
        <f>IF(BY175=0, 0, BY174/BY175/1)</f>
        <v>0</v>
      </c>
      <c r="BZ176" s="58"/>
      <c r="CA176" s="61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60">
        <f>IF(CN175=0, 0, CN174/CN175/1)</f>
        <v>0</v>
      </c>
      <c r="CO176" s="58"/>
      <c r="CP176" s="61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60">
        <f>IF(DC175=0, 0, DC174/DC175/1)</f>
        <v>0</v>
      </c>
      <c r="DD176" s="58"/>
      <c r="DE176" s="61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60">
        <f>IF(DR175=0, 0, DR174/DR175/1)</f>
        <v>0</v>
      </c>
      <c r="DS176" s="58"/>
      <c r="DT176" s="61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60">
        <f>IF(EG175=0, 0, EG174/EG175/1)</f>
        <v>0</v>
      </c>
      <c r="EH176" s="58"/>
      <c r="EI176" s="61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60">
        <f>IF(EV175=0, 0, EV174/EV175/1)</f>
        <v>0</v>
      </c>
      <c r="EW176" s="58"/>
      <c r="EX176" s="61"/>
      <c r="EY176" s="58"/>
      <c r="EZ176" s="58"/>
      <c r="FA176" s="58"/>
      <c r="FB176" s="58"/>
      <c r="FC176" s="58"/>
      <c r="FD176" s="58"/>
      <c r="FE176" s="58"/>
      <c r="FF176" s="58"/>
      <c r="FG176" s="58"/>
      <c r="FH176" s="58"/>
      <c r="FI176" s="58"/>
      <c r="FJ176" s="58"/>
      <c r="FK176" s="60">
        <f>IF(FK175=0, 0, FK174/FK175/1)</f>
        <v>0</v>
      </c>
      <c r="FL176" s="58"/>
      <c r="FM176" s="61"/>
      <c r="FN176" s="58"/>
      <c r="FO176" s="58"/>
      <c r="FP176" s="58"/>
      <c r="FQ176" s="58"/>
      <c r="FR176" s="58"/>
      <c r="FS176" s="58"/>
      <c r="FT176" s="58"/>
      <c r="FU176" s="58"/>
      <c r="FV176" s="58"/>
      <c r="FW176" s="58"/>
      <c r="FX176" s="58"/>
      <c r="FY176" s="58"/>
      <c r="FZ176" s="60">
        <f>IF(FZ175=0, 0, FZ174/FZ175/1)</f>
        <v>0</v>
      </c>
      <c r="GA176" s="58"/>
      <c r="GB176" s="61"/>
      <c r="GC176" s="58"/>
      <c r="GD176" s="58"/>
      <c r="GE176" s="58"/>
      <c r="GF176" s="58"/>
      <c r="GG176" s="58"/>
      <c r="GH176" s="58"/>
      <c r="GI176" s="58"/>
      <c r="GJ176" s="58"/>
      <c r="GK176" s="58"/>
      <c r="GL176" s="58"/>
      <c r="GM176" s="58"/>
      <c r="GN176" s="58"/>
      <c r="GO176" s="60">
        <f>IF(GO175=0, 0, GO174/GO175/1)</f>
        <v>0</v>
      </c>
      <c r="GP176" s="58"/>
      <c r="GQ176" s="61"/>
      <c r="GR176" s="58"/>
      <c r="GS176" s="58"/>
      <c r="GT176" s="58"/>
      <c r="GU176" s="58"/>
      <c r="GV176" s="58"/>
      <c r="GW176" s="58"/>
      <c r="GX176" s="58"/>
      <c r="GY176" s="58"/>
      <c r="GZ176" s="58"/>
      <c r="HA176" s="58"/>
      <c r="HB176" s="58"/>
      <c r="HC176" s="58"/>
    </row>
    <row r="177" spans="1:211" s="15" customFormat="1" ht="13.5" customHeight="1" x14ac:dyDescent="0.25">
      <c r="A177" s="14" t="s">
        <v>49</v>
      </c>
      <c r="B177" s="15" t="s">
        <v>494</v>
      </c>
      <c r="C177" s="47" t="s">
        <v>395</v>
      </c>
      <c r="D177" s="47" t="s">
        <v>396</v>
      </c>
      <c r="E177" s="48">
        <v>160</v>
      </c>
      <c r="F177" s="49"/>
      <c r="G177" s="50" t="s">
        <v>495</v>
      </c>
      <c r="H177" s="51" t="s">
        <v>54</v>
      </c>
      <c r="J177" s="50" t="s">
        <v>55</v>
      </c>
      <c r="K177" s="52" t="s">
        <v>56</v>
      </c>
      <c r="L177" s="53"/>
      <c r="M177" s="53"/>
      <c r="N177" s="16"/>
      <c r="O177" s="54"/>
      <c r="P177" s="17">
        <v>20</v>
      </c>
      <c r="Q177" s="55">
        <f t="shared" ref="Q177:AE178" si="686">SUM(AF177,AU177,BJ177,BY177,CN177,DC177,DR177,EG177,EV177,FK177,FZ177,GO177)</f>
        <v>0</v>
      </c>
      <c r="R177" s="56">
        <f t="shared" si="686"/>
        <v>0</v>
      </c>
      <c r="S177" s="56">
        <f t="shared" si="686"/>
        <v>0</v>
      </c>
      <c r="T177" s="56">
        <f t="shared" si="686"/>
        <v>0</v>
      </c>
      <c r="U177" s="56">
        <f t="shared" si="686"/>
        <v>0</v>
      </c>
      <c r="V177" s="56">
        <f t="shared" si="686"/>
        <v>0</v>
      </c>
      <c r="W177" s="56">
        <f t="shared" si="686"/>
        <v>0</v>
      </c>
      <c r="X177" s="56">
        <f t="shared" si="686"/>
        <v>0</v>
      </c>
      <c r="Y177" s="56">
        <f t="shared" si="686"/>
        <v>0</v>
      </c>
      <c r="Z177" s="56">
        <f t="shared" si="686"/>
        <v>0</v>
      </c>
      <c r="AA177" s="56">
        <f t="shared" si="686"/>
        <v>0</v>
      </c>
      <c r="AB177" s="56">
        <f t="shared" si="686"/>
        <v>0</v>
      </c>
      <c r="AC177" s="56">
        <f t="shared" si="686"/>
        <v>0</v>
      </c>
      <c r="AD177" s="56">
        <f t="shared" si="686"/>
        <v>0</v>
      </c>
      <c r="AE177" s="56">
        <f t="shared" si="686"/>
        <v>0</v>
      </c>
      <c r="AF177" s="57">
        <f>SUM(AG177:AT177)</f>
        <v>0</v>
      </c>
      <c r="AG177" s="58"/>
      <c r="AH177" s="63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60">
        <f>SUM(AV177:BI177)</f>
        <v>0</v>
      </c>
      <c r="AV177" s="58">
        <f>AV178*AV179</f>
        <v>0</v>
      </c>
      <c r="AW177" s="63"/>
      <c r="AX177" s="58">
        <f t="shared" ref="AX177:BI177" si="687">AX178*AX179</f>
        <v>0</v>
      </c>
      <c r="AY177" s="58">
        <f t="shared" si="687"/>
        <v>0</v>
      </c>
      <c r="AZ177" s="58">
        <f t="shared" si="687"/>
        <v>0</v>
      </c>
      <c r="BA177" s="58">
        <f t="shared" si="687"/>
        <v>0</v>
      </c>
      <c r="BB177" s="58">
        <f t="shared" si="687"/>
        <v>0</v>
      </c>
      <c r="BC177" s="58">
        <f t="shared" si="687"/>
        <v>0</v>
      </c>
      <c r="BD177" s="58">
        <f t="shared" si="687"/>
        <v>0</v>
      </c>
      <c r="BE177" s="58">
        <f t="shared" si="687"/>
        <v>0</v>
      </c>
      <c r="BF177" s="58">
        <f t="shared" si="687"/>
        <v>0</v>
      </c>
      <c r="BG177" s="58">
        <f t="shared" si="687"/>
        <v>0</v>
      </c>
      <c r="BH177" s="58">
        <f t="shared" si="687"/>
        <v>0</v>
      </c>
      <c r="BI177" s="58">
        <f t="shared" si="687"/>
        <v>0</v>
      </c>
      <c r="BJ177" s="60">
        <f>SUM(BK177:BX177)</f>
        <v>0</v>
      </c>
      <c r="BK177" s="58">
        <f>BK178*BK179</f>
        <v>0</v>
      </c>
      <c r="BL177" s="63"/>
      <c r="BM177" s="58">
        <f t="shared" ref="BM177:BX177" si="688">BM178*BM179</f>
        <v>0</v>
      </c>
      <c r="BN177" s="58">
        <f t="shared" si="688"/>
        <v>0</v>
      </c>
      <c r="BO177" s="58">
        <f t="shared" si="688"/>
        <v>0</v>
      </c>
      <c r="BP177" s="58">
        <f t="shared" si="688"/>
        <v>0</v>
      </c>
      <c r="BQ177" s="58">
        <f t="shared" si="688"/>
        <v>0</v>
      </c>
      <c r="BR177" s="58">
        <f t="shared" si="688"/>
        <v>0</v>
      </c>
      <c r="BS177" s="58">
        <f t="shared" si="688"/>
        <v>0</v>
      </c>
      <c r="BT177" s="58">
        <f t="shared" si="688"/>
        <v>0</v>
      </c>
      <c r="BU177" s="58">
        <f t="shared" si="688"/>
        <v>0</v>
      </c>
      <c r="BV177" s="58">
        <f t="shared" si="688"/>
        <v>0</v>
      </c>
      <c r="BW177" s="58">
        <f t="shared" si="688"/>
        <v>0</v>
      </c>
      <c r="BX177" s="58">
        <f t="shared" si="688"/>
        <v>0</v>
      </c>
      <c r="BY177" s="60">
        <f>SUM(BZ177:CM177)</f>
        <v>0</v>
      </c>
      <c r="BZ177" s="58">
        <f>BZ178*BZ179</f>
        <v>0</v>
      </c>
      <c r="CA177" s="61"/>
      <c r="CB177" s="58">
        <f t="shared" ref="CB177:CM177" si="689">CB178*CB179</f>
        <v>0</v>
      </c>
      <c r="CC177" s="58">
        <f t="shared" si="689"/>
        <v>0</v>
      </c>
      <c r="CD177" s="58">
        <f t="shared" si="689"/>
        <v>0</v>
      </c>
      <c r="CE177" s="58">
        <f t="shared" si="689"/>
        <v>0</v>
      </c>
      <c r="CF177" s="58">
        <f t="shared" si="689"/>
        <v>0</v>
      </c>
      <c r="CG177" s="58">
        <f t="shared" si="689"/>
        <v>0</v>
      </c>
      <c r="CH177" s="58">
        <f t="shared" si="689"/>
        <v>0</v>
      </c>
      <c r="CI177" s="58">
        <f t="shared" si="689"/>
        <v>0</v>
      </c>
      <c r="CJ177" s="58">
        <f t="shared" si="689"/>
        <v>0</v>
      </c>
      <c r="CK177" s="58">
        <f t="shared" si="689"/>
        <v>0</v>
      </c>
      <c r="CL177" s="58">
        <f t="shared" si="689"/>
        <v>0</v>
      </c>
      <c r="CM177" s="58">
        <f t="shared" si="689"/>
        <v>0</v>
      </c>
      <c r="CN177" s="60">
        <f>SUM(CO177:DB177)</f>
        <v>0</v>
      </c>
      <c r="CO177" s="58">
        <f>CO178*CO179</f>
        <v>0</v>
      </c>
      <c r="CP177" s="61"/>
      <c r="CQ177" s="58">
        <f t="shared" ref="CQ177:DB177" si="690">CQ178*CQ179</f>
        <v>0</v>
      </c>
      <c r="CR177" s="58">
        <f t="shared" si="690"/>
        <v>0</v>
      </c>
      <c r="CS177" s="58">
        <f t="shared" si="690"/>
        <v>0</v>
      </c>
      <c r="CT177" s="58">
        <f t="shared" si="690"/>
        <v>0</v>
      </c>
      <c r="CU177" s="58">
        <f t="shared" si="690"/>
        <v>0</v>
      </c>
      <c r="CV177" s="58">
        <f t="shared" si="690"/>
        <v>0</v>
      </c>
      <c r="CW177" s="58">
        <f t="shared" si="690"/>
        <v>0</v>
      </c>
      <c r="CX177" s="58">
        <f t="shared" si="690"/>
        <v>0</v>
      </c>
      <c r="CY177" s="58">
        <f t="shared" si="690"/>
        <v>0</v>
      </c>
      <c r="CZ177" s="58">
        <f t="shared" si="690"/>
        <v>0</v>
      </c>
      <c r="DA177" s="58">
        <f t="shared" si="690"/>
        <v>0</v>
      </c>
      <c r="DB177" s="58">
        <f t="shared" si="690"/>
        <v>0</v>
      </c>
      <c r="DC177" s="60">
        <f>SUM(DD177:DQ177)</f>
        <v>0</v>
      </c>
      <c r="DD177" s="58">
        <f>DD178*DD179</f>
        <v>0</v>
      </c>
      <c r="DE177" s="61"/>
      <c r="DF177" s="58">
        <f t="shared" ref="DF177:DQ177" si="691">DF178*DF179</f>
        <v>0</v>
      </c>
      <c r="DG177" s="58">
        <f t="shared" si="691"/>
        <v>0</v>
      </c>
      <c r="DH177" s="58">
        <f t="shared" si="691"/>
        <v>0</v>
      </c>
      <c r="DI177" s="58">
        <f t="shared" si="691"/>
        <v>0</v>
      </c>
      <c r="DJ177" s="58">
        <f t="shared" si="691"/>
        <v>0</v>
      </c>
      <c r="DK177" s="58">
        <f t="shared" si="691"/>
        <v>0</v>
      </c>
      <c r="DL177" s="58">
        <f t="shared" si="691"/>
        <v>0</v>
      </c>
      <c r="DM177" s="58">
        <f t="shared" si="691"/>
        <v>0</v>
      </c>
      <c r="DN177" s="58">
        <f t="shared" si="691"/>
        <v>0</v>
      </c>
      <c r="DO177" s="58">
        <f t="shared" si="691"/>
        <v>0</v>
      </c>
      <c r="DP177" s="58">
        <f t="shared" si="691"/>
        <v>0</v>
      </c>
      <c r="DQ177" s="58">
        <f t="shared" si="691"/>
        <v>0</v>
      </c>
      <c r="DR177" s="60">
        <f>SUM(DS177:EF177)</f>
        <v>0</v>
      </c>
      <c r="DS177" s="58">
        <f>DS178*DS179</f>
        <v>0</v>
      </c>
      <c r="DT177" s="61"/>
      <c r="DU177" s="58">
        <f t="shared" ref="DU177:EF177" si="692">DU178*DU179</f>
        <v>0</v>
      </c>
      <c r="DV177" s="58">
        <f t="shared" si="692"/>
        <v>0</v>
      </c>
      <c r="DW177" s="58">
        <f t="shared" si="692"/>
        <v>0</v>
      </c>
      <c r="DX177" s="58">
        <f t="shared" si="692"/>
        <v>0</v>
      </c>
      <c r="DY177" s="58">
        <f t="shared" si="692"/>
        <v>0</v>
      </c>
      <c r="DZ177" s="58">
        <f t="shared" si="692"/>
        <v>0</v>
      </c>
      <c r="EA177" s="58">
        <f t="shared" si="692"/>
        <v>0</v>
      </c>
      <c r="EB177" s="58">
        <f t="shared" si="692"/>
        <v>0</v>
      </c>
      <c r="EC177" s="58">
        <f t="shared" si="692"/>
        <v>0</v>
      </c>
      <c r="ED177" s="58">
        <f t="shared" si="692"/>
        <v>0</v>
      </c>
      <c r="EE177" s="58">
        <f t="shared" si="692"/>
        <v>0</v>
      </c>
      <c r="EF177" s="58">
        <f t="shared" si="692"/>
        <v>0</v>
      </c>
      <c r="EG177" s="60">
        <f>SUM(EH177:EU177)</f>
        <v>0</v>
      </c>
      <c r="EH177" s="58">
        <f>EH178*EH179</f>
        <v>0</v>
      </c>
      <c r="EI177" s="61"/>
      <c r="EJ177" s="58">
        <f t="shared" ref="EJ177:EU177" si="693">EJ178*EJ179</f>
        <v>0</v>
      </c>
      <c r="EK177" s="58">
        <f t="shared" si="693"/>
        <v>0</v>
      </c>
      <c r="EL177" s="58">
        <f t="shared" si="693"/>
        <v>0</v>
      </c>
      <c r="EM177" s="58">
        <f t="shared" si="693"/>
        <v>0</v>
      </c>
      <c r="EN177" s="58">
        <f t="shared" si="693"/>
        <v>0</v>
      </c>
      <c r="EO177" s="58">
        <f t="shared" si="693"/>
        <v>0</v>
      </c>
      <c r="EP177" s="58">
        <f t="shared" si="693"/>
        <v>0</v>
      </c>
      <c r="EQ177" s="58">
        <f t="shared" si="693"/>
        <v>0</v>
      </c>
      <c r="ER177" s="58">
        <f t="shared" si="693"/>
        <v>0</v>
      </c>
      <c r="ES177" s="58">
        <f t="shared" si="693"/>
        <v>0</v>
      </c>
      <c r="ET177" s="58">
        <f t="shared" si="693"/>
        <v>0</v>
      </c>
      <c r="EU177" s="58">
        <f t="shared" si="693"/>
        <v>0</v>
      </c>
      <c r="EV177" s="60">
        <f>SUM(EW177:FJ177)</f>
        <v>0</v>
      </c>
      <c r="EW177" s="58">
        <f>EW178*EW179</f>
        <v>0</v>
      </c>
      <c r="EX177" s="61"/>
      <c r="EY177" s="58">
        <f t="shared" ref="EY177:FJ177" si="694">EY178*EY179</f>
        <v>0</v>
      </c>
      <c r="EZ177" s="58">
        <f t="shared" si="694"/>
        <v>0</v>
      </c>
      <c r="FA177" s="58">
        <f t="shared" si="694"/>
        <v>0</v>
      </c>
      <c r="FB177" s="58">
        <f t="shared" si="694"/>
        <v>0</v>
      </c>
      <c r="FC177" s="58">
        <f t="shared" si="694"/>
        <v>0</v>
      </c>
      <c r="FD177" s="58">
        <f t="shared" si="694"/>
        <v>0</v>
      </c>
      <c r="FE177" s="58">
        <f t="shared" si="694"/>
        <v>0</v>
      </c>
      <c r="FF177" s="58">
        <f t="shared" si="694"/>
        <v>0</v>
      </c>
      <c r="FG177" s="58">
        <f t="shared" si="694"/>
        <v>0</v>
      </c>
      <c r="FH177" s="58">
        <f t="shared" si="694"/>
        <v>0</v>
      </c>
      <c r="FI177" s="58">
        <f t="shared" si="694"/>
        <v>0</v>
      </c>
      <c r="FJ177" s="58">
        <f t="shared" si="694"/>
        <v>0</v>
      </c>
      <c r="FK177" s="60">
        <f>SUM(FL177:FY177)</f>
        <v>0</v>
      </c>
      <c r="FL177" s="58">
        <f>FL178*FL179</f>
        <v>0</v>
      </c>
      <c r="FM177" s="61"/>
      <c r="FN177" s="58">
        <f t="shared" ref="FN177:FY177" si="695">FN178*FN179</f>
        <v>0</v>
      </c>
      <c r="FO177" s="58">
        <f t="shared" si="695"/>
        <v>0</v>
      </c>
      <c r="FP177" s="58">
        <f t="shared" si="695"/>
        <v>0</v>
      </c>
      <c r="FQ177" s="58">
        <f t="shared" si="695"/>
        <v>0</v>
      </c>
      <c r="FR177" s="58">
        <f t="shared" si="695"/>
        <v>0</v>
      </c>
      <c r="FS177" s="58">
        <f t="shared" si="695"/>
        <v>0</v>
      </c>
      <c r="FT177" s="58">
        <f t="shared" si="695"/>
        <v>0</v>
      </c>
      <c r="FU177" s="58">
        <f t="shared" si="695"/>
        <v>0</v>
      </c>
      <c r="FV177" s="58">
        <f t="shared" si="695"/>
        <v>0</v>
      </c>
      <c r="FW177" s="58">
        <f t="shared" si="695"/>
        <v>0</v>
      </c>
      <c r="FX177" s="58">
        <f t="shared" si="695"/>
        <v>0</v>
      </c>
      <c r="FY177" s="58">
        <f t="shared" si="695"/>
        <v>0</v>
      </c>
      <c r="FZ177" s="60">
        <f>SUM(GA177:GN177)</f>
        <v>0</v>
      </c>
      <c r="GA177" s="58">
        <f>GA178*GA179</f>
        <v>0</v>
      </c>
      <c r="GB177" s="61"/>
      <c r="GC177" s="58">
        <f t="shared" ref="GC177:GN177" si="696">GC178*GC179</f>
        <v>0</v>
      </c>
      <c r="GD177" s="58">
        <f t="shared" si="696"/>
        <v>0</v>
      </c>
      <c r="GE177" s="58">
        <f t="shared" si="696"/>
        <v>0</v>
      </c>
      <c r="GF177" s="58">
        <f t="shared" si="696"/>
        <v>0</v>
      </c>
      <c r="GG177" s="58">
        <f t="shared" si="696"/>
        <v>0</v>
      </c>
      <c r="GH177" s="58">
        <f t="shared" si="696"/>
        <v>0</v>
      </c>
      <c r="GI177" s="58">
        <f t="shared" si="696"/>
        <v>0</v>
      </c>
      <c r="GJ177" s="58">
        <f t="shared" si="696"/>
        <v>0</v>
      </c>
      <c r="GK177" s="58">
        <f t="shared" si="696"/>
        <v>0</v>
      </c>
      <c r="GL177" s="58">
        <f t="shared" si="696"/>
        <v>0</v>
      </c>
      <c r="GM177" s="58">
        <f t="shared" si="696"/>
        <v>0</v>
      </c>
      <c r="GN177" s="58">
        <f t="shared" si="696"/>
        <v>0</v>
      </c>
      <c r="GO177" s="60">
        <f>SUM(GP177:HC177)</f>
        <v>0</v>
      </c>
      <c r="GP177" s="58">
        <f>GP178*GP179</f>
        <v>0</v>
      </c>
      <c r="GQ177" s="61"/>
      <c r="GR177" s="58">
        <f t="shared" ref="GR177:HC177" si="697">GR178*GR179</f>
        <v>0</v>
      </c>
      <c r="GS177" s="58">
        <f t="shared" si="697"/>
        <v>0</v>
      </c>
      <c r="GT177" s="58">
        <f t="shared" si="697"/>
        <v>0</v>
      </c>
      <c r="GU177" s="58">
        <f t="shared" si="697"/>
        <v>0</v>
      </c>
      <c r="GV177" s="58">
        <f t="shared" si="697"/>
        <v>0</v>
      </c>
      <c r="GW177" s="58">
        <f t="shared" si="697"/>
        <v>0</v>
      </c>
      <c r="GX177" s="58">
        <f t="shared" si="697"/>
        <v>0</v>
      </c>
      <c r="GY177" s="58">
        <f t="shared" si="697"/>
        <v>0</v>
      </c>
      <c r="GZ177" s="58">
        <f t="shared" si="697"/>
        <v>0</v>
      </c>
      <c r="HA177" s="58">
        <f t="shared" si="697"/>
        <v>0</v>
      </c>
      <c r="HB177" s="58">
        <f t="shared" si="697"/>
        <v>0</v>
      </c>
      <c r="HC177" s="58">
        <f t="shared" si="697"/>
        <v>0</v>
      </c>
    </row>
    <row r="178" spans="1:211" s="15" customFormat="1" ht="13.5" customHeight="1" x14ac:dyDescent="0.25">
      <c r="A178" s="14" t="s">
        <v>54</v>
      </c>
      <c r="B178" s="15" t="s">
        <v>496</v>
      </c>
      <c r="C178" s="47" t="s">
        <v>395</v>
      </c>
      <c r="D178" s="47" t="s">
        <v>396</v>
      </c>
      <c r="E178" s="48">
        <v>160</v>
      </c>
      <c r="F178" s="49"/>
      <c r="G178" s="50" t="s">
        <v>497</v>
      </c>
      <c r="H178" s="51"/>
      <c r="J178" s="50" t="s">
        <v>60</v>
      </c>
      <c r="K178" s="52" t="s">
        <v>56</v>
      </c>
      <c r="L178" s="53"/>
      <c r="M178" s="53"/>
      <c r="N178" s="16"/>
      <c r="O178" s="54"/>
      <c r="P178" s="17">
        <v>20</v>
      </c>
      <c r="Q178" s="55">
        <f t="shared" si="686"/>
        <v>0</v>
      </c>
      <c r="R178" s="56">
        <f t="shared" si="686"/>
        <v>0</v>
      </c>
      <c r="S178" s="56">
        <f t="shared" si="686"/>
        <v>0</v>
      </c>
      <c r="T178" s="56">
        <f t="shared" si="686"/>
        <v>0</v>
      </c>
      <c r="U178" s="56">
        <f t="shared" si="686"/>
        <v>0</v>
      </c>
      <c r="V178" s="56">
        <f t="shared" si="686"/>
        <v>0</v>
      </c>
      <c r="W178" s="56">
        <f t="shared" si="686"/>
        <v>0</v>
      </c>
      <c r="X178" s="56">
        <f t="shared" si="686"/>
        <v>0</v>
      </c>
      <c r="Y178" s="56">
        <f t="shared" si="686"/>
        <v>0</v>
      </c>
      <c r="Z178" s="56">
        <f t="shared" si="686"/>
        <v>0</v>
      </c>
      <c r="AA178" s="56">
        <f t="shared" si="686"/>
        <v>0</v>
      </c>
      <c r="AB178" s="56">
        <f t="shared" si="686"/>
        <v>0</v>
      </c>
      <c r="AC178" s="56">
        <f t="shared" si="686"/>
        <v>0</v>
      </c>
      <c r="AD178" s="56">
        <f t="shared" si="686"/>
        <v>0</v>
      </c>
      <c r="AE178" s="56">
        <f t="shared" si="686"/>
        <v>0</v>
      </c>
      <c r="AF178" s="57">
        <f>SUM(AG178:AT178)</f>
        <v>0</v>
      </c>
      <c r="AG178" s="58"/>
      <c r="AH178" s="63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60">
        <f>SUM(AV178:BI178)</f>
        <v>0</v>
      </c>
      <c r="AV178" s="58"/>
      <c r="AW178" s="63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60">
        <f>SUM(BK178:BX178)</f>
        <v>0</v>
      </c>
      <c r="BK178" s="58"/>
      <c r="BL178" s="63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60">
        <f>SUM(BZ178:CM178)</f>
        <v>0</v>
      </c>
      <c r="BZ178" s="58"/>
      <c r="CA178" s="61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60">
        <f>SUM(CO178:DB178)</f>
        <v>0</v>
      </c>
      <c r="CO178" s="58"/>
      <c r="CP178" s="61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60">
        <f>SUM(DD178:DQ178)</f>
        <v>0</v>
      </c>
      <c r="DD178" s="58"/>
      <c r="DE178" s="61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60">
        <f>SUM(DS178:EF178)</f>
        <v>0</v>
      </c>
      <c r="DS178" s="58"/>
      <c r="DT178" s="61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60">
        <f>SUM(EH178:EU178)</f>
        <v>0</v>
      </c>
      <c r="EH178" s="58"/>
      <c r="EI178" s="61"/>
      <c r="EJ178" s="58"/>
      <c r="EK178" s="58"/>
      <c r="EL178" s="58"/>
      <c r="EM178" s="58"/>
      <c r="EN178" s="58"/>
      <c r="EO178" s="58"/>
      <c r="EP178" s="58"/>
      <c r="EQ178" s="58"/>
      <c r="ER178" s="58"/>
      <c r="ES178" s="58"/>
      <c r="ET178" s="58"/>
      <c r="EU178" s="58"/>
      <c r="EV178" s="60">
        <f>SUM(EW178:FJ178)</f>
        <v>0</v>
      </c>
      <c r="EW178" s="58"/>
      <c r="EX178" s="61"/>
      <c r="EY178" s="58"/>
      <c r="EZ178" s="58"/>
      <c r="FA178" s="58"/>
      <c r="FB178" s="58"/>
      <c r="FC178" s="58"/>
      <c r="FD178" s="58"/>
      <c r="FE178" s="58"/>
      <c r="FF178" s="58"/>
      <c r="FG178" s="58"/>
      <c r="FH178" s="58"/>
      <c r="FI178" s="58"/>
      <c r="FJ178" s="58"/>
      <c r="FK178" s="60">
        <f>SUM(FL178:FY178)</f>
        <v>0</v>
      </c>
      <c r="FL178" s="58"/>
      <c r="FM178" s="61"/>
      <c r="FN178" s="58"/>
      <c r="FO178" s="58"/>
      <c r="FP178" s="58"/>
      <c r="FQ178" s="58"/>
      <c r="FR178" s="58"/>
      <c r="FS178" s="58"/>
      <c r="FT178" s="58"/>
      <c r="FU178" s="58"/>
      <c r="FV178" s="58"/>
      <c r="FW178" s="58"/>
      <c r="FX178" s="58"/>
      <c r="FY178" s="58"/>
      <c r="FZ178" s="60">
        <f>SUM(GA178:GN178)</f>
        <v>0</v>
      </c>
      <c r="GA178" s="58"/>
      <c r="GB178" s="61"/>
      <c r="GC178" s="58"/>
      <c r="GD178" s="58"/>
      <c r="GE178" s="58"/>
      <c r="GF178" s="58"/>
      <c r="GG178" s="58"/>
      <c r="GH178" s="58"/>
      <c r="GI178" s="58"/>
      <c r="GJ178" s="58"/>
      <c r="GK178" s="58"/>
      <c r="GL178" s="58"/>
      <c r="GM178" s="58"/>
      <c r="GN178" s="58"/>
      <c r="GO178" s="60">
        <f>SUM(GP178:HC178)</f>
        <v>0</v>
      </c>
      <c r="GP178" s="58"/>
      <c r="GQ178" s="61"/>
      <c r="GR178" s="58"/>
      <c r="GS178" s="58"/>
      <c r="GT178" s="58"/>
      <c r="GU178" s="58"/>
      <c r="GV178" s="58"/>
      <c r="GW178" s="58"/>
      <c r="GX178" s="58"/>
      <c r="GY178" s="58"/>
      <c r="GZ178" s="58"/>
      <c r="HA178" s="58"/>
      <c r="HB178" s="58"/>
      <c r="HC178" s="58"/>
    </row>
    <row r="179" spans="1:211" s="15" customFormat="1" ht="13.5" customHeight="1" x14ac:dyDescent="0.25">
      <c r="A179" s="14" t="s">
        <v>54</v>
      </c>
      <c r="B179" s="15" t="s">
        <v>498</v>
      </c>
      <c r="C179" s="47" t="s">
        <v>395</v>
      </c>
      <c r="D179" s="47" t="s">
        <v>396</v>
      </c>
      <c r="E179" s="48">
        <v>160</v>
      </c>
      <c r="F179" s="49"/>
      <c r="G179" s="50" t="s">
        <v>499</v>
      </c>
      <c r="H179" s="51"/>
      <c r="J179" s="50" t="s">
        <v>63</v>
      </c>
      <c r="K179" s="52" t="s">
        <v>56</v>
      </c>
      <c r="L179" s="53"/>
      <c r="M179" s="53"/>
      <c r="N179" s="16"/>
      <c r="O179" s="54"/>
      <c r="P179" s="17">
        <v>20</v>
      </c>
      <c r="Q179" s="55">
        <f t="shared" ref="Q179:AF179" si="698">IF(Q178=0, 0, Q177/Q178/1)</f>
        <v>0</v>
      </c>
      <c r="R179" s="56">
        <f t="shared" si="698"/>
        <v>0</v>
      </c>
      <c r="S179" s="56">
        <f t="shared" si="698"/>
        <v>0</v>
      </c>
      <c r="T179" s="56">
        <f t="shared" si="698"/>
        <v>0</v>
      </c>
      <c r="U179" s="56">
        <f t="shared" si="698"/>
        <v>0</v>
      </c>
      <c r="V179" s="56">
        <f t="shared" si="698"/>
        <v>0</v>
      </c>
      <c r="W179" s="56">
        <f t="shared" si="698"/>
        <v>0</v>
      </c>
      <c r="X179" s="56">
        <f t="shared" si="698"/>
        <v>0</v>
      </c>
      <c r="Y179" s="56">
        <f t="shared" si="698"/>
        <v>0</v>
      </c>
      <c r="Z179" s="56">
        <f t="shared" si="698"/>
        <v>0</v>
      </c>
      <c r="AA179" s="56">
        <f t="shared" si="698"/>
        <v>0</v>
      </c>
      <c r="AB179" s="56">
        <f t="shared" si="698"/>
        <v>0</v>
      </c>
      <c r="AC179" s="56">
        <f t="shared" si="698"/>
        <v>0</v>
      </c>
      <c r="AD179" s="56">
        <f t="shared" si="698"/>
        <v>0</v>
      </c>
      <c r="AE179" s="56">
        <f t="shared" si="698"/>
        <v>0</v>
      </c>
      <c r="AF179" s="57">
        <f t="shared" si="698"/>
        <v>0</v>
      </c>
      <c r="AG179" s="58"/>
      <c r="AH179" s="63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60">
        <f>IF(AU178=0, 0, AU177/AU178/1)</f>
        <v>0</v>
      </c>
      <c r="AV179" s="58"/>
      <c r="AW179" s="63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60">
        <f>IF(BJ178=0, 0, BJ177/BJ178/1)</f>
        <v>0</v>
      </c>
      <c r="BK179" s="58"/>
      <c r="BL179" s="63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60">
        <f>IF(BY178=0, 0, BY177/BY178/1)</f>
        <v>0</v>
      </c>
      <c r="BZ179" s="58"/>
      <c r="CA179" s="61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60">
        <f>IF(CN178=0, 0, CN177/CN178/1)</f>
        <v>0</v>
      </c>
      <c r="CO179" s="58"/>
      <c r="CP179" s="61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60">
        <f>IF(DC178=0, 0, DC177/DC178/1)</f>
        <v>0</v>
      </c>
      <c r="DD179" s="58"/>
      <c r="DE179" s="61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60">
        <f>IF(DR178=0, 0, DR177/DR178/1)</f>
        <v>0</v>
      </c>
      <c r="DS179" s="58"/>
      <c r="DT179" s="61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60">
        <f>IF(EG178=0, 0, EG177/EG178/1)</f>
        <v>0</v>
      </c>
      <c r="EH179" s="58"/>
      <c r="EI179" s="61"/>
      <c r="EJ179" s="58"/>
      <c r="EK179" s="58"/>
      <c r="EL179" s="58"/>
      <c r="EM179" s="58"/>
      <c r="EN179" s="58"/>
      <c r="EO179" s="58"/>
      <c r="EP179" s="58"/>
      <c r="EQ179" s="58"/>
      <c r="ER179" s="58"/>
      <c r="ES179" s="58"/>
      <c r="ET179" s="58"/>
      <c r="EU179" s="58"/>
      <c r="EV179" s="60">
        <f>IF(EV178=0, 0, EV177/EV178/1)</f>
        <v>0</v>
      </c>
      <c r="EW179" s="58"/>
      <c r="EX179" s="61"/>
      <c r="EY179" s="58"/>
      <c r="EZ179" s="58"/>
      <c r="FA179" s="58"/>
      <c r="FB179" s="58"/>
      <c r="FC179" s="58"/>
      <c r="FD179" s="58"/>
      <c r="FE179" s="58"/>
      <c r="FF179" s="58"/>
      <c r="FG179" s="58"/>
      <c r="FH179" s="58"/>
      <c r="FI179" s="58"/>
      <c r="FJ179" s="58"/>
      <c r="FK179" s="60">
        <f>IF(FK178=0, 0, FK177/FK178/1)</f>
        <v>0</v>
      </c>
      <c r="FL179" s="58"/>
      <c r="FM179" s="61"/>
      <c r="FN179" s="58"/>
      <c r="FO179" s="58"/>
      <c r="FP179" s="58"/>
      <c r="FQ179" s="58"/>
      <c r="FR179" s="58"/>
      <c r="FS179" s="58"/>
      <c r="FT179" s="58"/>
      <c r="FU179" s="58"/>
      <c r="FV179" s="58"/>
      <c r="FW179" s="58"/>
      <c r="FX179" s="58"/>
      <c r="FY179" s="58"/>
      <c r="FZ179" s="60">
        <f>IF(FZ178=0, 0, FZ177/FZ178/1)</f>
        <v>0</v>
      </c>
      <c r="GA179" s="58"/>
      <c r="GB179" s="61"/>
      <c r="GC179" s="58"/>
      <c r="GD179" s="58"/>
      <c r="GE179" s="58"/>
      <c r="GF179" s="58"/>
      <c r="GG179" s="58"/>
      <c r="GH179" s="58"/>
      <c r="GI179" s="58"/>
      <c r="GJ179" s="58"/>
      <c r="GK179" s="58"/>
      <c r="GL179" s="58"/>
      <c r="GM179" s="58"/>
      <c r="GN179" s="58"/>
      <c r="GO179" s="60">
        <f>IF(GO178=0, 0, GO177/GO178/1)</f>
        <v>0</v>
      </c>
      <c r="GP179" s="58"/>
      <c r="GQ179" s="61"/>
      <c r="GR179" s="58"/>
      <c r="GS179" s="58"/>
      <c r="GT179" s="58"/>
      <c r="GU179" s="58"/>
      <c r="GV179" s="58"/>
      <c r="GW179" s="58"/>
      <c r="GX179" s="58"/>
      <c r="GY179" s="58"/>
      <c r="GZ179" s="58"/>
      <c r="HA179" s="58"/>
      <c r="HB179" s="58"/>
      <c r="HC179" s="58"/>
    </row>
    <row r="180" spans="1:211" s="15" customFormat="1" ht="13.5" customHeight="1" x14ac:dyDescent="0.25">
      <c r="A180" s="14" t="s">
        <v>49</v>
      </c>
      <c r="B180" s="15" t="s">
        <v>500</v>
      </c>
      <c r="C180" s="47" t="s">
        <v>395</v>
      </c>
      <c r="D180" s="47" t="s">
        <v>396</v>
      </c>
      <c r="E180" s="48">
        <v>160</v>
      </c>
      <c r="F180" s="49"/>
      <c r="G180" s="50" t="s">
        <v>501</v>
      </c>
      <c r="H180" s="51" t="s">
        <v>54</v>
      </c>
      <c r="J180" s="50" t="s">
        <v>55</v>
      </c>
      <c r="K180" s="52" t="s">
        <v>56</v>
      </c>
      <c r="L180" s="53"/>
      <c r="M180" s="53"/>
      <c r="N180" s="16"/>
      <c r="O180" s="54"/>
      <c r="P180" s="17">
        <v>20</v>
      </c>
      <c r="Q180" s="55">
        <f t="shared" ref="Q180:AE181" si="699">SUM(AF180,AU180,BJ180,BY180,CN180,DC180,DR180,EG180,EV180,FK180,FZ180,GO180)</f>
        <v>0</v>
      </c>
      <c r="R180" s="56">
        <f t="shared" si="699"/>
        <v>0</v>
      </c>
      <c r="S180" s="56">
        <f t="shared" si="699"/>
        <v>0</v>
      </c>
      <c r="T180" s="56">
        <f t="shared" si="699"/>
        <v>0</v>
      </c>
      <c r="U180" s="56">
        <f t="shared" si="699"/>
        <v>0</v>
      </c>
      <c r="V180" s="56">
        <f t="shared" si="699"/>
        <v>0</v>
      </c>
      <c r="W180" s="56">
        <f t="shared" si="699"/>
        <v>0</v>
      </c>
      <c r="X180" s="56">
        <f t="shared" si="699"/>
        <v>0</v>
      </c>
      <c r="Y180" s="56">
        <f t="shared" si="699"/>
        <v>0</v>
      </c>
      <c r="Z180" s="56">
        <f t="shared" si="699"/>
        <v>0</v>
      </c>
      <c r="AA180" s="56">
        <f t="shared" si="699"/>
        <v>0</v>
      </c>
      <c r="AB180" s="56">
        <f t="shared" si="699"/>
        <v>0</v>
      </c>
      <c r="AC180" s="56">
        <f t="shared" si="699"/>
        <v>0</v>
      </c>
      <c r="AD180" s="56">
        <f t="shared" si="699"/>
        <v>0</v>
      </c>
      <c r="AE180" s="56">
        <f t="shared" si="699"/>
        <v>0</v>
      </c>
      <c r="AF180" s="57">
        <f>SUM(AG180:AT180)</f>
        <v>0</v>
      </c>
      <c r="AG180" s="58"/>
      <c r="AH180" s="63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60">
        <f>SUM(AV180:BI180)</f>
        <v>0</v>
      </c>
      <c r="AV180" s="58">
        <f>AV181*AV182</f>
        <v>0</v>
      </c>
      <c r="AW180" s="63"/>
      <c r="AX180" s="58">
        <f t="shared" ref="AX180:BI180" si="700">AX181*AX182</f>
        <v>0</v>
      </c>
      <c r="AY180" s="58">
        <f t="shared" si="700"/>
        <v>0</v>
      </c>
      <c r="AZ180" s="58">
        <f t="shared" si="700"/>
        <v>0</v>
      </c>
      <c r="BA180" s="58">
        <f t="shared" si="700"/>
        <v>0</v>
      </c>
      <c r="BB180" s="58">
        <f t="shared" si="700"/>
        <v>0</v>
      </c>
      <c r="BC180" s="58">
        <f t="shared" si="700"/>
        <v>0</v>
      </c>
      <c r="BD180" s="58">
        <f t="shared" si="700"/>
        <v>0</v>
      </c>
      <c r="BE180" s="58">
        <f t="shared" si="700"/>
        <v>0</v>
      </c>
      <c r="BF180" s="58">
        <f t="shared" si="700"/>
        <v>0</v>
      </c>
      <c r="BG180" s="58">
        <f t="shared" si="700"/>
        <v>0</v>
      </c>
      <c r="BH180" s="58">
        <f t="shared" si="700"/>
        <v>0</v>
      </c>
      <c r="BI180" s="58">
        <f t="shared" si="700"/>
        <v>0</v>
      </c>
      <c r="BJ180" s="60">
        <f>SUM(BK180:BX180)</f>
        <v>0</v>
      </c>
      <c r="BK180" s="58">
        <f>BK181*BK182</f>
        <v>0</v>
      </c>
      <c r="BL180" s="63"/>
      <c r="BM180" s="58">
        <f t="shared" ref="BM180:BX180" si="701">BM181*BM182</f>
        <v>0</v>
      </c>
      <c r="BN180" s="58">
        <f t="shared" si="701"/>
        <v>0</v>
      </c>
      <c r="BO180" s="58">
        <f t="shared" si="701"/>
        <v>0</v>
      </c>
      <c r="BP180" s="58">
        <f t="shared" si="701"/>
        <v>0</v>
      </c>
      <c r="BQ180" s="58">
        <f t="shared" si="701"/>
        <v>0</v>
      </c>
      <c r="BR180" s="58">
        <f t="shared" si="701"/>
        <v>0</v>
      </c>
      <c r="BS180" s="58">
        <f t="shared" si="701"/>
        <v>0</v>
      </c>
      <c r="BT180" s="58">
        <f t="shared" si="701"/>
        <v>0</v>
      </c>
      <c r="BU180" s="58">
        <f t="shared" si="701"/>
        <v>0</v>
      </c>
      <c r="BV180" s="58">
        <f t="shared" si="701"/>
        <v>0</v>
      </c>
      <c r="BW180" s="58">
        <f t="shared" si="701"/>
        <v>0</v>
      </c>
      <c r="BX180" s="58">
        <f t="shared" si="701"/>
        <v>0</v>
      </c>
      <c r="BY180" s="60">
        <f>SUM(BZ180:CM180)</f>
        <v>0</v>
      </c>
      <c r="BZ180" s="58">
        <f>BZ181*BZ182</f>
        <v>0</v>
      </c>
      <c r="CA180" s="61"/>
      <c r="CB180" s="58">
        <f t="shared" ref="CB180:CM180" si="702">CB181*CB182</f>
        <v>0</v>
      </c>
      <c r="CC180" s="58">
        <f t="shared" si="702"/>
        <v>0</v>
      </c>
      <c r="CD180" s="58">
        <f t="shared" si="702"/>
        <v>0</v>
      </c>
      <c r="CE180" s="58">
        <f t="shared" si="702"/>
        <v>0</v>
      </c>
      <c r="CF180" s="58">
        <f t="shared" si="702"/>
        <v>0</v>
      </c>
      <c r="CG180" s="58">
        <f t="shared" si="702"/>
        <v>0</v>
      </c>
      <c r="CH180" s="58">
        <f t="shared" si="702"/>
        <v>0</v>
      </c>
      <c r="CI180" s="58">
        <f t="shared" si="702"/>
        <v>0</v>
      </c>
      <c r="CJ180" s="58">
        <f t="shared" si="702"/>
        <v>0</v>
      </c>
      <c r="CK180" s="58">
        <f t="shared" si="702"/>
        <v>0</v>
      </c>
      <c r="CL180" s="58">
        <f t="shared" si="702"/>
        <v>0</v>
      </c>
      <c r="CM180" s="58">
        <f t="shared" si="702"/>
        <v>0</v>
      </c>
      <c r="CN180" s="60">
        <f>SUM(CO180:DB180)</f>
        <v>0</v>
      </c>
      <c r="CO180" s="58">
        <f>CO181*CO182</f>
        <v>0</v>
      </c>
      <c r="CP180" s="61"/>
      <c r="CQ180" s="58">
        <f t="shared" ref="CQ180:DB180" si="703">CQ181*CQ182</f>
        <v>0</v>
      </c>
      <c r="CR180" s="58">
        <f t="shared" si="703"/>
        <v>0</v>
      </c>
      <c r="CS180" s="58">
        <f t="shared" si="703"/>
        <v>0</v>
      </c>
      <c r="CT180" s="58">
        <f t="shared" si="703"/>
        <v>0</v>
      </c>
      <c r="CU180" s="58">
        <f t="shared" si="703"/>
        <v>0</v>
      </c>
      <c r="CV180" s="58">
        <f t="shared" si="703"/>
        <v>0</v>
      </c>
      <c r="CW180" s="58">
        <f t="shared" si="703"/>
        <v>0</v>
      </c>
      <c r="CX180" s="58">
        <f t="shared" si="703"/>
        <v>0</v>
      </c>
      <c r="CY180" s="58">
        <f t="shared" si="703"/>
        <v>0</v>
      </c>
      <c r="CZ180" s="58">
        <f t="shared" si="703"/>
        <v>0</v>
      </c>
      <c r="DA180" s="58">
        <f t="shared" si="703"/>
        <v>0</v>
      </c>
      <c r="DB180" s="58">
        <f t="shared" si="703"/>
        <v>0</v>
      </c>
      <c r="DC180" s="60">
        <f>SUM(DD180:DQ180)</f>
        <v>0</v>
      </c>
      <c r="DD180" s="58">
        <f>DD181*DD182</f>
        <v>0</v>
      </c>
      <c r="DE180" s="61"/>
      <c r="DF180" s="58">
        <f t="shared" ref="DF180:DQ180" si="704">DF181*DF182</f>
        <v>0</v>
      </c>
      <c r="DG180" s="58">
        <f t="shared" si="704"/>
        <v>0</v>
      </c>
      <c r="DH180" s="58">
        <f t="shared" si="704"/>
        <v>0</v>
      </c>
      <c r="DI180" s="58">
        <f t="shared" si="704"/>
        <v>0</v>
      </c>
      <c r="DJ180" s="58">
        <f t="shared" si="704"/>
        <v>0</v>
      </c>
      <c r="DK180" s="58">
        <f t="shared" si="704"/>
        <v>0</v>
      </c>
      <c r="DL180" s="58">
        <f t="shared" si="704"/>
        <v>0</v>
      </c>
      <c r="DM180" s="58">
        <f t="shared" si="704"/>
        <v>0</v>
      </c>
      <c r="DN180" s="58">
        <f t="shared" si="704"/>
        <v>0</v>
      </c>
      <c r="DO180" s="58">
        <f t="shared" si="704"/>
        <v>0</v>
      </c>
      <c r="DP180" s="58">
        <f t="shared" si="704"/>
        <v>0</v>
      </c>
      <c r="DQ180" s="58">
        <f t="shared" si="704"/>
        <v>0</v>
      </c>
      <c r="DR180" s="60">
        <f>SUM(DS180:EF180)</f>
        <v>0</v>
      </c>
      <c r="DS180" s="58">
        <f>DS181*DS182</f>
        <v>0</v>
      </c>
      <c r="DT180" s="61"/>
      <c r="DU180" s="58">
        <f t="shared" ref="DU180:EF180" si="705">DU181*DU182</f>
        <v>0</v>
      </c>
      <c r="DV180" s="58">
        <f t="shared" si="705"/>
        <v>0</v>
      </c>
      <c r="DW180" s="58">
        <f t="shared" si="705"/>
        <v>0</v>
      </c>
      <c r="DX180" s="58">
        <f t="shared" si="705"/>
        <v>0</v>
      </c>
      <c r="DY180" s="58">
        <f t="shared" si="705"/>
        <v>0</v>
      </c>
      <c r="DZ180" s="58">
        <f t="shared" si="705"/>
        <v>0</v>
      </c>
      <c r="EA180" s="58">
        <f t="shared" si="705"/>
        <v>0</v>
      </c>
      <c r="EB180" s="58">
        <f t="shared" si="705"/>
        <v>0</v>
      </c>
      <c r="EC180" s="58">
        <f t="shared" si="705"/>
        <v>0</v>
      </c>
      <c r="ED180" s="58">
        <f t="shared" si="705"/>
        <v>0</v>
      </c>
      <c r="EE180" s="58">
        <f t="shared" si="705"/>
        <v>0</v>
      </c>
      <c r="EF180" s="58">
        <f t="shared" si="705"/>
        <v>0</v>
      </c>
      <c r="EG180" s="60">
        <f>SUM(EH180:EU180)</f>
        <v>0</v>
      </c>
      <c r="EH180" s="58">
        <f>EH181*EH182</f>
        <v>0</v>
      </c>
      <c r="EI180" s="61"/>
      <c r="EJ180" s="58">
        <f t="shared" ref="EJ180:EU180" si="706">EJ181*EJ182</f>
        <v>0</v>
      </c>
      <c r="EK180" s="58">
        <f t="shared" si="706"/>
        <v>0</v>
      </c>
      <c r="EL180" s="58">
        <f t="shared" si="706"/>
        <v>0</v>
      </c>
      <c r="EM180" s="58">
        <f t="shared" si="706"/>
        <v>0</v>
      </c>
      <c r="EN180" s="58">
        <f t="shared" si="706"/>
        <v>0</v>
      </c>
      <c r="EO180" s="58">
        <f t="shared" si="706"/>
        <v>0</v>
      </c>
      <c r="EP180" s="58">
        <f t="shared" si="706"/>
        <v>0</v>
      </c>
      <c r="EQ180" s="58">
        <f t="shared" si="706"/>
        <v>0</v>
      </c>
      <c r="ER180" s="58">
        <f t="shared" si="706"/>
        <v>0</v>
      </c>
      <c r="ES180" s="58">
        <f t="shared" si="706"/>
        <v>0</v>
      </c>
      <c r="ET180" s="58">
        <f t="shared" si="706"/>
        <v>0</v>
      </c>
      <c r="EU180" s="58">
        <f t="shared" si="706"/>
        <v>0</v>
      </c>
      <c r="EV180" s="60">
        <f>SUM(EW180:FJ180)</f>
        <v>0</v>
      </c>
      <c r="EW180" s="58">
        <f>EW181*EW182</f>
        <v>0</v>
      </c>
      <c r="EX180" s="61"/>
      <c r="EY180" s="58">
        <f t="shared" ref="EY180:FJ180" si="707">EY181*EY182</f>
        <v>0</v>
      </c>
      <c r="EZ180" s="58">
        <f t="shared" si="707"/>
        <v>0</v>
      </c>
      <c r="FA180" s="58">
        <f t="shared" si="707"/>
        <v>0</v>
      </c>
      <c r="FB180" s="58">
        <f t="shared" si="707"/>
        <v>0</v>
      </c>
      <c r="FC180" s="58">
        <f t="shared" si="707"/>
        <v>0</v>
      </c>
      <c r="FD180" s="58">
        <f t="shared" si="707"/>
        <v>0</v>
      </c>
      <c r="FE180" s="58">
        <f t="shared" si="707"/>
        <v>0</v>
      </c>
      <c r="FF180" s="58">
        <f t="shared" si="707"/>
        <v>0</v>
      </c>
      <c r="FG180" s="58">
        <f t="shared" si="707"/>
        <v>0</v>
      </c>
      <c r="FH180" s="58">
        <f t="shared" si="707"/>
        <v>0</v>
      </c>
      <c r="FI180" s="58">
        <f t="shared" si="707"/>
        <v>0</v>
      </c>
      <c r="FJ180" s="58">
        <f t="shared" si="707"/>
        <v>0</v>
      </c>
      <c r="FK180" s="60">
        <f>SUM(FL180:FY180)</f>
        <v>0</v>
      </c>
      <c r="FL180" s="58">
        <f>FL181*FL182</f>
        <v>0</v>
      </c>
      <c r="FM180" s="61"/>
      <c r="FN180" s="58">
        <f t="shared" ref="FN180:FY180" si="708">FN181*FN182</f>
        <v>0</v>
      </c>
      <c r="FO180" s="58">
        <f t="shared" si="708"/>
        <v>0</v>
      </c>
      <c r="FP180" s="58">
        <f t="shared" si="708"/>
        <v>0</v>
      </c>
      <c r="FQ180" s="58">
        <f t="shared" si="708"/>
        <v>0</v>
      </c>
      <c r="FR180" s="58">
        <f t="shared" si="708"/>
        <v>0</v>
      </c>
      <c r="FS180" s="58">
        <f t="shared" si="708"/>
        <v>0</v>
      </c>
      <c r="FT180" s="58">
        <f t="shared" si="708"/>
        <v>0</v>
      </c>
      <c r="FU180" s="58">
        <f t="shared" si="708"/>
        <v>0</v>
      </c>
      <c r="FV180" s="58">
        <f t="shared" si="708"/>
        <v>0</v>
      </c>
      <c r="FW180" s="58">
        <f t="shared" si="708"/>
        <v>0</v>
      </c>
      <c r="FX180" s="58">
        <f t="shared" si="708"/>
        <v>0</v>
      </c>
      <c r="FY180" s="58">
        <f t="shared" si="708"/>
        <v>0</v>
      </c>
      <c r="FZ180" s="60">
        <f>SUM(GA180:GN180)</f>
        <v>0</v>
      </c>
      <c r="GA180" s="58">
        <f>GA181*GA182</f>
        <v>0</v>
      </c>
      <c r="GB180" s="61"/>
      <c r="GC180" s="58">
        <f t="shared" ref="GC180:GN180" si="709">GC181*GC182</f>
        <v>0</v>
      </c>
      <c r="GD180" s="58">
        <f t="shared" si="709"/>
        <v>0</v>
      </c>
      <c r="GE180" s="58">
        <f t="shared" si="709"/>
        <v>0</v>
      </c>
      <c r="GF180" s="58">
        <f t="shared" si="709"/>
        <v>0</v>
      </c>
      <c r="GG180" s="58">
        <f t="shared" si="709"/>
        <v>0</v>
      </c>
      <c r="GH180" s="58">
        <f t="shared" si="709"/>
        <v>0</v>
      </c>
      <c r="GI180" s="58">
        <f t="shared" si="709"/>
        <v>0</v>
      </c>
      <c r="GJ180" s="58">
        <f t="shared" si="709"/>
        <v>0</v>
      </c>
      <c r="GK180" s="58">
        <f t="shared" si="709"/>
        <v>0</v>
      </c>
      <c r="GL180" s="58">
        <f t="shared" si="709"/>
        <v>0</v>
      </c>
      <c r="GM180" s="58">
        <f t="shared" si="709"/>
        <v>0</v>
      </c>
      <c r="GN180" s="58">
        <f t="shared" si="709"/>
        <v>0</v>
      </c>
      <c r="GO180" s="60">
        <f>SUM(GP180:HC180)</f>
        <v>0</v>
      </c>
      <c r="GP180" s="58">
        <f>GP181*GP182</f>
        <v>0</v>
      </c>
      <c r="GQ180" s="61"/>
      <c r="GR180" s="58">
        <f t="shared" ref="GR180:HC180" si="710">GR181*GR182</f>
        <v>0</v>
      </c>
      <c r="GS180" s="58">
        <f t="shared" si="710"/>
        <v>0</v>
      </c>
      <c r="GT180" s="58">
        <f t="shared" si="710"/>
        <v>0</v>
      </c>
      <c r="GU180" s="58">
        <f t="shared" si="710"/>
        <v>0</v>
      </c>
      <c r="GV180" s="58">
        <f t="shared" si="710"/>
        <v>0</v>
      </c>
      <c r="GW180" s="58">
        <f t="shared" si="710"/>
        <v>0</v>
      </c>
      <c r="GX180" s="58">
        <f t="shared" si="710"/>
        <v>0</v>
      </c>
      <c r="GY180" s="58">
        <f t="shared" si="710"/>
        <v>0</v>
      </c>
      <c r="GZ180" s="58">
        <f t="shared" si="710"/>
        <v>0</v>
      </c>
      <c r="HA180" s="58">
        <f t="shared" si="710"/>
        <v>0</v>
      </c>
      <c r="HB180" s="58">
        <f t="shared" si="710"/>
        <v>0</v>
      </c>
      <c r="HC180" s="58">
        <f t="shared" si="710"/>
        <v>0</v>
      </c>
    </row>
    <row r="181" spans="1:211" s="15" customFormat="1" ht="13.5" customHeight="1" x14ac:dyDescent="0.25">
      <c r="A181" s="14" t="s">
        <v>54</v>
      </c>
      <c r="B181" s="15" t="s">
        <v>502</v>
      </c>
      <c r="C181" s="47" t="s">
        <v>395</v>
      </c>
      <c r="D181" s="47" t="s">
        <v>396</v>
      </c>
      <c r="E181" s="48">
        <v>160</v>
      </c>
      <c r="F181" s="49"/>
      <c r="G181" s="50" t="s">
        <v>497</v>
      </c>
      <c r="H181" s="51"/>
      <c r="J181" s="50" t="s">
        <v>60</v>
      </c>
      <c r="K181" s="52" t="s">
        <v>56</v>
      </c>
      <c r="L181" s="53"/>
      <c r="M181" s="53"/>
      <c r="N181" s="16"/>
      <c r="O181" s="54"/>
      <c r="P181" s="17">
        <v>20</v>
      </c>
      <c r="Q181" s="55">
        <f t="shared" si="699"/>
        <v>0</v>
      </c>
      <c r="R181" s="56">
        <f t="shared" si="699"/>
        <v>0</v>
      </c>
      <c r="S181" s="56">
        <f t="shared" si="699"/>
        <v>0</v>
      </c>
      <c r="T181" s="56">
        <f t="shared" si="699"/>
        <v>0</v>
      </c>
      <c r="U181" s="56">
        <f t="shared" si="699"/>
        <v>0</v>
      </c>
      <c r="V181" s="56">
        <f t="shared" si="699"/>
        <v>0</v>
      </c>
      <c r="W181" s="56">
        <f t="shared" si="699"/>
        <v>0</v>
      </c>
      <c r="X181" s="56">
        <f t="shared" si="699"/>
        <v>0</v>
      </c>
      <c r="Y181" s="56">
        <f t="shared" si="699"/>
        <v>0</v>
      </c>
      <c r="Z181" s="56">
        <f t="shared" si="699"/>
        <v>0</v>
      </c>
      <c r="AA181" s="56">
        <f t="shared" si="699"/>
        <v>0</v>
      </c>
      <c r="AB181" s="56">
        <f t="shared" si="699"/>
        <v>0</v>
      </c>
      <c r="AC181" s="56">
        <f t="shared" si="699"/>
        <v>0</v>
      </c>
      <c r="AD181" s="56">
        <f t="shared" si="699"/>
        <v>0</v>
      </c>
      <c r="AE181" s="56">
        <f t="shared" si="699"/>
        <v>0</v>
      </c>
      <c r="AF181" s="57">
        <f>SUM(AG181:AT181)</f>
        <v>0</v>
      </c>
      <c r="AG181" s="58"/>
      <c r="AH181" s="63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60">
        <f>SUM(AV181:BI181)</f>
        <v>0</v>
      </c>
      <c r="AV181" s="58"/>
      <c r="AW181" s="63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60">
        <f>SUM(BK181:BX181)</f>
        <v>0</v>
      </c>
      <c r="BK181" s="58"/>
      <c r="BL181" s="63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60">
        <f>SUM(BZ181:CM181)</f>
        <v>0</v>
      </c>
      <c r="BZ181" s="58"/>
      <c r="CA181" s="61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60">
        <f>SUM(CO181:DB181)</f>
        <v>0</v>
      </c>
      <c r="CO181" s="58"/>
      <c r="CP181" s="61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60">
        <f>SUM(DD181:DQ181)</f>
        <v>0</v>
      </c>
      <c r="DD181" s="58"/>
      <c r="DE181" s="61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60">
        <f>SUM(DS181:EF181)</f>
        <v>0</v>
      </c>
      <c r="DS181" s="58"/>
      <c r="DT181" s="61"/>
      <c r="DU181" s="58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58"/>
      <c r="EG181" s="60">
        <f>SUM(EH181:EU181)</f>
        <v>0</v>
      </c>
      <c r="EH181" s="58"/>
      <c r="EI181" s="61"/>
      <c r="EJ181" s="58"/>
      <c r="EK181" s="58"/>
      <c r="EL181" s="58"/>
      <c r="EM181" s="58"/>
      <c r="EN181" s="58"/>
      <c r="EO181" s="58"/>
      <c r="EP181" s="58"/>
      <c r="EQ181" s="58"/>
      <c r="ER181" s="58"/>
      <c r="ES181" s="58"/>
      <c r="ET181" s="58"/>
      <c r="EU181" s="58"/>
      <c r="EV181" s="60">
        <f>SUM(EW181:FJ181)</f>
        <v>0</v>
      </c>
      <c r="EW181" s="58"/>
      <c r="EX181" s="61"/>
      <c r="EY181" s="58"/>
      <c r="EZ181" s="58"/>
      <c r="FA181" s="58"/>
      <c r="FB181" s="58"/>
      <c r="FC181" s="58"/>
      <c r="FD181" s="58"/>
      <c r="FE181" s="58"/>
      <c r="FF181" s="58"/>
      <c r="FG181" s="58"/>
      <c r="FH181" s="58"/>
      <c r="FI181" s="58"/>
      <c r="FJ181" s="58"/>
      <c r="FK181" s="60">
        <f>SUM(FL181:FY181)</f>
        <v>0</v>
      </c>
      <c r="FL181" s="58"/>
      <c r="FM181" s="61"/>
      <c r="FN181" s="58"/>
      <c r="FO181" s="58"/>
      <c r="FP181" s="58"/>
      <c r="FQ181" s="58"/>
      <c r="FR181" s="58"/>
      <c r="FS181" s="58"/>
      <c r="FT181" s="58"/>
      <c r="FU181" s="58"/>
      <c r="FV181" s="58"/>
      <c r="FW181" s="58"/>
      <c r="FX181" s="58"/>
      <c r="FY181" s="58"/>
      <c r="FZ181" s="60">
        <f>SUM(GA181:GN181)</f>
        <v>0</v>
      </c>
      <c r="GA181" s="58"/>
      <c r="GB181" s="61"/>
      <c r="GC181" s="58"/>
      <c r="GD181" s="58"/>
      <c r="GE181" s="58"/>
      <c r="GF181" s="58"/>
      <c r="GG181" s="58"/>
      <c r="GH181" s="58"/>
      <c r="GI181" s="58"/>
      <c r="GJ181" s="58"/>
      <c r="GK181" s="58"/>
      <c r="GL181" s="58"/>
      <c r="GM181" s="58"/>
      <c r="GN181" s="58"/>
      <c r="GO181" s="60">
        <f>SUM(GP181:HC181)</f>
        <v>0</v>
      </c>
      <c r="GP181" s="58"/>
      <c r="GQ181" s="61"/>
      <c r="GR181" s="58"/>
      <c r="GS181" s="58"/>
      <c r="GT181" s="58"/>
      <c r="GU181" s="58"/>
      <c r="GV181" s="58"/>
      <c r="GW181" s="58"/>
      <c r="GX181" s="58"/>
      <c r="GY181" s="58"/>
      <c r="GZ181" s="58"/>
      <c r="HA181" s="58"/>
      <c r="HB181" s="58"/>
      <c r="HC181" s="58"/>
    </row>
    <row r="182" spans="1:211" s="15" customFormat="1" ht="13.5" customHeight="1" x14ac:dyDescent="0.25">
      <c r="A182" s="14" t="s">
        <v>54</v>
      </c>
      <c r="B182" s="15" t="s">
        <v>503</v>
      </c>
      <c r="C182" s="47" t="s">
        <v>395</v>
      </c>
      <c r="D182" s="47" t="s">
        <v>396</v>
      </c>
      <c r="E182" s="48">
        <v>160</v>
      </c>
      <c r="F182" s="49"/>
      <c r="G182" s="50" t="s">
        <v>499</v>
      </c>
      <c r="H182" s="51"/>
      <c r="J182" s="50" t="s">
        <v>63</v>
      </c>
      <c r="K182" s="52" t="s">
        <v>56</v>
      </c>
      <c r="L182" s="53"/>
      <c r="M182" s="53"/>
      <c r="N182" s="16"/>
      <c r="O182" s="54"/>
      <c r="P182" s="17">
        <v>20</v>
      </c>
      <c r="Q182" s="55">
        <f t="shared" ref="Q182:AF182" si="711">IF(Q181=0, 0, Q180/Q181/1)</f>
        <v>0</v>
      </c>
      <c r="R182" s="56">
        <f t="shared" si="711"/>
        <v>0</v>
      </c>
      <c r="S182" s="56">
        <f t="shared" si="711"/>
        <v>0</v>
      </c>
      <c r="T182" s="56">
        <f t="shared" si="711"/>
        <v>0</v>
      </c>
      <c r="U182" s="56">
        <f t="shared" si="711"/>
        <v>0</v>
      </c>
      <c r="V182" s="56">
        <f t="shared" si="711"/>
        <v>0</v>
      </c>
      <c r="W182" s="56">
        <f t="shared" si="711"/>
        <v>0</v>
      </c>
      <c r="X182" s="56">
        <f t="shared" si="711"/>
        <v>0</v>
      </c>
      <c r="Y182" s="56">
        <f t="shared" si="711"/>
        <v>0</v>
      </c>
      <c r="Z182" s="56">
        <f t="shared" si="711"/>
        <v>0</v>
      </c>
      <c r="AA182" s="56">
        <f t="shared" si="711"/>
        <v>0</v>
      </c>
      <c r="AB182" s="56">
        <f t="shared" si="711"/>
        <v>0</v>
      </c>
      <c r="AC182" s="56">
        <f t="shared" si="711"/>
        <v>0</v>
      </c>
      <c r="AD182" s="56">
        <f t="shared" si="711"/>
        <v>0</v>
      </c>
      <c r="AE182" s="56">
        <f t="shared" si="711"/>
        <v>0</v>
      </c>
      <c r="AF182" s="57">
        <f t="shared" si="711"/>
        <v>0</v>
      </c>
      <c r="AG182" s="58"/>
      <c r="AH182" s="63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60">
        <f>IF(AU181=0, 0, AU180/AU181/1)</f>
        <v>0</v>
      </c>
      <c r="AV182" s="58"/>
      <c r="AW182" s="63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60">
        <f>IF(BJ181=0, 0, BJ180/BJ181/1)</f>
        <v>0</v>
      </c>
      <c r="BK182" s="58"/>
      <c r="BL182" s="63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60">
        <f>IF(BY181=0, 0, BY180/BY181/1)</f>
        <v>0</v>
      </c>
      <c r="BZ182" s="58"/>
      <c r="CA182" s="61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60">
        <f>IF(CN181=0, 0, CN180/CN181/1)</f>
        <v>0</v>
      </c>
      <c r="CO182" s="58"/>
      <c r="CP182" s="61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60">
        <f>IF(DC181=0, 0, DC180/DC181/1)</f>
        <v>0</v>
      </c>
      <c r="DD182" s="58"/>
      <c r="DE182" s="61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60">
        <f>IF(DR181=0, 0, DR180/DR181/1)</f>
        <v>0</v>
      </c>
      <c r="DS182" s="58"/>
      <c r="DT182" s="61"/>
      <c r="DU182" s="58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58"/>
      <c r="EG182" s="60">
        <f>IF(EG181=0, 0, EG180/EG181/1)</f>
        <v>0</v>
      </c>
      <c r="EH182" s="58"/>
      <c r="EI182" s="61"/>
      <c r="EJ182" s="58"/>
      <c r="EK182" s="58"/>
      <c r="EL182" s="58"/>
      <c r="EM182" s="58"/>
      <c r="EN182" s="58"/>
      <c r="EO182" s="58"/>
      <c r="EP182" s="58"/>
      <c r="EQ182" s="58"/>
      <c r="ER182" s="58"/>
      <c r="ES182" s="58"/>
      <c r="ET182" s="58"/>
      <c r="EU182" s="58"/>
      <c r="EV182" s="60">
        <f>IF(EV181=0, 0, EV180/EV181/1)</f>
        <v>0</v>
      </c>
      <c r="EW182" s="58"/>
      <c r="EX182" s="61"/>
      <c r="EY182" s="58"/>
      <c r="EZ182" s="58"/>
      <c r="FA182" s="58"/>
      <c r="FB182" s="58"/>
      <c r="FC182" s="58"/>
      <c r="FD182" s="58"/>
      <c r="FE182" s="58"/>
      <c r="FF182" s="58"/>
      <c r="FG182" s="58"/>
      <c r="FH182" s="58"/>
      <c r="FI182" s="58"/>
      <c r="FJ182" s="58"/>
      <c r="FK182" s="60">
        <f>IF(FK181=0, 0, FK180/FK181/1)</f>
        <v>0</v>
      </c>
      <c r="FL182" s="58"/>
      <c r="FM182" s="61"/>
      <c r="FN182" s="58"/>
      <c r="FO182" s="58"/>
      <c r="FP182" s="58"/>
      <c r="FQ182" s="58"/>
      <c r="FR182" s="58"/>
      <c r="FS182" s="58"/>
      <c r="FT182" s="58"/>
      <c r="FU182" s="58"/>
      <c r="FV182" s="58"/>
      <c r="FW182" s="58"/>
      <c r="FX182" s="58"/>
      <c r="FY182" s="58"/>
      <c r="FZ182" s="60">
        <f>IF(FZ181=0, 0, FZ180/FZ181/1)</f>
        <v>0</v>
      </c>
      <c r="GA182" s="58"/>
      <c r="GB182" s="61"/>
      <c r="GC182" s="58"/>
      <c r="GD182" s="58"/>
      <c r="GE182" s="58"/>
      <c r="GF182" s="58"/>
      <c r="GG182" s="58"/>
      <c r="GH182" s="58"/>
      <c r="GI182" s="58"/>
      <c r="GJ182" s="58"/>
      <c r="GK182" s="58"/>
      <c r="GL182" s="58"/>
      <c r="GM182" s="58"/>
      <c r="GN182" s="58"/>
      <c r="GO182" s="60">
        <f>IF(GO181=0, 0, GO180/GO181/1)</f>
        <v>0</v>
      </c>
      <c r="GP182" s="58"/>
      <c r="GQ182" s="61"/>
      <c r="GR182" s="58"/>
      <c r="GS182" s="58"/>
      <c r="GT182" s="58"/>
      <c r="GU182" s="58"/>
      <c r="GV182" s="58"/>
      <c r="GW182" s="58"/>
      <c r="GX182" s="58"/>
      <c r="GY182" s="58"/>
      <c r="GZ182" s="58"/>
      <c r="HA182" s="58"/>
      <c r="HB182" s="58"/>
      <c r="HC182" s="58"/>
    </row>
    <row r="183" spans="1:211" s="15" customFormat="1" ht="13.5" customHeight="1" x14ac:dyDescent="0.25">
      <c r="A183" s="14" t="s">
        <v>49</v>
      </c>
      <c r="B183" s="15" t="s">
        <v>504</v>
      </c>
      <c r="C183" s="47" t="s">
        <v>505</v>
      </c>
      <c r="D183" s="47" t="s">
        <v>506</v>
      </c>
      <c r="E183" s="48">
        <v>97</v>
      </c>
      <c r="F183" s="49"/>
      <c r="G183" s="50" t="s">
        <v>507</v>
      </c>
      <c r="H183" s="51" t="s">
        <v>54</v>
      </c>
      <c r="J183" s="50" t="s">
        <v>55</v>
      </c>
      <c r="K183" s="52" t="s">
        <v>56</v>
      </c>
      <c r="L183" s="53"/>
      <c r="M183" s="53"/>
      <c r="N183" s="16"/>
      <c r="O183" s="54"/>
      <c r="P183" s="17">
        <v>20</v>
      </c>
      <c r="Q183" s="55">
        <f t="shared" ref="Q183:AE184" si="712">SUM(AF183,AU183,BJ183,BY183,CN183,DC183,DR183,EG183,EV183,FK183,FZ183,GO183)</f>
        <v>0</v>
      </c>
      <c r="R183" s="56">
        <f t="shared" si="712"/>
        <v>0</v>
      </c>
      <c r="S183" s="56">
        <f t="shared" si="712"/>
        <v>0</v>
      </c>
      <c r="T183" s="56">
        <f t="shared" si="712"/>
        <v>0</v>
      </c>
      <c r="U183" s="56">
        <f t="shared" si="712"/>
        <v>0</v>
      </c>
      <c r="V183" s="56">
        <f t="shared" si="712"/>
        <v>0</v>
      </c>
      <c r="W183" s="56">
        <f t="shared" si="712"/>
        <v>0</v>
      </c>
      <c r="X183" s="56">
        <f t="shared" si="712"/>
        <v>0</v>
      </c>
      <c r="Y183" s="56">
        <f t="shared" si="712"/>
        <v>0</v>
      </c>
      <c r="Z183" s="56">
        <f t="shared" si="712"/>
        <v>0</v>
      </c>
      <c r="AA183" s="56">
        <f t="shared" si="712"/>
        <v>0</v>
      </c>
      <c r="AB183" s="56">
        <f t="shared" si="712"/>
        <v>0</v>
      </c>
      <c r="AC183" s="56">
        <f t="shared" si="712"/>
        <v>0</v>
      </c>
      <c r="AD183" s="56">
        <f t="shared" si="712"/>
        <v>0</v>
      </c>
      <c r="AE183" s="56">
        <f t="shared" si="712"/>
        <v>0</v>
      </c>
      <c r="AF183" s="57">
        <f>SUM(AG183:AT183)</f>
        <v>0</v>
      </c>
      <c r="AG183" s="58"/>
      <c r="AH183" s="63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60">
        <f>SUM(AV183:BI183)</f>
        <v>0</v>
      </c>
      <c r="AV183" s="58">
        <f>AV184*AV185</f>
        <v>0</v>
      </c>
      <c r="AW183" s="63"/>
      <c r="AX183" s="58">
        <f t="shared" ref="AX183:BI183" si="713">AX184*AX185</f>
        <v>0</v>
      </c>
      <c r="AY183" s="58">
        <f t="shared" si="713"/>
        <v>0</v>
      </c>
      <c r="AZ183" s="58">
        <f t="shared" si="713"/>
        <v>0</v>
      </c>
      <c r="BA183" s="58">
        <f t="shared" si="713"/>
        <v>0</v>
      </c>
      <c r="BB183" s="58">
        <f t="shared" si="713"/>
        <v>0</v>
      </c>
      <c r="BC183" s="58">
        <f t="shared" si="713"/>
        <v>0</v>
      </c>
      <c r="BD183" s="58">
        <f t="shared" si="713"/>
        <v>0</v>
      </c>
      <c r="BE183" s="58">
        <f t="shared" si="713"/>
        <v>0</v>
      </c>
      <c r="BF183" s="58">
        <f t="shared" si="713"/>
        <v>0</v>
      </c>
      <c r="BG183" s="58">
        <f t="shared" si="713"/>
        <v>0</v>
      </c>
      <c r="BH183" s="58">
        <f t="shared" si="713"/>
        <v>0</v>
      </c>
      <c r="BI183" s="58">
        <f t="shared" si="713"/>
        <v>0</v>
      </c>
      <c r="BJ183" s="60">
        <f>SUM(BK183:BX183)</f>
        <v>0</v>
      </c>
      <c r="BK183" s="58">
        <f>BK184*BK185</f>
        <v>0</v>
      </c>
      <c r="BL183" s="63"/>
      <c r="BM183" s="58">
        <f t="shared" ref="BM183:BX183" si="714">BM184*BM185</f>
        <v>0</v>
      </c>
      <c r="BN183" s="58">
        <f t="shared" si="714"/>
        <v>0</v>
      </c>
      <c r="BO183" s="58">
        <f t="shared" si="714"/>
        <v>0</v>
      </c>
      <c r="BP183" s="58">
        <f t="shared" si="714"/>
        <v>0</v>
      </c>
      <c r="BQ183" s="58">
        <f t="shared" si="714"/>
        <v>0</v>
      </c>
      <c r="BR183" s="58">
        <f t="shared" si="714"/>
        <v>0</v>
      </c>
      <c r="BS183" s="58">
        <f t="shared" si="714"/>
        <v>0</v>
      </c>
      <c r="BT183" s="58">
        <f t="shared" si="714"/>
        <v>0</v>
      </c>
      <c r="BU183" s="58">
        <f t="shared" si="714"/>
        <v>0</v>
      </c>
      <c r="BV183" s="58">
        <f t="shared" si="714"/>
        <v>0</v>
      </c>
      <c r="BW183" s="58">
        <f t="shared" si="714"/>
        <v>0</v>
      </c>
      <c r="BX183" s="58">
        <f t="shared" si="714"/>
        <v>0</v>
      </c>
      <c r="BY183" s="60">
        <f>SUM(BZ183:CM183)</f>
        <v>0</v>
      </c>
      <c r="BZ183" s="58">
        <f>BZ184*BZ185</f>
        <v>0</v>
      </c>
      <c r="CA183" s="61"/>
      <c r="CB183" s="58">
        <f t="shared" ref="CB183:CM183" si="715">CB184*CB185</f>
        <v>0</v>
      </c>
      <c r="CC183" s="58">
        <f t="shared" si="715"/>
        <v>0</v>
      </c>
      <c r="CD183" s="58">
        <f t="shared" si="715"/>
        <v>0</v>
      </c>
      <c r="CE183" s="58">
        <f t="shared" si="715"/>
        <v>0</v>
      </c>
      <c r="CF183" s="58">
        <f t="shared" si="715"/>
        <v>0</v>
      </c>
      <c r="CG183" s="58">
        <f t="shared" si="715"/>
        <v>0</v>
      </c>
      <c r="CH183" s="58">
        <f t="shared" si="715"/>
        <v>0</v>
      </c>
      <c r="CI183" s="58">
        <f t="shared" si="715"/>
        <v>0</v>
      </c>
      <c r="CJ183" s="58">
        <f t="shared" si="715"/>
        <v>0</v>
      </c>
      <c r="CK183" s="58">
        <f t="shared" si="715"/>
        <v>0</v>
      </c>
      <c r="CL183" s="58">
        <f t="shared" si="715"/>
        <v>0</v>
      </c>
      <c r="CM183" s="58">
        <f t="shared" si="715"/>
        <v>0</v>
      </c>
      <c r="CN183" s="60">
        <f>SUM(CO183:DB183)</f>
        <v>0</v>
      </c>
      <c r="CO183" s="58">
        <f>CO184*CO185</f>
        <v>0</v>
      </c>
      <c r="CP183" s="61"/>
      <c r="CQ183" s="58">
        <f t="shared" ref="CQ183:DB183" si="716">CQ184*CQ185</f>
        <v>0</v>
      </c>
      <c r="CR183" s="58">
        <f t="shared" si="716"/>
        <v>0</v>
      </c>
      <c r="CS183" s="58">
        <f t="shared" si="716"/>
        <v>0</v>
      </c>
      <c r="CT183" s="58">
        <f t="shared" si="716"/>
        <v>0</v>
      </c>
      <c r="CU183" s="58">
        <f t="shared" si="716"/>
        <v>0</v>
      </c>
      <c r="CV183" s="58">
        <f t="shared" si="716"/>
        <v>0</v>
      </c>
      <c r="CW183" s="58">
        <f t="shared" si="716"/>
        <v>0</v>
      </c>
      <c r="CX183" s="58">
        <f t="shared" si="716"/>
        <v>0</v>
      </c>
      <c r="CY183" s="58">
        <f t="shared" si="716"/>
        <v>0</v>
      </c>
      <c r="CZ183" s="58">
        <f t="shared" si="716"/>
        <v>0</v>
      </c>
      <c r="DA183" s="58">
        <f t="shared" si="716"/>
        <v>0</v>
      </c>
      <c r="DB183" s="58">
        <f t="shared" si="716"/>
        <v>0</v>
      </c>
      <c r="DC183" s="60">
        <f>SUM(DD183:DQ183)</f>
        <v>0</v>
      </c>
      <c r="DD183" s="58">
        <f>DD184*DD185</f>
        <v>0</v>
      </c>
      <c r="DE183" s="61"/>
      <c r="DF183" s="58">
        <f t="shared" ref="DF183:DQ183" si="717">DF184*DF185</f>
        <v>0</v>
      </c>
      <c r="DG183" s="58">
        <f t="shared" si="717"/>
        <v>0</v>
      </c>
      <c r="DH183" s="58">
        <f t="shared" si="717"/>
        <v>0</v>
      </c>
      <c r="DI183" s="58">
        <f t="shared" si="717"/>
        <v>0</v>
      </c>
      <c r="DJ183" s="58">
        <f t="shared" si="717"/>
        <v>0</v>
      </c>
      <c r="DK183" s="58">
        <f t="shared" si="717"/>
        <v>0</v>
      </c>
      <c r="DL183" s="58">
        <f t="shared" si="717"/>
        <v>0</v>
      </c>
      <c r="DM183" s="58">
        <f t="shared" si="717"/>
        <v>0</v>
      </c>
      <c r="DN183" s="58">
        <f t="shared" si="717"/>
        <v>0</v>
      </c>
      <c r="DO183" s="58">
        <f t="shared" si="717"/>
        <v>0</v>
      </c>
      <c r="DP183" s="58">
        <f t="shared" si="717"/>
        <v>0</v>
      </c>
      <c r="DQ183" s="58">
        <f t="shared" si="717"/>
        <v>0</v>
      </c>
      <c r="DR183" s="60">
        <f>SUM(DS183:EF183)</f>
        <v>0</v>
      </c>
      <c r="DS183" s="58">
        <f>DS184*DS185</f>
        <v>0</v>
      </c>
      <c r="DT183" s="61"/>
      <c r="DU183" s="58">
        <f t="shared" ref="DU183:EF183" si="718">DU184*DU185</f>
        <v>0</v>
      </c>
      <c r="DV183" s="58">
        <f t="shared" si="718"/>
        <v>0</v>
      </c>
      <c r="DW183" s="58">
        <f t="shared" si="718"/>
        <v>0</v>
      </c>
      <c r="DX183" s="58">
        <f t="shared" si="718"/>
        <v>0</v>
      </c>
      <c r="DY183" s="58">
        <f t="shared" si="718"/>
        <v>0</v>
      </c>
      <c r="DZ183" s="58">
        <f t="shared" si="718"/>
        <v>0</v>
      </c>
      <c r="EA183" s="58">
        <f t="shared" si="718"/>
        <v>0</v>
      </c>
      <c r="EB183" s="58">
        <f t="shared" si="718"/>
        <v>0</v>
      </c>
      <c r="EC183" s="58">
        <f t="shared" si="718"/>
        <v>0</v>
      </c>
      <c r="ED183" s="58">
        <f t="shared" si="718"/>
        <v>0</v>
      </c>
      <c r="EE183" s="58">
        <f t="shared" si="718"/>
        <v>0</v>
      </c>
      <c r="EF183" s="58">
        <f t="shared" si="718"/>
        <v>0</v>
      </c>
      <c r="EG183" s="60">
        <f>SUM(EH183:EU183)</f>
        <v>0</v>
      </c>
      <c r="EH183" s="58">
        <f>EH184*EH185</f>
        <v>0</v>
      </c>
      <c r="EI183" s="61"/>
      <c r="EJ183" s="58">
        <f t="shared" ref="EJ183:EU183" si="719">EJ184*EJ185</f>
        <v>0</v>
      </c>
      <c r="EK183" s="58">
        <f t="shared" si="719"/>
        <v>0</v>
      </c>
      <c r="EL183" s="58">
        <f t="shared" si="719"/>
        <v>0</v>
      </c>
      <c r="EM183" s="58">
        <f t="shared" si="719"/>
        <v>0</v>
      </c>
      <c r="EN183" s="58">
        <f t="shared" si="719"/>
        <v>0</v>
      </c>
      <c r="EO183" s="58">
        <f t="shared" si="719"/>
        <v>0</v>
      </c>
      <c r="EP183" s="58">
        <f t="shared" si="719"/>
        <v>0</v>
      </c>
      <c r="EQ183" s="58">
        <f t="shared" si="719"/>
        <v>0</v>
      </c>
      <c r="ER183" s="58">
        <f t="shared" si="719"/>
        <v>0</v>
      </c>
      <c r="ES183" s="58">
        <f t="shared" si="719"/>
        <v>0</v>
      </c>
      <c r="ET183" s="58">
        <f t="shared" si="719"/>
        <v>0</v>
      </c>
      <c r="EU183" s="58">
        <f t="shared" si="719"/>
        <v>0</v>
      </c>
      <c r="EV183" s="60">
        <f>SUM(EW183:FJ183)</f>
        <v>0</v>
      </c>
      <c r="EW183" s="58">
        <f>EW184*EW185</f>
        <v>0</v>
      </c>
      <c r="EX183" s="61"/>
      <c r="EY183" s="58">
        <f t="shared" ref="EY183:FJ183" si="720">EY184*EY185</f>
        <v>0</v>
      </c>
      <c r="EZ183" s="58">
        <f t="shared" si="720"/>
        <v>0</v>
      </c>
      <c r="FA183" s="58">
        <f t="shared" si="720"/>
        <v>0</v>
      </c>
      <c r="FB183" s="58">
        <f t="shared" si="720"/>
        <v>0</v>
      </c>
      <c r="FC183" s="58">
        <f t="shared" si="720"/>
        <v>0</v>
      </c>
      <c r="FD183" s="58">
        <f t="shared" si="720"/>
        <v>0</v>
      </c>
      <c r="FE183" s="58">
        <f t="shared" si="720"/>
        <v>0</v>
      </c>
      <c r="FF183" s="58">
        <f t="shared" si="720"/>
        <v>0</v>
      </c>
      <c r="FG183" s="58">
        <f t="shared" si="720"/>
        <v>0</v>
      </c>
      <c r="FH183" s="58">
        <f t="shared" si="720"/>
        <v>0</v>
      </c>
      <c r="FI183" s="58">
        <f t="shared" si="720"/>
        <v>0</v>
      </c>
      <c r="FJ183" s="58">
        <f t="shared" si="720"/>
        <v>0</v>
      </c>
      <c r="FK183" s="60">
        <f>SUM(FL183:FY183)</f>
        <v>0</v>
      </c>
      <c r="FL183" s="58">
        <f>FL184*FL185</f>
        <v>0</v>
      </c>
      <c r="FM183" s="61"/>
      <c r="FN183" s="58">
        <f t="shared" ref="FN183:FY183" si="721">FN184*FN185</f>
        <v>0</v>
      </c>
      <c r="FO183" s="58">
        <f t="shared" si="721"/>
        <v>0</v>
      </c>
      <c r="FP183" s="58">
        <f t="shared" si="721"/>
        <v>0</v>
      </c>
      <c r="FQ183" s="58">
        <f t="shared" si="721"/>
        <v>0</v>
      </c>
      <c r="FR183" s="58">
        <f t="shared" si="721"/>
        <v>0</v>
      </c>
      <c r="FS183" s="58">
        <f t="shared" si="721"/>
        <v>0</v>
      </c>
      <c r="FT183" s="58">
        <f t="shared" si="721"/>
        <v>0</v>
      </c>
      <c r="FU183" s="58">
        <f t="shared" si="721"/>
        <v>0</v>
      </c>
      <c r="FV183" s="58">
        <f t="shared" si="721"/>
        <v>0</v>
      </c>
      <c r="FW183" s="58">
        <f t="shared" si="721"/>
        <v>0</v>
      </c>
      <c r="FX183" s="58">
        <f t="shared" si="721"/>
        <v>0</v>
      </c>
      <c r="FY183" s="58">
        <f t="shared" si="721"/>
        <v>0</v>
      </c>
      <c r="FZ183" s="60">
        <f>SUM(GA183:GN183)</f>
        <v>0</v>
      </c>
      <c r="GA183" s="58">
        <f>GA184*GA185</f>
        <v>0</v>
      </c>
      <c r="GB183" s="61"/>
      <c r="GC183" s="58">
        <f t="shared" ref="GC183:GN183" si="722">GC184*GC185</f>
        <v>0</v>
      </c>
      <c r="GD183" s="58">
        <f t="shared" si="722"/>
        <v>0</v>
      </c>
      <c r="GE183" s="58">
        <f t="shared" si="722"/>
        <v>0</v>
      </c>
      <c r="GF183" s="58">
        <f t="shared" si="722"/>
        <v>0</v>
      </c>
      <c r="GG183" s="58">
        <f t="shared" si="722"/>
        <v>0</v>
      </c>
      <c r="GH183" s="58">
        <f t="shared" si="722"/>
        <v>0</v>
      </c>
      <c r="GI183" s="58">
        <f t="shared" si="722"/>
        <v>0</v>
      </c>
      <c r="GJ183" s="58">
        <f t="shared" si="722"/>
        <v>0</v>
      </c>
      <c r="GK183" s="58">
        <f t="shared" si="722"/>
        <v>0</v>
      </c>
      <c r="GL183" s="58">
        <f t="shared" si="722"/>
        <v>0</v>
      </c>
      <c r="GM183" s="58">
        <f t="shared" si="722"/>
        <v>0</v>
      </c>
      <c r="GN183" s="58">
        <f t="shared" si="722"/>
        <v>0</v>
      </c>
      <c r="GO183" s="60">
        <f>SUM(GP183:HC183)</f>
        <v>0</v>
      </c>
      <c r="GP183" s="58">
        <f>GP184*GP185</f>
        <v>0</v>
      </c>
      <c r="GQ183" s="61"/>
      <c r="GR183" s="58">
        <f t="shared" ref="GR183:HC183" si="723">GR184*GR185</f>
        <v>0</v>
      </c>
      <c r="GS183" s="58">
        <f t="shared" si="723"/>
        <v>0</v>
      </c>
      <c r="GT183" s="58">
        <f t="shared" si="723"/>
        <v>0</v>
      </c>
      <c r="GU183" s="58">
        <f t="shared" si="723"/>
        <v>0</v>
      </c>
      <c r="GV183" s="58">
        <f t="shared" si="723"/>
        <v>0</v>
      </c>
      <c r="GW183" s="58">
        <f t="shared" si="723"/>
        <v>0</v>
      </c>
      <c r="GX183" s="58">
        <f t="shared" si="723"/>
        <v>0</v>
      </c>
      <c r="GY183" s="58">
        <f t="shared" si="723"/>
        <v>0</v>
      </c>
      <c r="GZ183" s="58">
        <f t="shared" si="723"/>
        <v>0</v>
      </c>
      <c r="HA183" s="58">
        <f t="shared" si="723"/>
        <v>0</v>
      </c>
      <c r="HB183" s="58">
        <f t="shared" si="723"/>
        <v>0</v>
      </c>
      <c r="HC183" s="58">
        <f t="shared" si="723"/>
        <v>0</v>
      </c>
    </row>
    <row r="184" spans="1:211" s="15" customFormat="1" ht="13.5" customHeight="1" x14ac:dyDescent="0.25">
      <c r="A184" s="14" t="s">
        <v>54</v>
      </c>
      <c r="B184" s="15" t="s">
        <v>508</v>
      </c>
      <c r="C184" s="47" t="s">
        <v>505</v>
      </c>
      <c r="D184" s="47" t="s">
        <v>506</v>
      </c>
      <c r="E184" s="48">
        <v>97</v>
      </c>
      <c r="F184" s="49"/>
      <c r="G184" s="50" t="s">
        <v>497</v>
      </c>
      <c r="H184" s="51"/>
      <c r="J184" s="50" t="s">
        <v>60</v>
      </c>
      <c r="K184" s="52" t="s">
        <v>56</v>
      </c>
      <c r="L184" s="53"/>
      <c r="M184" s="53"/>
      <c r="N184" s="16"/>
      <c r="O184" s="54"/>
      <c r="P184" s="17">
        <v>20</v>
      </c>
      <c r="Q184" s="55">
        <f t="shared" si="712"/>
        <v>0</v>
      </c>
      <c r="R184" s="56">
        <f t="shared" si="712"/>
        <v>0</v>
      </c>
      <c r="S184" s="56">
        <f t="shared" si="712"/>
        <v>0</v>
      </c>
      <c r="T184" s="56">
        <f t="shared" si="712"/>
        <v>0</v>
      </c>
      <c r="U184" s="56">
        <f t="shared" si="712"/>
        <v>0</v>
      </c>
      <c r="V184" s="56">
        <f t="shared" si="712"/>
        <v>0</v>
      </c>
      <c r="W184" s="56">
        <f t="shared" si="712"/>
        <v>0</v>
      </c>
      <c r="X184" s="56">
        <f t="shared" si="712"/>
        <v>0</v>
      </c>
      <c r="Y184" s="56">
        <f t="shared" si="712"/>
        <v>0</v>
      </c>
      <c r="Z184" s="56">
        <f t="shared" si="712"/>
        <v>0</v>
      </c>
      <c r="AA184" s="56">
        <f t="shared" si="712"/>
        <v>0</v>
      </c>
      <c r="AB184" s="56">
        <f t="shared" si="712"/>
        <v>0</v>
      </c>
      <c r="AC184" s="56">
        <f t="shared" si="712"/>
        <v>0</v>
      </c>
      <c r="AD184" s="56">
        <f t="shared" si="712"/>
        <v>0</v>
      </c>
      <c r="AE184" s="56">
        <f t="shared" si="712"/>
        <v>0</v>
      </c>
      <c r="AF184" s="57">
        <f>SUM(AG184:AT184)</f>
        <v>0</v>
      </c>
      <c r="AG184" s="58"/>
      <c r="AH184" s="63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60">
        <f>SUM(AV184:BI184)</f>
        <v>0</v>
      </c>
      <c r="AV184" s="58"/>
      <c r="AW184" s="63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60">
        <f>SUM(BK184:BX184)</f>
        <v>0</v>
      </c>
      <c r="BK184" s="58"/>
      <c r="BL184" s="63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60">
        <f>SUM(BZ184:CM184)</f>
        <v>0</v>
      </c>
      <c r="BZ184" s="58"/>
      <c r="CA184" s="61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60">
        <f>SUM(CO184:DB184)</f>
        <v>0</v>
      </c>
      <c r="CO184" s="58"/>
      <c r="CP184" s="61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60">
        <f>SUM(DD184:DQ184)</f>
        <v>0</v>
      </c>
      <c r="DD184" s="58"/>
      <c r="DE184" s="61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60">
        <f>SUM(DS184:EF184)</f>
        <v>0</v>
      </c>
      <c r="DS184" s="58"/>
      <c r="DT184" s="61"/>
      <c r="DU184" s="58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58"/>
      <c r="EG184" s="60">
        <f>SUM(EH184:EU184)</f>
        <v>0</v>
      </c>
      <c r="EH184" s="58"/>
      <c r="EI184" s="61"/>
      <c r="EJ184" s="58"/>
      <c r="EK184" s="58"/>
      <c r="EL184" s="58"/>
      <c r="EM184" s="58"/>
      <c r="EN184" s="58"/>
      <c r="EO184" s="58"/>
      <c r="EP184" s="58"/>
      <c r="EQ184" s="58"/>
      <c r="ER184" s="58"/>
      <c r="ES184" s="58"/>
      <c r="ET184" s="58"/>
      <c r="EU184" s="58"/>
      <c r="EV184" s="60">
        <f>SUM(EW184:FJ184)</f>
        <v>0</v>
      </c>
      <c r="EW184" s="58"/>
      <c r="EX184" s="61"/>
      <c r="EY184" s="58"/>
      <c r="EZ184" s="58"/>
      <c r="FA184" s="58"/>
      <c r="FB184" s="58"/>
      <c r="FC184" s="58"/>
      <c r="FD184" s="58"/>
      <c r="FE184" s="58"/>
      <c r="FF184" s="58"/>
      <c r="FG184" s="58"/>
      <c r="FH184" s="58"/>
      <c r="FI184" s="58"/>
      <c r="FJ184" s="58"/>
      <c r="FK184" s="60">
        <f>SUM(FL184:FY184)</f>
        <v>0</v>
      </c>
      <c r="FL184" s="58"/>
      <c r="FM184" s="61"/>
      <c r="FN184" s="58"/>
      <c r="FO184" s="58"/>
      <c r="FP184" s="58"/>
      <c r="FQ184" s="58"/>
      <c r="FR184" s="58"/>
      <c r="FS184" s="58"/>
      <c r="FT184" s="58"/>
      <c r="FU184" s="58"/>
      <c r="FV184" s="58"/>
      <c r="FW184" s="58"/>
      <c r="FX184" s="58"/>
      <c r="FY184" s="58"/>
      <c r="FZ184" s="60">
        <f>SUM(GA184:GN184)</f>
        <v>0</v>
      </c>
      <c r="GA184" s="58"/>
      <c r="GB184" s="61"/>
      <c r="GC184" s="58"/>
      <c r="GD184" s="58"/>
      <c r="GE184" s="58"/>
      <c r="GF184" s="58"/>
      <c r="GG184" s="58"/>
      <c r="GH184" s="58"/>
      <c r="GI184" s="58"/>
      <c r="GJ184" s="58"/>
      <c r="GK184" s="58"/>
      <c r="GL184" s="58"/>
      <c r="GM184" s="58"/>
      <c r="GN184" s="58"/>
      <c r="GO184" s="60">
        <f>SUM(GP184:HC184)</f>
        <v>0</v>
      </c>
      <c r="GP184" s="58"/>
      <c r="GQ184" s="61"/>
      <c r="GR184" s="58"/>
      <c r="GS184" s="58"/>
      <c r="GT184" s="58"/>
      <c r="GU184" s="58"/>
      <c r="GV184" s="58"/>
      <c r="GW184" s="58"/>
      <c r="GX184" s="58"/>
      <c r="GY184" s="58"/>
      <c r="GZ184" s="58"/>
      <c r="HA184" s="58"/>
      <c r="HB184" s="58"/>
      <c r="HC184" s="58"/>
    </row>
    <row r="185" spans="1:211" s="15" customFormat="1" ht="13.5" customHeight="1" x14ac:dyDescent="0.25">
      <c r="A185" s="14" t="s">
        <v>54</v>
      </c>
      <c r="B185" s="15" t="s">
        <v>509</v>
      </c>
      <c r="C185" s="47" t="s">
        <v>505</v>
      </c>
      <c r="D185" s="47" t="s">
        <v>506</v>
      </c>
      <c r="E185" s="48">
        <v>97</v>
      </c>
      <c r="F185" s="49"/>
      <c r="G185" s="50" t="s">
        <v>499</v>
      </c>
      <c r="H185" s="51"/>
      <c r="J185" s="50" t="s">
        <v>63</v>
      </c>
      <c r="K185" s="52" t="s">
        <v>56</v>
      </c>
      <c r="L185" s="53"/>
      <c r="M185" s="53"/>
      <c r="N185" s="16"/>
      <c r="O185" s="54"/>
      <c r="P185" s="17">
        <v>20</v>
      </c>
      <c r="Q185" s="55">
        <f t="shared" ref="Q185:AF185" si="724">IF(Q184=0, 0, Q183/Q184/1)</f>
        <v>0</v>
      </c>
      <c r="R185" s="56">
        <f t="shared" si="724"/>
        <v>0</v>
      </c>
      <c r="S185" s="56">
        <f t="shared" si="724"/>
        <v>0</v>
      </c>
      <c r="T185" s="56">
        <f t="shared" si="724"/>
        <v>0</v>
      </c>
      <c r="U185" s="56">
        <f t="shared" si="724"/>
        <v>0</v>
      </c>
      <c r="V185" s="56">
        <f t="shared" si="724"/>
        <v>0</v>
      </c>
      <c r="W185" s="56">
        <f t="shared" si="724"/>
        <v>0</v>
      </c>
      <c r="X185" s="56">
        <f t="shared" si="724"/>
        <v>0</v>
      </c>
      <c r="Y185" s="56">
        <f t="shared" si="724"/>
        <v>0</v>
      </c>
      <c r="Z185" s="56">
        <f t="shared" si="724"/>
        <v>0</v>
      </c>
      <c r="AA185" s="56">
        <f t="shared" si="724"/>
        <v>0</v>
      </c>
      <c r="AB185" s="56">
        <f t="shared" si="724"/>
        <v>0</v>
      </c>
      <c r="AC185" s="56">
        <f t="shared" si="724"/>
        <v>0</v>
      </c>
      <c r="AD185" s="56">
        <f t="shared" si="724"/>
        <v>0</v>
      </c>
      <c r="AE185" s="56">
        <f t="shared" si="724"/>
        <v>0</v>
      </c>
      <c r="AF185" s="57">
        <f t="shared" si="724"/>
        <v>0</v>
      </c>
      <c r="AG185" s="58"/>
      <c r="AH185" s="63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60">
        <f>IF(AU184=0, 0, AU183/AU184/1)</f>
        <v>0</v>
      </c>
      <c r="AV185" s="58"/>
      <c r="AW185" s="63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60">
        <f>IF(BJ184=0, 0, BJ183/BJ184/1)</f>
        <v>0</v>
      </c>
      <c r="BK185" s="58"/>
      <c r="BL185" s="63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60">
        <f>IF(BY184=0, 0, BY183/BY184/1)</f>
        <v>0</v>
      </c>
      <c r="BZ185" s="58"/>
      <c r="CA185" s="61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60">
        <f>IF(CN184=0, 0, CN183/CN184/1)</f>
        <v>0</v>
      </c>
      <c r="CO185" s="58"/>
      <c r="CP185" s="61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60">
        <f>IF(DC184=0, 0, DC183/DC184/1)</f>
        <v>0</v>
      </c>
      <c r="DD185" s="58"/>
      <c r="DE185" s="61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60">
        <f>IF(DR184=0, 0, DR183/DR184/1)</f>
        <v>0</v>
      </c>
      <c r="DS185" s="58"/>
      <c r="DT185" s="61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60">
        <f>IF(EG184=0, 0, EG183/EG184/1)</f>
        <v>0</v>
      </c>
      <c r="EH185" s="58"/>
      <c r="EI185" s="61"/>
      <c r="EJ185" s="58"/>
      <c r="EK185" s="58"/>
      <c r="EL185" s="58"/>
      <c r="EM185" s="58"/>
      <c r="EN185" s="58"/>
      <c r="EO185" s="58"/>
      <c r="EP185" s="58"/>
      <c r="EQ185" s="58"/>
      <c r="ER185" s="58"/>
      <c r="ES185" s="58"/>
      <c r="ET185" s="58"/>
      <c r="EU185" s="58"/>
      <c r="EV185" s="60">
        <f>IF(EV184=0, 0, EV183/EV184/1)</f>
        <v>0</v>
      </c>
      <c r="EW185" s="58"/>
      <c r="EX185" s="61"/>
      <c r="EY185" s="58"/>
      <c r="EZ185" s="58"/>
      <c r="FA185" s="58"/>
      <c r="FB185" s="58"/>
      <c r="FC185" s="58"/>
      <c r="FD185" s="58"/>
      <c r="FE185" s="58"/>
      <c r="FF185" s="58"/>
      <c r="FG185" s="58"/>
      <c r="FH185" s="58"/>
      <c r="FI185" s="58"/>
      <c r="FJ185" s="58"/>
      <c r="FK185" s="60">
        <f>IF(FK184=0, 0, FK183/FK184/1)</f>
        <v>0</v>
      </c>
      <c r="FL185" s="58"/>
      <c r="FM185" s="61"/>
      <c r="FN185" s="58"/>
      <c r="FO185" s="58"/>
      <c r="FP185" s="58"/>
      <c r="FQ185" s="58"/>
      <c r="FR185" s="58"/>
      <c r="FS185" s="58"/>
      <c r="FT185" s="58"/>
      <c r="FU185" s="58"/>
      <c r="FV185" s="58"/>
      <c r="FW185" s="58"/>
      <c r="FX185" s="58"/>
      <c r="FY185" s="58"/>
      <c r="FZ185" s="60">
        <f>IF(FZ184=0, 0, FZ183/FZ184/1)</f>
        <v>0</v>
      </c>
      <c r="GA185" s="58"/>
      <c r="GB185" s="61"/>
      <c r="GC185" s="58"/>
      <c r="GD185" s="58"/>
      <c r="GE185" s="58"/>
      <c r="GF185" s="58"/>
      <c r="GG185" s="58"/>
      <c r="GH185" s="58"/>
      <c r="GI185" s="58"/>
      <c r="GJ185" s="58"/>
      <c r="GK185" s="58"/>
      <c r="GL185" s="58"/>
      <c r="GM185" s="58"/>
      <c r="GN185" s="58"/>
      <c r="GO185" s="60">
        <f>IF(GO184=0, 0, GO183/GO184/1)</f>
        <v>0</v>
      </c>
      <c r="GP185" s="58"/>
      <c r="GQ185" s="61"/>
      <c r="GR185" s="58"/>
      <c r="GS185" s="58"/>
      <c r="GT185" s="58"/>
      <c r="GU185" s="58"/>
      <c r="GV185" s="58"/>
      <c r="GW185" s="58"/>
      <c r="GX185" s="58"/>
      <c r="GY185" s="58"/>
      <c r="GZ185" s="58"/>
      <c r="HA185" s="58"/>
      <c r="HB185" s="58"/>
      <c r="HC185" s="58"/>
    </row>
    <row r="186" spans="1:211" s="15" customFormat="1" ht="13.5" customHeight="1" x14ac:dyDescent="0.25">
      <c r="A186" s="14" t="s">
        <v>49</v>
      </c>
      <c r="B186" s="15" t="s">
        <v>510</v>
      </c>
      <c r="C186" s="47" t="s">
        <v>505</v>
      </c>
      <c r="D186" s="47" t="s">
        <v>506</v>
      </c>
      <c r="E186" s="48">
        <v>97</v>
      </c>
      <c r="F186" s="49"/>
      <c r="G186" s="50" t="s">
        <v>511</v>
      </c>
      <c r="H186" s="51" t="s">
        <v>54</v>
      </c>
      <c r="J186" s="50" t="s">
        <v>55</v>
      </c>
      <c r="K186" s="52" t="s">
        <v>56</v>
      </c>
      <c r="L186" s="53"/>
      <c r="M186" s="53"/>
      <c r="N186" s="16"/>
      <c r="O186" s="54"/>
      <c r="P186" s="17">
        <v>20</v>
      </c>
      <c r="Q186" s="55">
        <f t="shared" ref="Q186:AE187" si="725">SUM(AF186,AU186,BJ186,BY186,CN186,DC186,DR186,EG186,EV186,FK186,FZ186,GO186)</f>
        <v>0</v>
      </c>
      <c r="R186" s="56">
        <f t="shared" si="725"/>
        <v>0</v>
      </c>
      <c r="S186" s="56">
        <f t="shared" si="725"/>
        <v>0</v>
      </c>
      <c r="T186" s="56">
        <f t="shared" si="725"/>
        <v>0</v>
      </c>
      <c r="U186" s="56">
        <f t="shared" si="725"/>
        <v>0</v>
      </c>
      <c r="V186" s="56">
        <f t="shared" si="725"/>
        <v>0</v>
      </c>
      <c r="W186" s="56">
        <f t="shared" si="725"/>
        <v>0</v>
      </c>
      <c r="X186" s="56">
        <f t="shared" si="725"/>
        <v>0</v>
      </c>
      <c r="Y186" s="56">
        <f t="shared" si="725"/>
        <v>0</v>
      </c>
      <c r="Z186" s="56">
        <f t="shared" si="725"/>
        <v>0</v>
      </c>
      <c r="AA186" s="56">
        <f t="shared" si="725"/>
        <v>0</v>
      </c>
      <c r="AB186" s="56">
        <f t="shared" si="725"/>
        <v>0</v>
      </c>
      <c r="AC186" s="56">
        <f t="shared" si="725"/>
        <v>0</v>
      </c>
      <c r="AD186" s="56">
        <f t="shared" si="725"/>
        <v>0</v>
      </c>
      <c r="AE186" s="56">
        <f t="shared" si="725"/>
        <v>0</v>
      </c>
      <c r="AF186" s="57">
        <f>SUM(AG186:AT186)</f>
        <v>0</v>
      </c>
      <c r="AG186" s="58"/>
      <c r="AH186" s="63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60">
        <f>SUM(AV186:BI186)</f>
        <v>0</v>
      </c>
      <c r="AV186" s="58">
        <f>AV187*AV188</f>
        <v>0</v>
      </c>
      <c r="AW186" s="63"/>
      <c r="AX186" s="58">
        <f t="shared" ref="AX186:BI186" si="726">AX187*AX188</f>
        <v>0</v>
      </c>
      <c r="AY186" s="58">
        <f t="shared" si="726"/>
        <v>0</v>
      </c>
      <c r="AZ186" s="58">
        <f t="shared" si="726"/>
        <v>0</v>
      </c>
      <c r="BA186" s="58">
        <f t="shared" si="726"/>
        <v>0</v>
      </c>
      <c r="BB186" s="58">
        <f t="shared" si="726"/>
        <v>0</v>
      </c>
      <c r="BC186" s="58">
        <f t="shared" si="726"/>
        <v>0</v>
      </c>
      <c r="BD186" s="58">
        <f t="shared" si="726"/>
        <v>0</v>
      </c>
      <c r="BE186" s="58">
        <f t="shared" si="726"/>
        <v>0</v>
      </c>
      <c r="BF186" s="58">
        <f t="shared" si="726"/>
        <v>0</v>
      </c>
      <c r="BG186" s="58">
        <f t="shared" si="726"/>
        <v>0</v>
      </c>
      <c r="BH186" s="58">
        <f t="shared" si="726"/>
        <v>0</v>
      </c>
      <c r="BI186" s="58">
        <f t="shared" si="726"/>
        <v>0</v>
      </c>
      <c r="BJ186" s="60">
        <f>SUM(BK186:BX186)</f>
        <v>0</v>
      </c>
      <c r="BK186" s="58">
        <f>BK187*BK188</f>
        <v>0</v>
      </c>
      <c r="BL186" s="63"/>
      <c r="BM186" s="58">
        <f t="shared" ref="BM186:BX186" si="727">BM187*BM188</f>
        <v>0</v>
      </c>
      <c r="BN186" s="58">
        <f t="shared" si="727"/>
        <v>0</v>
      </c>
      <c r="BO186" s="58">
        <f t="shared" si="727"/>
        <v>0</v>
      </c>
      <c r="BP186" s="58">
        <f t="shared" si="727"/>
        <v>0</v>
      </c>
      <c r="BQ186" s="58">
        <f t="shared" si="727"/>
        <v>0</v>
      </c>
      <c r="BR186" s="58">
        <f t="shared" si="727"/>
        <v>0</v>
      </c>
      <c r="BS186" s="58">
        <f t="shared" si="727"/>
        <v>0</v>
      </c>
      <c r="BT186" s="58">
        <f t="shared" si="727"/>
        <v>0</v>
      </c>
      <c r="BU186" s="58">
        <f t="shared" si="727"/>
        <v>0</v>
      </c>
      <c r="BV186" s="58">
        <f t="shared" si="727"/>
        <v>0</v>
      </c>
      <c r="BW186" s="58">
        <f t="shared" si="727"/>
        <v>0</v>
      </c>
      <c r="BX186" s="58">
        <f t="shared" si="727"/>
        <v>0</v>
      </c>
      <c r="BY186" s="60">
        <f>SUM(BZ186:CM186)</f>
        <v>0</v>
      </c>
      <c r="BZ186" s="58">
        <f>BZ187*BZ188</f>
        <v>0</v>
      </c>
      <c r="CA186" s="61"/>
      <c r="CB186" s="58">
        <f t="shared" ref="CB186:CM186" si="728">CB187*CB188</f>
        <v>0</v>
      </c>
      <c r="CC186" s="58">
        <f t="shared" si="728"/>
        <v>0</v>
      </c>
      <c r="CD186" s="58">
        <f t="shared" si="728"/>
        <v>0</v>
      </c>
      <c r="CE186" s="58">
        <f t="shared" si="728"/>
        <v>0</v>
      </c>
      <c r="CF186" s="58">
        <f t="shared" si="728"/>
        <v>0</v>
      </c>
      <c r="CG186" s="58">
        <f t="shared" si="728"/>
        <v>0</v>
      </c>
      <c r="CH186" s="58">
        <f t="shared" si="728"/>
        <v>0</v>
      </c>
      <c r="CI186" s="58">
        <f t="shared" si="728"/>
        <v>0</v>
      </c>
      <c r="CJ186" s="58">
        <f t="shared" si="728"/>
        <v>0</v>
      </c>
      <c r="CK186" s="58">
        <f t="shared" si="728"/>
        <v>0</v>
      </c>
      <c r="CL186" s="58">
        <f t="shared" si="728"/>
        <v>0</v>
      </c>
      <c r="CM186" s="58">
        <f t="shared" si="728"/>
        <v>0</v>
      </c>
      <c r="CN186" s="60">
        <f>SUM(CO186:DB186)</f>
        <v>0</v>
      </c>
      <c r="CO186" s="58">
        <f>CO187*CO188</f>
        <v>0</v>
      </c>
      <c r="CP186" s="61"/>
      <c r="CQ186" s="58">
        <f t="shared" ref="CQ186:DB186" si="729">CQ187*CQ188</f>
        <v>0</v>
      </c>
      <c r="CR186" s="58">
        <f t="shared" si="729"/>
        <v>0</v>
      </c>
      <c r="CS186" s="58">
        <f t="shared" si="729"/>
        <v>0</v>
      </c>
      <c r="CT186" s="58">
        <f t="shared" si="729"/>
        <v>0</v>
      </c>
      <c r="CU186" s="58">
        <f t="shared" si="729"/>
        <v>0</v>
      </c>
      <c r="CV186" s="58">
        <f t="shared" si="729"/>
        <v>0</v>
      </c>
      <c r="CW186" s="58">
        <f t="shared" si="729"/>
        <v>0</v>
      </c>
      <c r="CX186" s="58">
        <f t="shared" si="729"/>
        <v>0</v>
      </c>
      <c r="CY186" s="58">
        <f t="shared" si="729"/>
        <v>0</v>
      </c>
      <c r="CZ186" s="58">
        <f t="shared" si="729"/>
        <v>0</v>
      </c>
      <c r="DA186" s="58">
        <f t="shared" si="729"/>
        <v>0</v>
      </c>
      <c r="DB186" s="58">
        <f t="shared" si="729"/>
        <v>0</v>
      </c>
      <c r="DC186" s="60">
        <f>SUM(DD186:DQ186)</f>
        <v>0</v>
      </c>
      <c r="DD186" s="58">
        <f>DD187*DD188</f>
        <v>0</v>
      </c>
      <c r="DE186" s="61"/>
      <c r="DF186" s="58">
        <f t="shared" ref="DF186:DQ186" si="730">DF187*DF188</f>
        <v>0</v>
      </c>
      <c r="DG186" s="58">
        <f t="shared" si="730"/>
        <v>0</v>
      </c>
      <c r="DH186" s="58">
        <f t="shared" si="730"/>
        <v>0</v>
      </c>
      <c r="DI186" s="58">
        <f t="shared" si="730"/>
        <v>0</v>
      </c>
      <c r="DJ186" s="58">
        <f t="shared" si="730"/>
        <v>0</v>
      </c>
      <c r="DK186" s="58">
        <f t="shared" si="730"/>
        <v>0</v>
      </c>
      <c r="DL186" s="58">
        <f t="shared" si="730"/>
        <v>0</v>
      </c>
      <c r="DM186" s="58">
        <f t="shared" si="730"/>
        <v>0</v>
      </c>
      <c r="DN186" s="58">
        <f t="shared" si="730"/>
        <v>0</v>
      </c>
      <c r="DO186" s="58">
        <f t="shared" si="730"/>
        <v>0</v>
      </c>
      <c r="DP186" s="58">
        <f t="shared" si="730"/>
        <v>0</v>
      </c>
      <c r="DQ186" s="58">
        <f t="shared" si="730"/>
        <v>0</v>
      </c>
      <c r="DR186" s="60">
        <f>SUM(DS186:EF186)</f>
        <v>0</v>
      </c>
      <c r="DS186" s="58">
        <f>DS187*DS188</f>
        <v>0</v>
      </c>
      <c r="DT186" s="61"/>
      <c r="DU186" s="58">
        <f t="shared" ref="DU186:EF186" si="731">DU187*DU188</f>
        <v>0</v>
      </c>
      <c r="DV186" s="58">
        <f t="shared" si="731"/>
        <v>0</v>
      </c>
      <c r="DW186" s="58">
        <f t="shared" si="731"/>
        <v>0</v>
      </c>
      <c r="DX186" s="58">
        <f t="shared" si="731"/>
        <v>0</v>
      </c>
      <c r="DY186" s="58">
        <f t="shared" si="731"/>
        <v>0</v>
      </c>
      <c r="DZ186" s="58">
        <f t="shared" si="731"/>
        <v>0</v>
      </c>
      <c r="EA186" s="58">
        <f t="shared" si="731"/>
        <v>0</v>
      </c>
      <c r="EB186" s="58">
        <f t="shared" si="731"/>
        <v>0</v>
      </c>
      <c r="EC186" s="58">
        <f t="shared" si="731"/>
        <v>0</v>
      </c>
      <c r="ED186" s="58">
        <f t="shared" si="731"/>
        <v>0</v>
      </c>
      <c r="EE186" s="58">
        <f t="shared" si="731"/>
        <v>0</v>
      </c>
      <c r="EF186" s="58">
        <f t="shared" si="731"/>
        <v>0</v>
      </c>
      <c r="EG186" s="60">
        <f>SUM(EH186:EU186)</f>
        <v>0</v>
      </c>
      <c r="EH186" s="58">
        <f>EH187*EH188</f>
        <v>0</v>
      </c>
      <c r="EI186" s="61"/>
      <c r="EJ186" s="58">
        <f t="shared" ref="EJ186:EU186" si="732">EJ187*EJ188</f>
        <v>0</v>
      </c>
      <c r="EK186" s="58">
        <f t="shared" si="732"/>
        <v>0</v>
      </c>
      <c r="EL186" s="58">
        <f t="shared" si="732"/>
        <v>0</v>
      </c>
      <c r="EM186" s="58">
        <f t="shared" si="732"/>
        <v>0</v>
      </c>
      <c r="EN186" s="58">
        <f t="shared" si="732"/>
        <v>0</v>
      </c>
      <c r="EO186" s="58">
        <f t="shared" si="732"/>
        <v>0</v>
      </c>
      <c r="EP186" s="58">
        <f t="shared" si="732"/>
        <v>0</v>
      </c>
      <c r="EQ186" s="58">
        <f t="shared" si="732"/>
        <v>0</v>
      </c>
      <c r="ER186" s="58">
        <f t="shared" si="732"/>
        <v>0</v>
      </c>
      <c r="ES186" s="58">
        <f t="shared" si="732"/>
        <v>0</v>
      </c>
      <c r="ET186" s="58">
        <f t="shared" si="732"/>
        <v>0</v>
      </c>
      <c r="EU186" s="58">
        <f t="shared" si="732"/>
        <v>0</v>
      </c>
      <c r="EV186" s="60">
        <f>SUM(EW186:FJ186)</f>
        <v>0</v>
      </c>
      <c r="EW186" s="58">
        <f>EW187*EW188</f>
        <v>0</v>
      </c>
      <c r="EX186" s="61"/>
      <c r="EY186" s="58">
        <f t="shared" ref="EY186:FJ186" si="733">EY187*EY188</f>
        <v>0</v>
      </c>
      <c r="EZ186" s="58">
        <f t="shared" si="733"/>
        <v>0</v>
      </c>
      <c r="FA186" s="58">
        <f t="shared" si="733"/>
        <v>0</v>
      </c>
      <c r="FB186" s="58">
        <f t="shared" si="733"/>
        <v>0</v>
      </c>
      <c r="FC186" s="58">
        <f t="shared" si="733"/>
        <v>0</v>
      </c>
      <c r="FD186" s="58">
        <f t="shared" si="733"/>
        <v>0</v>
      </c>
      <c r="FE186" s="58">
        <f t="shared" si="733"/>
        <v>0</v>
      </c>
      <c r="FF186" s="58">
        <f t="shared" si="733"/>
        <v>0</v>
      </c>
      <c r="FG186" s="58">
        <f t="shared" si="733"/>
        <v>0</v>
      </c>
      <c r="FH186" s="58">
        <f t="shared" si="733"/>
        <v>0</v>
      </c>
      <c r="FI186" s="58">
        <f t="shared" si="733"/>
        <v>0</v>
      </c>
      <c r="FJ186" s="58">
        <f t="shared" si="733"/>
        <v>0</v>
      </c>
      <c r="FK186" s="60">
        <f>SUM(FL186:FY186)</f>
        <v>0</v>
      </c>
      <c r="FL186" s="58">
        <f>FL187*FL188</f>
        <v>0</v>
      </c>
      <c r="FM186" s="61"/>
      <c r="FN186" s="58">
        <f t="shared" ref="FN186:FY186" si="734">FN187*FN188</f>
        <v>0</v>
      </c>
      <c r="FO186" s="58">
        <f t="shared" si="734"/>
        <v>0</v>
      </c>
      <c r="FP186" s="58">
        <f t="shared" si="734"/>
        <v>0</v>
      </c>
      <c r="FQ186" s="58">
        <f t="shared" si="734"/>
        <v>0</v>
      </c>
      <c r="FR186" s="58">
        <f t="shared" si="734"/>
        <v>0</v>
      </c>
      <c r="FS186" s="58">
        <f t="shared" si="734"/>
        <v>0</v>
      </c>
      <c r="FT186" s="58">
        <f t="shared" si="734"/>
        <v>0</v>
      </c>
      <c r="FU186" s="58">
        <f t="shared" si="734"/>
        <v>0</v>
      </c>
      <c r="FV186" s="58">
        <f t="shared" si="734"/>
        <v>0</v>
      </c>
      <c r="FW186" s="58">
        <f t="shared" si="734"/>
        <v>0</v>
      </c>
      <c r="FX186" s="58">
        <f t="shared" si="734"/>
        <v>0</v>
      </c>
      <c r="FY186" s="58">
        <f t="shared" si="734"/>
        <v>0</v>
      </c>
      <c r="FZ186" s="60">
        <f>SUM(GA186:GN186)</f>
        <v>0</v>
      </c>
      <c r="GA186" s="58">
        <f>GA187*GA188</f>
        <v>0</v>
      </c>
      <c r="GB186" s="61"/>
      <c r="GC186" s="58">
        <f t="shared" ref="GC186:GN186" si="735">GC187*GC188</f>
        <v>0</v>
      </c>
      <c r="GD186" s="58">
        <f t="shared" si="735"/>
        <v>0</v>
      </c>
      <c r="GE186" s="58">
        <f t="shared" si="735"/>
        <v>0</v>
      </c>
      <c r="GF186" s="58">
        <f t="shared" si="735"/>
        <v>0</v>
      </c>
      <c r="GG186" s="58">
        <f t="shared" si="735"/>
        <v>0</v>
      </c>
      <c r="GH186" s="58">
        <f t="shared" si="735"/>
        <v>0</v>
      </c>
      <c r="GI186" s="58">
        <f t="shared" si="735"/>
        <v>0</v>
      </c>
      <c r="GJ186" s="58">
        <f t="shared" si="735"/>
        <v>0</v>
      </c>
      <c r="GK186" s="58">
        <f t="shared" si="735"/>
        <v>0</v>
      </c>
      <c r="GL186" s="58">
        <f t="shared" si="735"/>
        <v>0</v>
      </c>
      <c r="GM186" s="58">
        <f t="shared" si="735"/>
        <v>0</v>
      </c>
      <c r="GN186" s="58">
        <f t="shared" si="735"/>
        <v>0</v>
      </c>
      <c r="GO186" s="60">
        <f>SUM(GP186:HC186)</f>
        <v>0</v>
      </c>
      <c r="GP186" s="58">
        <f>GP187*GP188</f>
        <v>0</v>
      </c>
      <c r="GQ186" s="61"/>
      <c r="GR186" s="58">
        <f t="shared" ref="GR186:HC186" si="736">GR187*GR188</f>
        <v>0</v>
      </c>
      <c r="GS186" s="58">
        <f t="shared" si="736"/>
        <v>0</v>
      </c>
      <c r="GT186" s="58">
        <f t="shared" si="736"/>
        <v>0</v>
      </c>
      <c r="GU186" s="58">
        <f t="shared" si="736"/>
        <v>0</v>
      </c>
      <c r="GV186" s="58">
        <f t="shared" si="736"/>
        <v>0</v>
      </c>
      <c r="GW186" s="58">
        <f t="shared" si="736"/>
        <v>0</v>
      </c>
      <c r="GX186" s="58">
        <f t="shared" si="736"/>
        <v>0</v>
      </c>
      <c r="GY186" s="58">
        <f t="shared" si="736"/>
        <v>0</v>
      </c>
      <c r="GZ186" s="58">
        <f t="shared" si="736"/>
        <v>0</v>
      </c>
      <c r="HA186" s="58">
        <f t="shared" si="736"/>
        <v>0</v>
      </c>
      <c r="HB186" s="58">
        <f t="shared" si="736"/>
        <v>0</v>
      </c>
      <c r="HC186" s="58">
        <f t="shared" si="736"/>
        <v>0</v>
      </c>
    </row>
    <row r="187" spans="1:211" s="15" customFormat="1" ht="13.5" customHeight="1" x14ac:dyDescent="0.25">
      <c r="A187" s="14" t="s">
        <v>54</v>
      </c>
      <c r="B187" s="15" t="s">
        <v>512</v>
      </c>
      <c r="C187" s="47" t="s">
        <v>505</v>
      </c>
      <c r="D187" s="47" t="s">
        <v>506</v>
      </c>
      <c r="E187" s="48">
        <v>97</v>
      </c>
      <c r="F187" s="49"/>
      <c r="G187" s="50" t="s">
        <v>497</v>
      </c>
      <c r="H187" s="51"/>
      <c r="J187" s="50" t="s">
        <v>60</v>
      </c>
      <c r="K187" s="52" t="s">
        <v>56</v>
      </c>
      <c r="L187" s="53"/>
      <c r="M187" s="53"/>
      <c r="N187" s="16"/>
      <c r="O187" s="54"/>
      <c r="P187" s="17">
        <v>20</v>
      </c>
      <c r="Q187" s="55">
        <f t="shared" si="725"/>
        <v>0</v>
      </c>
      <c r="R187" s="56">
        <f t="shared" si="725"/>
        <v>0</v>
      </c>
      <c r="S187" s="56">
        <f t="shared" si="725"/>
        <v>0</v>
      </c>
      <c r="T187" s="56">
        <f t="shared" si="725"/>
        <v>0</v>
      </c>
      <c r="U187" s="56">
        <f t="shared" si="725"/>
        <v>0</v>
      </c>
      <c r="V187" s="56">
        <f t="shared" si="725"/>
        <v>0</v>
      </c>
      <c r="W187" s="56">
        <f t="shared" si="725"/>
        <v>0</v>
      </c>
      <c r="X187" s="56">
        <f t="shared" si="725"/>
        <v>0</v>
      </c>
      <c r="Y187" s="56">
        <f t="shared" si="725"/>
        <v>0</v>
      </c>
      <c r="Z187" s="56">
        <f t="shared" si="725"/>
        <v>0</v>
      </c>
      <c r="AA187" s="56">
        <f t="shared" si="725"/>
        <v>0</v>
      </c>
      <c r="AB187" s="56">
        <f t="shared" si="725"/>
        <v>0</v>
      </c>
      <c r="AC187" s="56">
        <f t="shared" si="725"/>
        <v>0</v>
      </c>
      <c r="AD187" s="56">
        <f t="shared" si="725"/>
        <v>0</v>
      </c>
      <c r="AE187" s="56">
        <f t="shared" si="725"/>
        <v>0</v>
      </c>
      <c r="AF187" s="57">
        <f>SUM(AG187:AT187)</f>
        <v>0</v>
      </c>
      <c r="AG187" s="58"/>
      <c r="AH187" s="63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60">
        <f>SUM(AV187:BI187)</f>
        <v>0</v>
      </c>
      <c r="AV187" s="58"/>
      <c r="AW187" s="63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60">
        <f>SUM(BK187:BX187)</f>
        <v>0</v>
      </c>
      <c r="BK187" s="58"/>
      <c r="BL187" s="63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60">
        <f>SUM(BZ187:CM187)</f>
        <v>0</v>
      </c>
      <c r="BZ187" s="58"/>
      <c r="CA187" s="61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60">
        <f>SUM(CO187:DB187)</f>
        <v>0</v>
      </c>
      <c r="CO187" s="58"/>
      <c r="CP187" s="61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60">
        <f>SUM(DD187:DQ187)</f>
        <v>0</v>
      </c>
      <c r="DD187" s="58"/>
      <c r="DE187" s="61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60">
        <f>SUM(DS187:EF187)</f>
        <v>0</v>
      </c>
      <c r="DS187" s="58"/>
      <c r="DT187" s="61"/>
      <c r="DU187" s="58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58"/>
      <c r="EG187" s="60">
        <f>SUM(EH187:EU187)</f>
        <v>0</v>
      </c>
      <c r="EH187" s="58"/>
      <c r="EI187" s="61"/>
      <c r="EJ187" s="58"/>
      <c r="EK187" s="58"/>
      <c r="EL187" s="58"/>
      <c r="EM187" s="58"/>
      <c r="EN187" s="58"/>
      <c r="EO187" s="58"/>
      <c r="EP187" s="58"/>
      <c r="EQ187" s="58"/>
      <c r="ER187" s="58"/>
      <c r="ES187" s="58"/>
      <c r="ET187" s="58"/>
      <c r="EU187" s="58"/>
      <c r="EV187" s="60">
        <f>SUM(EW187:FJ187)</f>
        <v>0</v>
      </c>
      <c r="EW187" s="58"/>
      <c r="EX187" s="61"/>
      <c r="EY187" s="58"/>
      <c r="EZ187" s="58"/>
      <c r="FA187" s="58"/>
      <c r="FB187" s="58"/>
      <c r="FC187" s="58"/>
      <c r="FD187" s="58"/>
      <c r="FE187" s="58"/>
      <c r="FF187" s="58"/>
      <c r="FG187" s="58"/>
      <c r="FH187" s="58"/>
      <c r="FI187" s="58"/>
      <c r="FJ187" s="58"/>
      <c r="FK187" s="60">
        <f>SUM(FL187:FY187)</f>
        <v>0</v>
      </c>
      <c r="FL187" s="58"/>
      <c r="FM187" s="61"/>
      <c r="FN187" s="58"/>
      <c r="FO187" s="58"/>
      <c r="FP187" s="58"/>
      <c r="FQ187" s="58"/>
      <c r="FR187" s="58"/>
      <c r="FS187" s="58"/>
      <c r="FT187" s="58"/>
      <c r="FU187" s="58"/>
      <c r="FV187" s="58"/>
      <c r="FW187" s="58"/>
      <c r="FX187" s="58"/>
      <c r="FY187" s="58"/>
      <c r="FZ187" s="60">
        <f>SUM(GA187:GN187)</f>
        <v>0</v>
      </c>
      <c r="GA187" s="58"/>
      <c r="GB187" s="61"/>
      <c r="GC187" s="58"/>
      <c r="GD187" s="58"/>
      <c r="GE187" s="58"/>
      <c r="GF187" s="58"/>
      <c r="GG187" s="58"/>
      <c r="GH187" s="58"/>
      <c r="GI187" s="58"/>
      <c r="GJ187" s="58"/>
      <c r="GK187" s="58"/>
      <c r="GL187" s="58"/>
      <c r="GM187" s="58"/>
      <c r="GN187" s="58"/>
      <c r="GO187" s="60">
        <f>SUM(GP187:HC187)</f>
        <v>0</v>
      </c>
      <c r="GP187" s="58"/>
      <c r="GQ187" s="61"/>
      <c r="GR187" s="58"/>
      <c r="GS187" s="58"/>
      <c r="GT187" s="58"/>
      <c r="GU187" s="58"/>
      <c r="GV187" s="58"/>
      <c r="GW187" s="58"/>
      <c r="GX187" s="58"/>
      <c r="GY187" s="58"/>
      <c r="GZ187" s="58"/>
      <c r="HA187" s="58"/>
      <c r="HB187" s="58"/>
      <c r="HC187" s="58"/>
    </row>
    <row r="188" spans="1:211" s="15" customFormat="1" ht="13.5" customHeight="1" x14ac:dyDescent="0.25">
      <c r="A188" s="14" t="s">
        <v>54</v>
      </c>
      <c r="B188" s="15" t="s">
        <v>513</v>
      </c>
      <c r="C188" s="47" t="s">
        <v>505</v>
      </c>
      <c r="D188" s="47" t="s">
        <v>506</v>
      </c>
      <c r="E188" s="48">
        <v>97</v>
      </c>
      <c r="F188" s="49"/>
      <c r="G188" s="50" t="s">
        <v>499</v>
      </c>
      <c r="H188" s="51"/>
      <c r="J188" s="50" t="s">
        <v>63</v>
      </c>
      <c r="K188" s="52" t="s">
        <v>56</v>
      </c>
      <c r="L188" s="53"/>
      <c r="M188" s="53"/>
      <c r="N188" s="16"/>
      <c r="O188" s="54"/>
      <c r="P188" s="17">
        <v>20</v>
      </c>
      <c r="Q188" s="55">
        <f t="shared" ref="Q188:AF188" si="737">IF(Q187=0, 0, Q186/Q187/1)</f>
        <v>0</v>
      </c>
      <c r="R188" s="56">
        <f t="shared" si="737"/>
        <v>0</v>
      </c>
      <c r="S188" s="56">
        <f t="shared" si="737"/>
        <v>0</v>
      </c>
      <c r="T188" s="56">
        <f t="shared" si="737"/>
        <v>0</v>
      </c>
      <c r="U188" s="56">
        <f t="shared" si="737"/>
        <v>0</v>
      </c>
      <c r="V188" s="56">
        <f t="shared" si="737"/>
        <v>0</v>
      </c>
      <c r="W188" s="56">
        <f t="shared" si="737"/>
        <v>0</v>
      </c>
      <c r="X188" s="56">
        <f t="shared" si="737"/>
        <v>0</v>
      </c>
      <c r="Y188" s="56">
        <f t="shared" si="737"/>
        <v>0</v>
      </c>
      <c r="Z188" s="56">
        <f t="shared" si="737"/>
        <v>0</v>
      </c>
      <c r="AA188" s="56">
        <f t="shared" si="737"/>
        <v>0</v>
      </c>
      <c r="AB188" s="56">
        <f t="shared" si="737"/>
        <v>0</v>
      </c>
      <c r="AC188" s="56">
        <f t="shared" si="737"/>
        <v>0</v>
      </c>
      <c r="AD188" s="56">
        <f t="shared" si="737"/>
        <v>0</v>
      </c>
      <c r="AE188" s="56">
        <f t="shared" si="737"/>
        <v>0</v>
      </c>
      <c r="AF188" s="57">
        <f t="shared" si="737"/>
        <v>0</v>
      </c>
      <c r="AG188" s="58"/>
      <c r="AH188" s="63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60">
        <f>IF(AU187=0, 0, AU186/AU187/1)</f>
        <v>0</v>
      </c>
      <c r="AV188" s="58"/>
      <c r="AW188" s="63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60">
        <f>IF(BJ187=0, 0, BJ186/BJ187/1)</f>
        <v>0</v>
      </c>
      <c r="BK188" s="58"/>
      <c r="BL188" s="63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60">
        <f>IF(BY187=0, 0, BY186/BY187/1)</f>
        <v>0</v>
      </c>
      <c r="BZ188" s="58"/>
      <c r="CA188" s="61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60">
        <f>IF(CN187=0, 0, CN186/CN187/1)</f>
        <v>0</v>
      </c>
      <c r="CO188" s="58"/>
      <c r="CP188" s="61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60">
        <f>IF(DC187=0, 0, DC186/DC187/1)</f>
        <v>0</v>
      </c>
      <c r="DD188" s="58"/>
      <c r="DE188" s="61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60">
        <f>IF(DR187=0, 0, DR186/DR187/1)</f>
        <v>0</v>
      </c>
      <c r="DS188" s="58"/>
      <c r="DT188" s="61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/>
      <c r="EG188" s="60">
        <f>IF(EG187=0, 0, EG186/EG187/1)</f>
        <v>0</v>
      </c>
      <c r="EH188" s="58"/>
      <c r="EI188" s="61"/>
      <c r="EJ188" s="58"/>
      <c r="EK188" s="58"/>
      <c r="EL188" s="58"/>
      <c r="EM188" s="58"/>
      <c r="EN188" s="58"/>
      <c r="EO188" s="58"/>
      <c r="EP188" s="58"/>
      <c r="EQ188" s="58"/>
      <c r="ER188" s="58"/>
      <c r="ES188" s="58"/>
      <c r="ET188" s="58"/>
      <c r="EU188" s="58"/>
      <c r="EV188" s="60">
        <f>IF(EV187=0, 0, EV186/EV187/1)</f>
        <v>0</v>
      </c>
      <c r="EW188" s="58"/>
      <c r="EX188" s="61"/>
      <c r="EY188" s="58"/>
      <c r="EZ188" s="58"/>
      <c r="FA188" s="58"/>
      <c r="FB188" s="58"/>
      <c r="FC188" s="58"/>
      <c r="FD188" s="58"/>
      <c r="FE188" s="58"/>
      <c r="FF188" s="58"/>
      <c r="FG188" s="58"/>
      <c r="FH188" s="58"/>
      <c r="FI188" s="58"/>
      <c r="FJ188" s="58"/>
      <c r="FK188" s="60">
        <f>IF(FK187=0, 0, FK186/FK187/1)</f>
        <v>0</v>
      </c>
      <c r="FL188" s="58"/>
      <c r="FM188" s="61"/>
      <c r="FN188" s="58"/>
      <c r="FO188" s="58"/>
      <c r="FP188" s="58"/>
      <c r="FQ188" s="58"/>
      <c r="FR188" s="58"/>
      <c r="FS188" s="58"/>
      <c r="FT188" s="58"/>
      <c r="FU188" s="58"/>
      <c r="FV188" s="58"/>
      <c r="FW188" s="58"/>
      <c r="FX188" s="58"/>
      <c r="FY188" s="58"/>
      <c r="FZ188" s="60">
        <f>IF(FZ187=0, 0, FZ186/FZ187/1)</f>
        <v>0</v>
      </c>
      <c r="GA188" s="58"/>
      <c r="GB188" s="61"/>
      <c r="GC188" s="58"/>
      <c r="GD188" s="58"/>
      <c r="GE188" s="58"/>
      <c r="GF188" s="58"/>
      <c r="GG188" s="58"/>
      <c r="GH188" s="58"/>
      <c r="GI188" s="58"/>
      <c r="GJ188" s="58"/>
      <c r="GK188" s="58"/>
      <c r="GL188" s="58"/>
      <c r="GM188" s="58"/>
      <c r="GN188" s="58"/>
      <c r="GO188" s="60">
        <f>IF(GO187=0, 0, GO186/GO187/1)</f>
        <v>0</v>
      </c>
      <c r="GP188" s="58"/>
      <c r="GQ188" s="61"/>
      <c r="GR188" s="58"/>
      <c r="GS188" s="58"/>
      <c r="GT188" s="58"/>
      <c r="GU188" s="58"/>
      <c r="GV188" s="58"/>
      <c r="GW188" s="58"/>
      <c r="GX188" s="58"/>
      <c r="GY188" s="58"/>
      <c r="GZ188" s="58"/>
      <c r="HA188" s="58"/>
      <c r="HB188" s="58"/>
      <c r="HC188" s="58"/>
    </row>
    <row r="189" spans="1:211" s="15" customFormat="1" ht="13.5" customHeight="1" x14ac:dyDescent="0.25">
      <c r="A189" s="14" t="s">
        <v>49</v>
      </c>
      <c r="B189" s="15" t="s">
        <v>514</v>
      </c>
      <c r="C189" s="47" t="s">
        <v>505</v>
      </c>
      <c r="D189" s="47" t="s">
        <v>506</v>
      </c>
      <c r="E189" s="48">
        <v>97</v>
      </c>
      <c r="F189" s="49"/>
      <c r="G189" s="50" t="s">
        <v>515</v>
      </c>
      <c r="H189" s="51" t="s">
        <v>54</v>
      </c>
      <c r="J189" s="50" t="s">
        <v>55</v>
      </c>
      <c r="K189" s="52" t="s">
        <v>56</v>
      </c>
      <c r="L189" s="53"/>
      <c r="M189" s="53"/>
      <c r="N189" s="16"/>
      <c r="O189" s="54"/>
      <c r="P189" s="17">
        <v>20</v>
      </c>
      <c r="Q189" s="55">
        <f t="shared" ref="Q189:AE190" si="738">SUM(AF189,AU189,BJ189,BY189,CN189,DC189,DR189,EG189,EV189,FK189,FZ189,GO189)</f>
        <v>0</v>
      </c>
      <c r="R189" s="56">
        <f t="shared" si="738"/>
        <v>0</v>
      </c>
      <c r="S189" s="56">
        <f t="shared" si="738"/>
        <v>0</v>
      </c>
      <c r="T189" s="56">
        <f t="shared" si="738"/>
        <v>0</v>
      </c>
      <c r="U189" s="56">
        <f t="shared" si="738"/>
        <v>0</v>
      </c>
      <c r="V189" s="56">
        <f t="shared" si="738"/>
        <v>0</v>
      </c>
      <c r="W189" s="56">
        <f t="shared" si="738"/>
        <v>0</v>
      </c>
      <c r="X189" s="56">
        <f t="shared" si="738"/>
        <v>0</v>
      </c>
      <c r="Y189" s="56">
        <f t="shared" si="738"/>
        <v>0</v>
      </c>
      <c r="Z189" s="56">
        <f t="shared" si="738"/>
        <v>0</v>
      </c>
      <c r="AA189" s="56">
        <f t="shared" si="738"/>
        <v>0</v>
      </c>
      <c r="AB189" s="56">
        <f t="shared" si="738"/>
        <v>0</v>
      </c>
      <c r="AC189" s="56">
        <f t="shared" si="738"/>
        <v>0</v>
      </c>
      <c r="AD189" s="56">
        <f t="shared" si="738"/>
        <v>0</v>
      </c>
      <c r="AE189" s="56">
        <f t="shared" si="738"/>
        <v>0</v>
      </c>
      <c r="AF189" s="57">
        <f>SUM(AG189:AT189)</f>
        <v>0</v>
      </c>
      <c r="AG189" s="58"/>
      <c r="AH189" s="63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60">
        <f>SUM(AV189:BI189)</f>
        <v>0</v>
      </c>
      <c r="AV189" s="58">
        <f>AV190*AV191</f>
        <v>0</v>
      </c>
      <c r="AW189" s="63"/>
      <c r="AX189" s="58">
        <f t="shared" ref="AX189:BI189" si="739">AX190*AX191</f>
        <v>0</v>
      </c>
      <c r="AY189" s="58">
        <f t="shared" si="739"/>
        <v>0</v>
      </c>
      <c r="AZ189" s="58">
        <f t="shared" si="739"/>
        <v>0</v>
      </c>
      <c r="BA189" s="58">
        <f t="shared" si="739"/>
        <v>0</v>
      </c>
      <c r="BB189" s="58">
        <f t="shared" si="739"/>
        <v>0</v>
      </c>
      <c r="BC189" s="58">
        <f t="shared" si="739"/>
        <v>0</v>
      </c>
      <c r="BD189" s="58">
        <f t="shared" si="739"/>
        <v>0</v>
      </c>
      <c r="BE189" s="58">
        <f t="shared" si="739"/>
        <v>0</v>
      </c>
      <c r="BF189" s="58">
        <f t="shared" si="739"/>
        <v>0</v>
      </c>
      <c r="BG189" s="58">
        <f t="shared" si="739"/>
        <v>0</v>
      </c>
      <c r="BH189" s="58">
        <f t="shared" si="739"/>
        <v>0</v>
      </c>
      <c r="BI189" s="58">
        <f t="shared" si="739"/>
        <v>0</v>
      </c>
      <c r="BJ189" s="60">
        <f>SUM(BK189:BX189)</f>
        <v>0</v>
      </c>
      <c r="BK189" s="58">
        <f>BK190*BK191</f>
        <v>0</v>
      </c>
      <c r="BL189" s="63"/>
      <c r="BM189" s="58">
        <f t="shared" ref="BM189:BX189" si="740">BM190*BM191</f>
        <v>0</v>
      </c>
      <c r="BN189" s="58">
        <f t="shared" si="740"/>
        <v>0</v>
      </c>
      <c r="BO189" s="58">
        <f t="shared" si="740"/>
        <v>0</v>
      </c>
      <c r="BP189" s="58">
        <f t="shared" si="740"/>
        <v>0</v>
      </c>
      <c r="BQ189" s="58">
        <f t="shared" si="740"/>
        <v>0</v>
      </c>
      <c r="BR189" s="58">
        <f t="shared" si="740"/>
        <v>0</v>
      </c>
      <c r="BS189" s="58">
        <f t="shared" si="740"/>
        <v>0</v>
      </c>
      <c r="BT189" s="58">
        <f t="shared" si="740"/>
        <v>0</v>
      </c>
      <c r="BU189" s="58">
        <f t="shared" si="740"/>
        <v>0</v>
      </c>
      <c r="BV189" s="58">
        <f t="shared" si="740"/>
        <v>0</v>
      </c>
      <c r="BW189" s="58">
        <f t="shared" si="740"/>
        <v>0</v>
      </c>
      <c r="BX189" s="58">
        <f t="shared" si="740"/>
        <v>0</v>
      </c>
      <c r="BY189" s="60">
        <f>SUM(BZ189:CM189)</f>
        <v>0</v>
      </c>
      <c r="BZ189" s="58">
        <f>BZ190*BZ191</f>
        <v>0</v>
      </c>
      <c r="CA189" s="61"/>
      <c r="CB189" s="58">
        <f t="shared" ref="CB189:CM189" si="741">CB190*CB191</f>
        <v>0</v>
      </c>
      <c r="CC189" s="58">
        <f t="shared" si="741"/>
        <v>0</v>
      </c>
      <c r="CD189" s="58">
        <f t="shared" si="741"/>
        <v>0</v>
      </c>
      <c r="CE189" s="58">
        <f t="shared" si="741"/>
        <v>0</v>
      </c>
      <c r="CF189" s="58">
        <f t="shared" si="741"/>
        <v>0</v>
      </c>
      <c r="CG189" s="58">
        <f t="shared" si="741"/>
        <v>0</v>
      </c>
      <c r="CH189" s="58">
        <f t="shared" si="741"/>
        <v>0</v>
      </c>
      <c r="CI189" s="58">
        <f t="shared" si="741"/>
        <v>0</v>
      </c>
      <c r="CJ189" s="58">
        <f t="shared" si="741"/>
        <v>0</v>
      </c>
      <c r="CK189" s="58">
        <f t="shared" si="741"/>
        <v>0</v>
      </c>
      <c r="CL189" s="58">
        <f t="shared" si="741"/>
        <v>0</v>
      </c>
      <c r="CM189" s="58">
        <f t="shared" si="741"/>
        <v>0</v>
      </c>
      <c r="CN189" s="60">
        <f>SUM(CO189:DB189)</f>
        <v>0</v>
      </c>
      <c r="CO189" s="58">
        <f>CO190*CO191</f>
        <v>0</v>
      </c>
      <c r="CP189" s="61"/>
      <c r="CQ189" s="58">
        <f t="shared" ref="CQ189:DB189" si="742">CQ190*CQ191</f>
        <v>0</v>
      </c>
      <c r="CR189" s="58">
        <f t="shared" si="742"/>
        <v>0</v>
      </c>
      <c r="CS189" s="58">
        <f t="shared" si="742"/>
        <v>0</v>
      </c>
      <c r="CT189" s="58">
        <f t="shared" si="742"/>
        <v>0</v>
      </c>
      <c r="CU189" s="58">
        <f t="shared" si="742"/>
        <v>0</v>
      </c>
      <c r="CV189" s="58">
        <f t="shared" si="742"/>
        <v>0</v>
      </c>
      <c r="CW189" s="58">
        <f t="shared" si="742"/>
        <v>0</v>
      </c>
      <c r="CX189" s="58">
        <f t="shared" si="742"/>
        <v>0</v>
      </c>
      <c r="CY189" s="58">
        <f t="shared" si="742"/>
        <v>0</v>
      </c>
      <c r="CZ189" s="58">
        <f t="shared" si="742"/>
        <v>0</v>
      </c>
      <c r="DA189" s="58">
        <f t="shared" si="742"/>
        <v>0</v>
      </c>
      <c r="DB189" s="58">
        <f t="shared" si="742"/>
        <v>0</v>
      </c>
      <c r="DC189" s="60">
        <f>SUM(DD189:DQ189)</f>
        <v>0</v>
      </c>
      <c r="DD189" s="58">
        <f>DD190*DD191</f>
        <v>0</v>
      </c>
      <c r="DE189" s="61"/>
      <c r="DF189" s="58">
        <f t="shared" ref="DF189:DQ189" si="743">DF190*DF191</f>
        <v>0</v>
      </c>
      <c r="DG189" s="58">
        <f t="shared" si="743"/>
        <v>0</v>
      </c>
      <c r="DH189" s="58">
        <f t="shared" si="743"/>
        <v>0</v>
      </c>
      <c r="DI189" s="58">
        <f t="shared" si="743"/>
        <v>0</v>
      </c>
      <c r="DJ189" s="58">
        <f t="shared" si="743"/>
        <v>0</v>
      </c>
      <c r="DK189" s="58">
        <f t="shared" si="743"/>
        <v>0</v>
      </c>
      <c r="DL189" s="58">
        <f t="shared" si="743"/>
        <v>0</v>
      </c>
      <c r="DM189" s="58">
        <f t="shared" si="743"/>
        <v>0</v>
      </c>
      <c r="DN189" s="58">
        <f t="shared" si="743"/>
        <v>0</v>
      </c>
      <c r="DO189" s="58">
        <f t="shared" si="743"/>
        <v>0</v>
      </c>
      <c r="DP189" s="58">
        <f t="shared" si="743"/>
        <v>0</v>
      </c>
      <c r="DQ189" s="58">
        <f t="shared" si="743"/>
        <v>0</v>
      </c>
      <c r="DR189" s="60">
        <f>SUM(DS189:EF189)</f>
        <v>0</v>
      </c>
      <c r="DS189" s="58">
        <f>DS190*DS191</f>
        <v>0</v>
      </c>
      <c r="DT189" s="61"/>
      <c r="DU189" s="58">
        <f t="shared" ref="DU189:EF189" si="744">DU190*DU191</f>
        <v>0</v>
      </c>
      <c r="DV189" s="58">
        <f t="shared" si="744"/>
        <v>0</v>
      </c>
      <c r="DW189" s="58">
        <f t="shared" si="744"/>
        <v>0</v>
      </c>
      <c r="DX189" s="58">
        <f t="shared" si="744"/>
        <v>0</v>
      </c>
      <c r="DY189" s="58">
        <f t="shared" si="744"/>
        <v>0</v>
      </c>
      <c r="DZ189" s="58">
        <f t="shared" si="744"/>
        <v>0</v>
      </c>
      <c r="EA189" s="58">
        <f t="shared" si="744"/>
        <v>0</v>
      </c>
      <c r="EB189" s="58">
        <f t="shared" si="744"/>
        <v>0</v>
      </c>
      <c r="EC189" s="58">
        <f t="shared" si="744"/>
        <v>0</v>
      </c>
      <c r="ED189" s="58">
        <f t="shared" si="744"/>
        <v>0</v>
      </c>
      <c r="EE189" s="58">
        <f t="shared" si="744"/>
        <v>0</v>
      </c>
      <c r="EF189" s="58">
        <f t="shared" si="744"/>
        <v>0</v>
      </c>
      <c r="EG189" s="60">
        <f>SUM(EH189:EU189)</f>
        <v>0</v>
      </c>
      <c r="EH189" s="58">
        <f>EH190*EH191</f>
        <v>0</v>
      </c>
      <c r="EI189" s="61"/>
      <c r="EJ189" s="58">
        <f t="shared" ref="EJ189:EU189" si="745">EJ190*EJ191</f>
        <v>0</v>
      </c>
      <c r="EK189" s="58">
        <f t="shared" si="745"/>
        <v>0</v>
      </c>
      <c r="EL189" s="58">
        <f t="shared" si="745"/>
        <v>0</v>
      </c>
      <c r="EM189" s="58">
        <f t="shared" si="745"/>
        <v>0</v>
      </c>
      <c r="EN189" s="58">
        <f t="shared" si="745"/>
        <v>0</v>
      </c>
      <c r="EO189" s="58">
        <f t="shared" si="745"/>
        <v>0</v>
      </c>
      <c r="EP189" s="58">
        <f t="shared" si="745"/>
        <v>0</v>
      </c>
      <c r="EQ189" s="58">
        <f t="shared" si="745"/>
        <v>0</v>
      </c>
      <c r="ER189" s="58">
        <f t="shared" si="745"/>
        <v>0</v>
      </c>
      <c r="ES189" s="58">
        <f t="shared" si="745"/>
        <v>0</v>
      </c>
      <c r="ET189" s="58">
        <f t="shared" si="745"/>
        <v>0</v>
      </c>
      <c r="EU189" s="58">
        <f t="shared" si="745"/>
        <v>0</v>
      </c>
      <c r="EV189" s="60">
        <f>SUM(EW189:FJ189)</f>
        <v>0</v>
      </c>
      <c r="EW189" s="58">
        <f>EW190*EW191</f>
        <v>0</v>
      </c>
      <c r="EX189" s="61"/>
      <c r="EY189" s="58">
        <f t="shared" ref="EY189:FJ189" si="746">EY190*EY191</f>
        <v>0</v>
      </c>
      <c r="EZ189" s="58">
        <f t="shared" si="746"/>
        <v>0</v>
      </c>
      <c r="FA189" s="58">
        <f t="shared" si="746"/>
        <v>0</v>
      </c>
      <c r="FB189" s="58">
        <f t="shared" si="746"/>
        <v>0</v>
      </c>
      <c r="FC189" s="58">
        <f t="shared" si="746"/>
        <v>0</v>
      </c>
      <c r="FD189" s="58">
        <f t="shared" si="746"/>
        <v>0</v>
      </c>
      <c r="FE189" s="58">
        <f t="shared" si="746"/>
        <v>0</v>
      </c>
      <c r="FF189" s="58">
        <f t="shared" si="746"/>
        <v>0</v>
      </c>
      <c r="FG189" s="58">
        <f t="shared" si="746"/>
        <v>0</v>
      </c>
      <c r="FH189" s="58">
        <f t="shared" si="746"/>
        <v>0</v>
      </c>
      <c r="FI189" s="58">
        <f t="shared" si="746"/>
        <v>0</v>
      </c>
      <c r="FJ189" s="58">
        <f t="shared" si="746"/>
        <v>0</v>
      </c>
      <c r="FK189" s="60">
        <f>SUM(FL189:FY189)</f>
        <v>0</v>
      </c>
      <c r="FL189" s="58">
        <f>FL190*FL191</f>
        <v>0</v>
      </c>
      <c r="FM189" s="61"/>
      <c r="FN189" s="58">
        <f t="shared" ref="FN189:FY189" si="747">FN190*FN191</f>
        <v>0</v>
      </c>
      <c r="FO189" s="58">
        <f t="shared" si="747"/>
        <v>0</v>
      </c>
      <c r="FP189" s="58">
        <f t="shared" si="747"/>
        <v>0</v>
      </c>
      <c r="FQ189" s="58">
        <f t="shared" si="747"/>
        <v>0</v>
      </c>
      <c r="FR189" s="58">
        <f t="shared" si="747"/>
        <v>0</v>
      </c>
      <c r="FS189" s="58">
        <f t="shared" si="747"/>
        <v>0</v>
      </c>
      <c r="FT189" s="58">
        <f t="shared" si="747"/>
        <v>0</v>
      </c>
      <c r="FU189" s="58">
        <f t="shared" si="747"/>
        <v>0</v>
      </c>
      <c r="FV189" s="58">
        <f t="shared" si="747"/>
        <v>0</v>
      </c>
      <c r="FW189" s="58">
        <f t="shared" si="747"/>
        <v>0</v>
      </c>
      <c r="FX189" s="58">
        <f t="shared" si="747"/>
        <v>0</v>
      </c>
      <c r="FY189" s="58">
        <f t="shared" si="747"/>
        <v>0</v>
      </c>
      <c r="FZ189" s="60">
        <f>SUM(GA189:GN189)</f>
        <v>0</v>
      </c>
      <c r="GA189" s="58">
        <f>GA190*GA191</f>
        <v>0</v>
      </c>
      <c r="GB189" s="61"/>
      <c r="GC189" s="58">
        <f t="shared" ref="GC189:GN189" si="748">GC190*GC191</f>
        <v>0</v>
      </c>
      <c r="GD189" s="58">
        <f t="shared" si="748"/>
        <v>0</v>
      </c>
      <c r="GE189" s="58">
        <f t="shared" si="748"/>
        <v>0</v>
      </c>
      <c r="GF189" s="58">
        <f t="shared" si="748"/>
        <v>0</v>
      </c>
      <c r="GG189" s="58">
        <f t="shared" si="748"/>
        <v>0</v>
      </c>
      <c r="GH189" s="58">
        <f t="shared" si="748"/>
        <v>0</v>
      </c>
      <c r="GI189" s="58">
        <f t="shared" si="748"/>
        <v>0</v>
      </c>
      <c r="GJ189" s="58">
        <f t="shared" si="748"/>
        <v>0</v>
      </c>
      <c r="GK189" s="58">
        <f t="shared" si="748"/>
        <v>0</v>
      </c>
      <c r="GL189" s="58">
        <f t="shared" si="748"/>
        <v>0</v>
      </c>
      <c r="GM189" s="58">
        <f t="shared" si="748"/>
        <v>0</v>
      </c>
      <c r="GN189" s="58">
        <f t="shared" si="748"/>
        <v>0</v>
      </c>
      <c r="GO189" s="60">
        <f>SUM(GP189:HC189)</f>
        <v>0</v>
      </c>
      <c r="GP189" s="58">
        <f>GP190*GP191</f>
        <v>0</v>
      </c>
      <c r="GQ189" s="61"/>
      <c r="GR189" s="58">
        <f t="shared" ref="GR189:HC189" si="749">GR190*GR191</f>
        <v>0</v>
      </c>
      <c r="GS189" s="58">
        <f t="shared" si="749"/>
        <v>0</v>
      </c>
      <c r="GT189" s="58">
        <f t="shared" si="749"/>
        <v>0</v>
      </c>
      <c r="GU189" s="58">
        <f t="shared" si="749"/>
        <v>0</v>
      </c>
      <c r="GV189" s="58">
        <f t="shared" si="749"/>
        <v>0</v>
      </c>
      <c r="GW189" s="58">
        <f t="shared" si="749"/>
        <v>0</v>
      </c>
      <c r="GX189" s="58">
        <f t="shared" si="749"/>
        <v>0</v>
      </c>
      <c r="GY189" s="58">
        <f t="shared" si="749"/>
        <v>0</v>
      </c>
      <c r="GZ189" s="58">
        <f t="shared" si="749"/>
        <v>0</v>
      </c>
      <c r="HA189" s="58">
        <f t="shared" si="749"/>
        <v>0</v>
      </c>
      <c r="HB189" s="58">
        <f t="shared" si="749"/>
        <v>0</v>
      </c>
      <c r="HC189" s="58">
        <f t="shared" si="749"/>
        <v>0</v>
      </c>
    </row>
    <row r="190" spans="1:211" s="15" customFormat="1" ht="13.5" customHeight="1" x14ac:dyDescent="0.25">
      <c r="A190" s="14" t="s">
        <v>54</v>
      </c>
      <c r="B190" s="15" t="s">
        <v>516</v>
      </c>
      <c r="C190" s="47" t="s">
        <v>505</v>
      </c>
      <c r="D190" s="47" t="s">
        <v>506</v>
      </c>
      <c r="E190" s="48">
        <v>97</v>
      </c>
      <c r="F190" s="49"/>
      <c r="G190" s="50" t="s">
        <v>497</v>
      </c>
      <c r="H190" s="51"/>
      <c r="J190" s="50" t="s">
        <v>60</v>
      </c>
      <c r="K190" s="52" t="s">
        <v>56</v>
      </c>
      <c r="L190" s="53"/>
      <c r="M190" s="53"/>
      <c r="N190" s="16"/>
      <c r="O190" s="54"/>
      <c r="P190" s="17">
        <v>20</v>
      </c>
      <c r="Q190" s="55">
        <f t="shared" si="738"/>
        <v>0</v>
      </c>
      <c r="R190" s="56">
        <f t="shared" si="738"/>
        <v>0</v>
      </c>
      <c r="S190" s="56">
        <f t="shared" si="738"/>
        <v>0</v>
      </c>
      <c r="T190" s="56">
        <f t="shared" si="738"/>
        <v>0</v>
      </c>
      <c r="U190" s="56">
        <f t="shared" si="738"/>
        <v>0</v>
      </c>
      <c r="V190" s="56">
        <f t="shared" si="738"/>
        <v>0</v>
      </c>
      <c r="W190" s="56">
        <f t="shared" si="738"/>
        <v>0</v>
      </c>
      <c r="X190" s="56">
        <f t="shared" si="738"/>
        <v>0</v>
      </c>
      <c r="Y190" s="56">
        <f t="shared" si="738"/>
        <v>0</v>
      </c>
      <c r="Z190" s="56">
        <f t="shared" si="738"/>
        <v>0</v>
      </c>
      <c r="AA190" s="56">
        <f t="shared" si="738"/>
        <v>0</v>
      </c>
      <c r="AB190" s="56">
        <f t="shared" si="738"/>
        <v>0</v>
      </c>
      <c r="AC190" s="56">
        <f t="shared" si="738"/>
        <v>0</v>
      </c>
      <c r="AD190" s="56">
        <f t="shared" si="738"/>
        <v>0</v>
      </c>
      <c r="AE190" s="56">
        <f t="shared" si="738"/>
        <v>0</v>
      </c>
      <c r="AF190" s="57">
        <f>SUM(AG190:AT190)</f>
        <v>0</v>
      </c>
      <c r="AG190" s="58"/>
      <c r="AH190" s="63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60">
        <f>SUM(AV190:BI190)</f>
        <v>0</v>
      </c>
      <c r="AV190" s="58"/>
      <c r="AW190" s="63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60">
        <f>SUM(BK190:BX190)</f>
        <v>0</v>
      </c>
      <c r="BK190" s="58"/>
      <c r="BL190" s="63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60">
        <f>SUM(BZ190:CM190)</f>
        <v>0</v>
      </c>
      <c r="BZ190" s="58"/>
      <c r="CA190" s="61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60">
        <f>SUM(CO190:DB190)</f>
        <v>0</v>
      </c>
      <c r="CO190" s="58"/>
      <c r="CP190" s="61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60">
        <f>SUM(DD190:DQ190)</f>
        <v>0</v>
      </c>
      <c r="DD190" s="58"/>
      <c r="DE190" s="61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60">
        <f>SUM(DS190:EF190)</f>
        <v>0</v>
      </c>
      <c r="DS190" s="58"/>
      <c r="DT190" s="61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60">
        <f>SUM(EH190:EU190)</f>
        <v>0</v>
      </c>
      <c r="EH190" s="58"/>
      <c r="EI190" s="61"/>
      <c r="EJ190" s="58"/>
      <c r="EK190" s="58"/>
      <c r="EL190" s="58"/>
      <c r="EM190" s="58"/>
      <c r="EN190" s="58"/>
      <c r="EO190" s="58"/>
      <c r="EP190" s="58"/>
      <c r="EQ190" s="58"/>
      <c r="ER190" s="58"/>
      <c r="ES190" s="58"/>
      <c r="ET190" s="58"/>
      <c r="EU190" s="58"/>
      <c r="EV190" s="60">
        <f>SUM(EW190:FJ190)</f>
        <v>0</v>
      </c>
      <c r="EW190" s="58"/>
      <c r="EX190" s="61"/>
      <c r="EY190" s="58"/>
      <c r="EZ190" s="58"/>
      <c r="FA190" s="58"/>
      <c r="FB190" s="58"/>
      <c r="FC190" s="58"/>
      <c r="FD190" s="58"/>
      <c r="FE190" s="58"/>
      <c r="FF190" s="58"/>
      <c r="FG190" s="58"/>
      <c r="FH190" s="58"/>
      <c r="FI190" s="58"/>
      <c r="FJ190" s="58"/>
      <c r="FK190" s="60">
        <f>SUM(FL190:FY190)</f>
        <v>0</v>
      </c>
      <c r="FL190" s="58"/>
      <c r="FM190" s="61"/>
      <c r="FN190" s="58"/>
      <c r="FO190" s="58"/>
      <c r="FP190" s="58"/>
      <c r="FQ190" s="58"/>
      <c r="FR190" s="58"/>
      <c r="FS190" s="58"/>
      <c r="FT190" s="58"/>
      <c r="FU190" s="58"/>
      <c r="FV190" s="58"/>
      <c r="FW190" s="58"/>
      <c r="FX190" s="58"/>
      <c r="FY190" s="58"/>
      <c r="FZ190" s="60">
        <f>SUM(GA190:GN190)</f>
        <v>0</v>
      </c>
      <c r="GA190" s="58"/>
      <c r="GB190" s="61"/>
      <c r="GC190" s="58"/>
      <c r="GD190" s="58"/>
      <c r="GE190" s="58"/>
      <c r="GF190" s="58"/>
      <c r="GG190" s="58"/>
      <c r="GH190" s="58"/>
      <c r="GI190" s="58"/>
      <c r="GJ190" s="58"/>
      <c r="GK190" s="58"/>
      <c r="GL190" s="58"/>
      <c r="GM190" s="58"/>
      <c r="GN190" s="58"/>
      <c r="GO190" s="60">
        <f>SUM(GP190:HC190)</f>
        <v>0</v>
      </c>
      <c r="GP190" s="58"/>
      <c r="GQ190" s="61"/>
      <c r="GR190" s="58"/>
      <c r="GS190" s="58"/>
      <c r="GT190" s="58"/>
      <c r="GU190" s="58"/>
      <c r="GV190" s="58"/>
      <c r="GW190" s="58"/>
      <c r="GX190" s="58"/>
      <c r="GY190" s="58"/>
      <c r="GZ190" s="58"/>
      <c r="HA190" s="58"/>
      <c r="HB190" s="58"/>
      <c r="HC190" s="58"/>
    </row>
    <row r="191" spans="1:211" s="15" customFormat="1" ht="13.5" customHeight="1" x14ac:dyDescent="0.25">
      <c r="A191" s="14" t="s">
        <v>54</v>
      </c>
      <c r="B191" s="15" t="s">
        <v>517</v>
      </c>
      <c r="C191" s="47" t="s">
        <v>505</v>
      </c>
      <c r="D191" s="47" t="s">
        <v>506</v>
      </c>
      <c r="E191" s="48">
        <v>97</v>
      </c>
      <c r="F191" s="49"/>
      <c r="G191" s="50" t="s">
        <v>499</v>
      </c>
      <c r="H191" s="51"/>
      <c r="J191" s="50" t="s">
        <v>63</v>
      </c>
      <c r="K191" s="52" t="s">
        <v>56</v>
      </c>
      <c r="L191" s="53"/>
      <c r="M191" s="53"/>
      <c r="N191" s="16"/>
      <c r="O191" s="54"/>
      <c r="P191" s="17">
        <v>20</v>
      </c>
      <c r="Q191" s="55">
        <f t="shared" ref="Q191:AF191" si="750">IF(Q190=0, 0, Q189/Q190/1)</f>
        <v>0</v>
      </c>
      <c r="R191" s="56">
        <f t="shared" si="750"/>
        <v>0</v>
      </c>
      <c r="S191" s="56">
        <f t="shared" si="750"/>
        <v>0</v>
      </c>
      <c r="T191" s="56">
        <f t="shared" si="750"/>
        <v>0</v>
      </c>
      <c r="U191" s="56">
        <f t="shared" si="750"/>
        <v>0</v>
      </c>
      <c r="V191" s="56">
        <f t="shared" si="750"/>
        <v>0</v>
      </c>
      <c r="W191" s="56">
        <f t="shared" si="750"/>
        <v>0</v>
      </c>
      <c r="X191" s="56">
        <f t="shared" si="750"/>
        <v>0</v>
      </c>
      <c r="Y191" s="56">
        <f t="shared" si="750"/>
        <v>0</v>
      </c>
      <c r="Z191" s="56">
        <f t="shared" si="750"/>
        <v>0</v>
      </c>
      <c r="AA191" s="56">
        <f t="shared" si="750"/>
        <v>0</v>
      </c>
      <c r="AB191" s="56">
        <f t="shared" si="750"/>
        <v>0</v>
      </c>
      <c r="AC191" s="56">
        <f t="shared" si="750"/>
        <v>0</v>
      </c>
      <c r="AD191" s="56">
        <f t="shared" si="750"/>
        <v>0</v>
      </c>
      <c r="AE191" s="56">
        <f t="shared" si="750"/>
        <v>0</v>
      </c>
      <c r="AF191" s="57">
        <f t="shared" si="750"/>
        <v>0</v>
      </c>
      <c r="AG191" s="58"/>
      <c r="AH191" s="63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60">
        <f>IF(AU190=0, 0, AU189/AU190/1)</f>
        <v>0</v>
      </c>
      <c r="AV191" s="58"/>
      <c r="AW191" s="63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60">
        <f>IF(BJ190=0, 0, BJ189/BJ190/1)</f>
        <v>0</v>
      </c>
      <c r="BK191" s="58"/>
      <c r="BL191" s="63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60">
        <f>IF(BY190=0, 0, BY189/BY190/1)</f>
        <v>0</v>
      </c>
      <c r="BZ191" s="58"/>
      <c r="CA191" s="61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60">
        <f>IF(CN190=0, 0, CN189/CN190/1)</f>
        <v>0</v>
      </c>
      <c r="CO191" s="58"/>
      <c r="CP191" s="61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60">
        <f>IF(DC190=0, 0, DC189/DC190/1)</f>
        <v>0</v>
      </c>
      <c r="DD191" s="58"/>
      <c r="DE191" s="61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60">
        <f>IF(DR190=0, 0, DR189/DR190/1)</f>
        <v>0</v>
      </c>
      <c r="DS191" s="58"/>
      <c r="DT191" s="61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60">
        <f>IF(EG190=0, 0, EG189/EG190/1)</f>
        <v>0</v>
      </c>
      <c r="EH191" s="58"/>
      <c r="EI191" s="61"/>
      <c r="EJ191" s="58"/>
      <c r="EK191" s="58"/>
      <c r="EL191" s="58"/>
      <c r="EM191" s="58"/>
      <c r="EN191" s="58"/>
      <c r="EO191" s="58"/>
      <c r="EP191" s="58"/>
      <c r="EQ191" s="58"/>
      <c r="ER191" s="58"/>
      <c r="ES191" s="58"/>
      <c r="ET191" s="58"/>
      <c r="EU191" s="58"/>
      <c r="EV191" s="60">
        <f>IF(EV190=0, 0, EV189/EV190/1)</f>
        <v>0</v>
      </c>
      <c r="EW191" s="58"/>
      <c r="EX191" s="61"/>
      <c r="EY191" s="58"/>
      <c r="EZ191" s="58"/>
      <c r="FA191" s="58"/>
      <c r="FB191" s="58"/>
      <c r="FC191" s="58"/>
      <c r="FD191" s="58"/>
      <c r="FE191" s="58"/>
      <c r="FF191" s="58"/>
      <c r="FG191" s="58"/>
      <c r="FH191" s="58"/>
      <c r="FI191" s="58"/>
      <c r="FJ191" s="58"/>
      <c r="FK191" s="60">
        <f>IF(FK190=0, 0, FK189/FK190/1)</f>
        <v>0</v>
      </c>
      <c r="FL191" s="58"/>
      <c r="FM191" s="61"/>
      <c r="FN191" s="58"/>
      <c r="FO191" s="58"/>
      <c r="FP191" s="58"/>
      <c r="FQ191" s="58"/>
      <c r="FR191" s="58"/>
      <c r="FS191" s="58"/>
      <c r="FT191" s="58"/>
      <c r="FU191" s="58"/>
      <c r="FV191" s="58"/>
      <c r="FW191" s="58"/>
      <c r="FX191" s="58"/>
      <c r="FY191" s="58"/>
      <c r="FZ191" s="60">
        <f>IF(FZ190=0, 0, FZ189/FZ190/1)</f>
        <v>0</v>
      </c>
      <c r="GA191" s="58"/>
      <c r="GB191" s="61"/>
      <c r="GC191" s="58"/>
      <c r="GD191" s="58"/>
      <c r="GE191" s="58"/>
      <c r="GF191" s="58"/>
      <c r="GG191" s="58"/>
      <c r="GH191" s="58"/>
      <c r="GI191" s="58"/>
      <c r="GJ191" s="58"/>
      <c r="GK191" s="58"/>
      <c r="GL191" s="58"/>
      <c r="GM191" s="58"/>
      <c r="GN191" s="58"/>
      <c r="GO191" s="60">
        <f>IF(GO190=0, 0, GO189/GO190/1)</f>
        <v>0</v>
      </c>
      <c r="GP191" s="58"/>
      <c r="GQ191" s="61"/>
      <c r="GR191" s="58"/>
      <c r="GS191" s="58"/>
      <c r="GT191" s="58"/>
      <c r="GU191" s="58"/>
      <c r="GV191" s="58"/>
      <c r="GW191" s="58"/>
      <c r="GX191" s="58"/>
      <c r="GY191" s="58"/>
      <c r="GZ191" s="58"/>
      <c r="HA191" s="58"/>
      <c r="HB191" s="58"/>
      <c r="HC191" s="58"/>
    </row>
    <row r="192" spans="1:211" s="15" customFormat="1" ht="13.5" customHeight="1" x14ac:dyDescent="0.25">
      <c r="A192" s="14" t="s">
        <v>49</v>
      </c>
      <c r="B192" s="15" t="s">
        <v>518</v>
      </c>
      <c r="C192" s="47" t="s">
        <v>505</v>
      </c>
      <c r="D192" s="47" t="s">
        <v>506</v>
      </c>
      <c r="E192" s="48">
        <v>97</v>
      </c>
      <c r="F192" s="49"/>
      <c r="G192" s="50" t="s">
        <v>519</v>
      </c>
      <c r="H192" s="51" t="s">
        <v>54</v>
      </c>
      <c r="J192" s="50" t="s">
        <v>55</v>
      </c>
      <c r="K192" s="52" t="s">
        <v>56</v>
      </c>
      <c r="L192" s="53"/>
      <c r="M192" s="53"/>
      <c r="N192" s="16"/>
      <c r="O192" s="54"/>
      <c r="P192" s="17">
        <v>20</v>
      </c>
      <c r="Q192" s="55">
        <f t="shared" ref="Q192:AE193" si="751">SUM(AF192,AU192,BJ192,BY192,CN192,DC192,DR192,EG192,EV192,FK192,FZ192,GO192)</f>
        <v>0</v>
      </c>
      <c r="R192" s="56">
        <f t="shared" si="751"/>
        <v>0</v>
      </c>
      <c r="S192" s="56">
        <f t="shared" si="751"/>
        <v>0</v>
      </c>
      <c r="T192" s="56">
        <f t="shared" si="751"/>
        <v>0</v>
      </c>
      <c r="U192" s="56">
        <f t="shared" si="751"/>
        <v>0</v>
      </c>
      <c r="V192" s="56">
        <f t="shared" si="751"/>
        <v>0</v>
      </c>
      <c r="W192" s="56">
        <f t="shared" si="751"/>
        <v>0</v>
      </c>
      <c r="X192" s="56">
        <f t="shared" si="751"/>
        <v>0</v>
      </c>
      <c r="Y192" s="56">
        <f t="shared" si="751"/>
        <v>0</v>
      </c>
      <c r="Z192" s="56">
        <f t="shared" si="751"/>
        <v>0</v>
      </c>
      <c r="AA192" s="56">
        <f t="shared" si="751"/>
        <v>0</v>
      </c>
      <c r="AB192" s="56">
        <f t="shared" si="751"/>
        <v>0</v>
      </c>
      <c r="AC192" s="56">
        <f t="shared" si="751"/>
        <v>0</v>
      </c>
      <c r="AD192" s="56">
        <f t="shared" si="751"/>
        <v>0</v>
      </c>
      <c r="AE192" s="56">
        <f t="shared" si="751"/>
        <v>0</v>
      </c>
      <c r="AF192" s="57">
        <f>SUM(AG192:AT192)</f>
        <v>0</v>
      </c>
      <c r="AG192" s="58"/>
      <c r="AH192" s="63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60">
        <f>SUM(AV192:BI192)</f>
        <v>0</v>
      </c>
      <c r="AV192" s="58">
        <f>AV193*AV194</f>
        <v>0</v>
      </c>
      <c r="AW192" s="63"/>
      <c r="AX192" s="58">
        <f t="shared" ref="AX192:BI192" si="752">AX193*AX194</f>
        <v>0</v>
      </c>
      <c r="AY192" s="58">
        <f t="shared" si="752"/>
        <v>0</v>
      </c>
      <c r="AZ192" s="58">
        <f t="shared" si="752"/>
        <v>0</v>
      </c>
      <c r="BA192" s="58">
        <f t="shared" si="752"/>
        <v>0</v>
      </c>
      <c r="BB192" s="58">
        <f t="shared" si="752"/>
        <v>0</v>
      </c>
      <c r="BC192" s="58">
        <f t="shared" si="752"/>
        <v>0</v>
      </c>
      <c r="BD192" s="58">
        <f t="shared" si="752"/>
        <v>0</v>
      </c>
      <c r="BE192" s="58">
        <f t="shared" si="752"/>
        <v>0</v>
      </c>
      <c r="BF192" s="58">
        <f t="shared" si="752"/>
        <v>0</v>
      </c>
      <c r="BG192" s="58">
        <f t="shared" si="752"/>
        <v>0</v>
      </c>
      <c r="BH192" s="58">
        <f t="shared" si="752"/>
        <v>0</v>
      </c>
      <c r="BI192" s="58">
        <f t="shared" si="752"/>
        <v>0</v>
      </c>
      <c r="BJ192" s="60">
        <f>SUM(BK192:BX192)</f>
        <v>0</v>
      </c>
      <c r="BK192" s="58">
        <f>BK193*BK194</f>
        <v>0</v>
      </c>
      <c r="BL192" s="63"/>
      <c r="BM192" s="58">
        <f t="shared" ref="BM192:BX192" si="753">BM193*BM194</f>
        <v>0</v>
      </c>
      <c r="BN192" s="58">
        <f t="shared" si="753"/>
        <v>0</v>
      </c>
      <c r="BO192" s="58">
        <f t="shared" si="753"/>
        <v>0</v>
      </c>
      <c r="BP192" s="58">
        <f t="shared" si="753"/>
        <v>0</v>
      </c>
      <c r="BQ192" s="58">
        <f t="shared" si="753"/>
        <v>0</v>
      </c>
      <c r="BR192" s="58">
        <f t="shared" si="753"/>
        <v>0</v>
      </c>
      <c r="BS192" s="58">
        <f t="shared" si="753"/>
        <v>0</v>
      </c>
      <c r="BT192" s="58">
        <f t="shared" si="753"/>
        <v>0</v>
      </c>
      <c r="BU192" s="58">
        <f t="shared" si="753"/>
        <v>0</v>
      </c>
      <c r="BV192" s="58">
        <f t="shared" si="753"/>
        <v>0</v>
      </c>
      <c r="BW192" s="58">
        <f t="shared" si="753"/>
        <v>0</v>
      </c>
      <c r="BX192" s="58">
        <f t="shared" si="753"/>
        <v>0</v>
      </c>
      <c r="BY192" s="60">
        <f>SUM(BZ192:CM192)</f>
        <v>0</v>
      </c>
      <c r="BZ192" s="58">
        <f>BZ193*BZ194</f>
        <v>0</v>
      </c>
      <c r="CA192" s="61"/>
      <c r="CB192" s="58">
        <f t="shared" ref="CB192:CM192" si="754">CB193*CB194</f>
        <v>0</v>
      </c>
      <c r="CC192" s="58">
        <f t="shared" si="754"/>
        <v>0</v>
      </c>
      <c r="CD192" s="58">
        <f t="shared" si="754"/>
        <v>0</v>
      </c>
      <c r="CE192" s="58">
        <f t="shared" si="754"/>
        <v>0</v>
      </c>
      <c r="CF192" s="58">
        <f t="shared" si="754"/>
        <v>0</v>
      </c>
      <c r="CG192" s="58">
        <f t="shared" si="754"/>
        <v>0</v>
      </c>
      <c r="CH192" s="58">
        <f t="shared" si="754"/>
        <v>0</v>
      </c>
      <c r="CI192" s="58">
        <f t="shared" si="754"/>
        <v>0</v>
      </c>
      <c r="CJ192" s="58">
        <f t="shared" si="754"/>
        <v>0</v>
      </c>
      <c r="CK192" s="58">
        <f t="shared" si="754"/>
        <v>0</v>
      </c>
      <c r="CL192" s="58">
        <f t="shared" si="754"/>
        <v>0</v>
      </c>
      <c r="CM192" s="58">
        <f t="shared" si="754"/>
        <v>0</v>
      </c>
      <c r="CN192" s="60">
        <f>SUM(CO192:DB192)</f>
        <v>0</v>
      </c>
      <c r="CO192" s="58">
        <f>CO193*CO194</f>
        <v>0</v>
      </c>
      <c r="CP192" s="61"/>
      <c r="CQ192" s="58">
        <f t="shared" ref="CQ192:DB192" si="755">CQ193*CQ194</f>
        <v>0</v>
      </c>
      <c r="CR192" s="58">
        <f t="shared" si="755"/>
        <v>0</v>
      </c>
      <c r="CS192" s="58">
        <f t="shared" si="755"/>
        <v>0</v>
      </c>
      <c r="CT192" s="58">
        <f t="shared" si="755"/>
        <v>0</v>
      </c>
      <c r="CU192" s="58">
        <f t="shared" si="755"/>
        <v>0</v>
      </c>
      <c r="CV192" s="58">
        <f t="shared" si="755"/>
        <v>0</v>
      </c>
      <c r="CW192" s="58">
        <f t="shared" si="755"/>
        <v>0</v>
      </c>
      <c r="CX192" s="58">
        <f t="shared" si="755"/>
        <v>0</v>
      </c>
      <c r="CY192" s="58">
        <f t="shared" si="755"/>
        <v>0</v>
      </c>
      <c r="CZ192" s="58">
        <f t="shared" si="755"/>
        <v>0</v>
      </c>
      <c r="DA192" s="58">
        <f t="shared" si="755"/>
        <v>0</v>
      </c>
      <c r="DB192" s="58">
        <f t="shared" si="755"/>
        <v>0</v>
      </c>
      <c r="DC192" s="60">
        <f>SUM(DD192:DQ192)</f>
        <v>0</v>
      </c>
      <c r="DD192" s="58">
        <f>DD193*DD194</f>
        <v>0</v>
      </c>
      <c r="DE192" s="61"/>
      <c r="DF192" s="58">
        <f t="shared" ref="DF192:DQ192" si="756">DF193*DF194</f>
        <v>0</v>
      </c>
      <c r="DG192" s="58">
        <f t="shared" si="756"/>
        <v>0</v>
      </c>
      <c r="DH192" s="58">
        <f t="shared" si="756"/>
        <v>0</v>
      </c>
      <c r="DI192" s="58">
        <f t="shared" si="756"/>
        <v>0</v>
      </c>
      <c r="DJ192" s="58">
        <f t="shared" si="756"/>
        <v>0</v>
      </c>
      <c r="DK192" s="58">
        <f t="shared" si="756"/>
        <v>0</v>
      </c>
      <c r="DL192" s="58">
        <f t="shared" si="756"/>
        <v>0</v>
      </c>
      <c r="DM192" s="58">
        <f t="shared" si="756"/>
        <v>0</v>
      </c>
      <c r="DN192" s="58">
        <f t="shared" si="756"/>
        <v>0</v>
      </c>
      <c r="DO192" s="58">
        <f t="shared" si="756"/>
        <v>0</v>
      </c>
      <c r="DP192" s="58">
        <f t="shared" si="756"/>
        <v>0</v>
      </c>
      <c r="DQ192" s="58">
        <f t="shared" si="756"/>
        <v>0</v>
      </c>
      <c r="DR192" s="60">
        <f>SUM(DS192:EF192)</f>
        <v>0</v>
      </c>
      <c r="DS192" s="58">
        <f>DS193*DS194</f>
        <v>0</v>
      </c>
      <c r="DT192" s="61"/>
      <c r="DU192" s="58">
        <f t="shared" ref="DU192:EF192" si="757">DU193*DU194</f>
        <v>0</v>
      </c>
      <c r="DV192" s="58">
        <f t="shared" si="757"/>
        <v>0</v>
      </c>
      <c r="DW192" s="58">
        <f t="shared" si="757"/>
        <v>0</v>
      </c>
      <c r="DX192" s="58">
        <f t="shared" si="757"/>
        <v>0</v>
      </c>
      <c r="DY192" s="58">
        <f t="shared" si="757"/>
        <v>0</v>
      </c>
      <c r="DZ192" s="58">
        <f t="shared" si="757"/>
        <v>0</v>
      </c>
      <c r="EA192" s="58">
        <f t="shared" si="757"/>
        <v>0</v>
      </c>
      <c r="EB192" s="58">
        <f t="shared" si="757"/>
        <v>0</v>
      </c>
      <c r="EC192" s="58">
        <f t="shared" si="757"/>
        <v>0</v>
      </c>
      <c r="ED192" s="58">
        <f t="shared" si="757"/>
        <v>0</v>
      </c>
      <c r="EE192" s="58">
        <f t="shared" si="757"/>
        <v>0</v>
      </c>
      <c r="EF192" s="58">
        <f t="shared" si="757"/>
        <v>0</v>
      </c>
      <c r="EG192" s="60">
        <f>SUM(EH192:EU192)</f>
        <v>0</v>
      </c>
      <c r="EH192" s="58">
        <f>EH193*EH194</f>
        <v>0</v>
      </c>
      <c r="EI192" s="61"/>
      <c r="EJ192" s="58">
        <f t="shared" ref="EJ192:EU192" si="758">EJ193*EJ194</f>
        <v>0</v>
      </c>
      <c r="EK192" s="58">
        <f t="shared" si="758"/>
        <v>0</v>
      </c>
      <c r="EL192" s="58">
        <f t="shared" si="758"/>
        <v>0</v>
      </c>
      <c r="EM192" s="58">
        <f t="shared" si="758"/>
        <v>0</v>
      </c>
      <c r="EN192" s="58">
        <f t="shared" si="758"/>
        <v>0</v>
      </c>
      <c r="EO192" s="58">
        <f t="shared" si="758"/>
        <v>0</v>
      </c>
      <c r="EP192" s="58">
        <f t="shared" si="758"/>
        <v>0</v>
      </c>
      <c r="EQ192" s="58">
        <f t="shared" si="758"/>
        <v>0</v>
      </c>
      <c r="ER192" s="58">
        <f t="shared" si="758"/>
        <v>0</v>
      </c>
      <c r="ES192" s="58">
        <f t="shared" si="758"/>
        <v>0</v>
      </c>
      <c r="ET192" s="58">
        <f t="shared" si="758"/>
        <v>0</v>
      </c>
      <c r="EU192" s="58">
        <f t="shared" si="758"/>
        <v>0</v>
      </c>
      <c r="EV192" s="60">
        <f>SUM(EW192:FJ192)</f>
        <v>0</v>
      </c>
      <c r="EW192" s="58">
        <f>EW193*EW194</f>
        <v>0</v>
      </c>
      <c r="EX192" s="61"/>
      <c r="EY192" s="58">
        <f t="shared" ref="EY192:FJ192" si="759">EY193*EY194</f>
        <v>0</v>
      </c>
      <c r="EZ192" s="58">
        <f t="shared" si="759"/>
        <v>0</v>
      </c>
      <c r="FA192" s="58">
        <f t="shared" si="759"/>
        <v>0</v>
      </c>
      <c r="FB192" s="58">
        <f t="shared" si="759"/>
        <v>0</v>
      </c>
      <c r="FC192" s="58">
        <f t="shared" si="759"/>
        <v>0</v>
      </c>
      <c r="FD192" s="58">
        <f t="shared" si="759"/>
        <v>0</v>
      </c>
      <c r="FE192" s="58">
        <f t="shared" si="759"/>
        <v>0</v>
      </c>
      <c r="FF192" s="58">
        <f t="shared" si="759"/>
        <v>0</v>
      </c>
      <c r="FG192" s="58">
        <f t="shared" si="759"/>
        <v>0</v>
      </c>
      <c r="FH192" s="58">
        <f t="shared" si="759"/>
        <v>0</v>
      </c>
      <c r="FI192" s="58">
        <f t="shared" si="759"/>
        <v>0</v>
      </c>
      <c r="FJ192" s="58">
        <f t="shared" si="759"/>
        <v>0</v>
      </c>
      <c r="FK192" s="60">
        <f>SUM(FL192:FY192)</f>
        <v>0</v>
      </c>
      <c r="FL192" s="58">
        <f>FL193*FL194</f>
        <v>0</v>
      </c>
      <c r="FM192" s="61"/>
      <c r="FN192" s="58">
        <f t="shared" ref="FN192:FY192" si="760">FN193*FN194</f>
        <v>0</v>
      </c>
      <c r="FO192" s="58">
        <f t="shared" si="760"/>
        <v>0</v>
      </c>
      <c r="FP192" s="58">
        <f t="shared" si="760"/>
        <v>0</v>
      </c>
      <c r="FQ192" s="58">
        <f t="shared" si="760"/>
        <v>0</v>
      </c>
      <c r="FR192" s="58">
        <f t="shared" si="760"/>
        <v>0</v>
      </c>
      <c r="FS192" s="58">
        <f t="shared" si="760"/>
        <v>0</v>
      </c>
      <c r="FT192" s="58">
        <f t="shared" si="760"/>
        <v>0</v>
      </c>
      <c r="FU192" s="58">
        <f t="shared" si="760"/>
        <v>0</v>
      </c>
      <c r="FV192" s="58">
        <f t="shared" si="760"/>
        <v>0</v>
      </c>
      <c r="FW192" s="58">
        <f t="shared" si="760"/>
        <v>0</v>
      </c>
      <c r="FX192" s="58">
        <f t="shared" si="760"/>
        <v>0</v>
      </c>
      <c r="FY192" s="58">
        <f t="shared" si="760"/>
        <v>0</v>
      </c>
      <c r="FZ192" s="60">
        <f>SUM(GA192:GN192)</f>
        <v>0</v>
      </c>
      <c r="GA192" s="58">
        <f>GA193*GA194</f>
        <v>0</v>
      </c>
      <c r="GB192" s="61"/>
      <c r="GC192" s="58">
        <f t="shared" ref="GC192:GN192" si="761">GC193*GC194</f>
        <v>0</v>
      </c>
      <c r="GD192" s="58">
        <f t="shared" si="761"/>
        <v>0</v>
      </c>
      <c r="GE192" s="58">
        <f t="shared" si="761"/>
        <v>0</v>
      </c>
      <c r="GF192" s="58">
        <f t="shared" si="761"/>
        <v>0</v>
      </c>
      <c r="GG192" s="58">
        <f t="shared" si="761"/>
        <v>0</v>
      </c>
      <c r="GH192" s="58">
        <f t="shared" si="761"/>
        <v>0</v>
      </c>
      <c r="GI192" s="58">
        <f t="shared" si="761"/>
        <v>0</v>
      </c>
      <c r="GJ192" s="58">
        <f t="shared" si="761"/>
        <v>0</v>
      </c>
      <c r="GK192" s="58">
        <f t="shared" si="761"/>
        <v>0</v>
      </c>
      <c r="GL192" s="58">
        <f t="shared" si="761"/>
        <v>0</v>
      </c>
      <c r="GM192" s="58">
        <f t="shared" si="761"/>
        <v>0</v>
      </c>
      <c r="GN192" s="58">
        <f t="shared" si="761"/>
        <v>0</v>
      </c>
      <c r="GO192" s="60">
        <f>SUM(GP192:HC192)</f>
        <v>0</v>
      </c>
      <c r="GP192" s="58">
        <f>GP193*GP194</f>
        <v>0</v>
      </c>
      <c r="GQ192" s="61"/>
      <c r="GR192" s="58">
        <f t="shared" ref="GR192:HC192" si="762">GR193*GR194</f>
        <v>0</v>
      </c>
      <c r="GS192" s="58">
        <f t="shared" si="762"/>
        <v>0</v>
      </c>
      <c r="GT192" s="58">
        <f t="shared" si="762"/>
        <v>0</v>
      </c>
      <c r="GU192" s="58">
        <f t="shared" si="762"/>
        <v>0</v>
      </c>
      <c r="GV192" s="58">
        <f t="shared" si="762"/>
        <v>0</v>
      </c>
      <c r="GW192" s="58">
        <f t="shared" si="762"/>
        <v>0</v>
      </c>
      <c r="GX192" s="58">
        <f t="shared" si="762"/>
        <v>0</v>
      </c>
      <c r="GY192" s="58">
        <f t="shared" si="762"/>
        <v>0</v>
      </c>
      <c r="GZ192" s="58">
        <f t="shared" si="762"/>
        <v>0</v>
      </c>
      <c r="HA192" s="58">
        <f t="shared" si="762"/>
        <v>0</v>
      </c>
      <c r="HB192" s="58">
        <f t="shared" si="762"/>
        <v>0</v>
      </c>
      <c r="HC192" s="58">
        <f t="shared" si="762"/>
        <v>0</v>
      </c>
    </row>
    <row r="193" spans="1:211" s="15" customFormat="1" ht="13.5" customHeight="1" x14ac:dyDescent="0.25">
      <c r="A193" s="14" t="s">
        <v>54</v>
      </c>
      <c r="B193" s="15" t="s">
        <v>520</v>
      </c>
      <c r="C193" s="47" t="s">
        <v>505</v>
      </c>
      <c r="D193" s="47" t="s">
        <v>506</v>
      </c>
      <c r="E193" s="48">
        <v>97</v>
      </c>
      <c r="F193" s="49"/>
      <c r="G193" s="50" t="s">
        <v>497</v>
      </c>
      <c r="H193" s="51"/>
      <c r="J193" s="50" t="s">
        <v>60</v>
      </c>
      <c r="K193" s="52" t="s">
        <v>56</v>
      </c>
      <c r="L193" s="53"/>
      <c r="M193" s="53"/>
      <c r="N193" s="16"/>
      <c r="O193" s="54"/>
      <c r="P193" s="17">
        <v>20</v>
      </c>
      <c r="Q193" s="55">
        <f t="shared" si="751"/>
        <v>0</v>
      </c>
      <c r="R193" s="56">
        <f t="shared" si="751"/>
        <v>0</v>
      </c>
      <c r="S193" s="56">
        <f t="shared" si="751"/>
        <v>0</v>
      </c>
      <c r="T193" s="56">
        <f t="shared" si="751"/>
        <v>0</v>
      </c>
      <c r="U193" s="56">
        <f t="shared" si="751"/>
        <v>0</v>
      </c>
      <c r="V193" s="56">
        <f t="shared" si="751"/>
        <v>0</v>
      </c>
      <c r="W193" s="56">
        <f t="shared" si="751"/>
        <v>0</v>
      </c>
      <c r="X193" s="56">
        <f t="shared" si="751"/>
        <v>0</v>
      </c>
      <c r="Y193" s="56">
        <f t="shared" si="751"/>
        <v>0</v>
      </c>
      <c r="Z193" s="56">
        <f t="shared" si="751"/>
        <v>0</v>
      </c>
      <c r="AA193" s="56">
        <f t="shared" si="751"/>
        <v>0</v>
      </c>
      <c r="AB193" s="56">
        <f t="shared" si="751"/>
        <v>0</v>
      </c>
      <c r="AC193" s="56">
        <f t="shared" si="751"/>
        <v>0</v>
      </c>
      <c r="AD193" s="56">
        <f t="shared" si="751"/>
        <v>0</v>
      </c>
      <c r="AE193" s="56">
        <f t="shared" si="751"/>
        <v>0</v>
      </c>
      <c r="AF193" s="57">
        <f>SUM(AG193:AT193)</f>
        <v>0</v>
      </c>
      <c r="AG193" s="58"/>
      <c r="AH193" s="63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60">
        <f>SUM(AV193:BI193)</f>
        <v>0</v>
      </c>
      <c r="AV193" s="58"/>
      <c r="AW193" s="63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60">
        <f>SUM(BK193:BX193)</f>
        <v>0</v>
      </c>
      <c r="BK193" s="58"/>
      <c r="BL193" s="63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60">
        <f>SUM(BZ193:CM193)</f>
        <v>0</v>
      </c>
      <c r="BZ193" s="58"/>
      <c r="CA193" s="61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60">
        <f>SUM(CO193:DB193)</f>
        <v>0</v>
      </c>
      <c r="CO193" s="58"/>
      <c r="CP193" s="61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60">
        <f>SUM(DD193:DQ193)</f>
        <v>0</v>
      </c>
      <c r="DD193" s="58"/>
      <c r="DE193" s="61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60">
        <f>SUM(DS193:EF193)</f>
        <v>0</v>
      </c>
      <c r="DS193" s="58"/>
      <c r="DT193" s="61"/>
      <c r="DU193" s="58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58"/>
      <c r="EG193" s="60">
        <f>SUM(EH193:EU193)</f>
        <v>0</v>
      </c>
      <c r="EH193" s="58"/>
      <c r="EI193" s="61"/>
      <c r="EJ193" s="58"/>
      <c r="EK193" s="58"/>
      <c r="EL193" s="58"/>
      <c r="EM193" s="58"/>
      <c r="EN193" s="58"/>
      <c r="EO193" s="58"/>
      <c r="EP193" s="58"/>
      <c r="EQ193" s="58"/>
      <c r="ER193" s="58"/>
      <c r="ES193" s="58"/>
      <c r="ET193" s="58"/>
      <c r="EU193" s="58"/>
      <c r="EV193" s="60">
        <f>SUM(EW193:FJ193)</f>
        <v>0</v>
      </c>
      <c r="EW193" s="58"/>
      <c r="EX193" s="61"/>
      <c r="EY193" s="58"/>
      <c r="EZ193" s="58"/>
      <c r="FA193" s="58"/>
      <c r="FB193" s="58"/>
      <c r="FC193" s="58"/>
      <c r="FD193" s="58"/>
      <c r="FE193" s="58"/>
      <c r="FF193" s="58"/>
      <c r="FG193" s="58"/>
      <c r="FH193" s="58"/>
      <c r="FI193" s="58"/>
      <c r="FJ193" s="58"/>
      <c r="FK193" s="60">
        <f>SUM(FL193:FY193)</f>
        <v>0</v>
      </c>
      <c r="FL193" s="58"/>
      <c r="FM193" s="61"/>
      <c r="FN193" s="58"/>
      <c r="FO193" s="58"/>
      <c r="FP193" s="58"/>
      <c r="FQ193" s="58"/>
      <c r="FR193" s="58"/>
      <c r="FS193" s="58"/>
      <c r="FT193" s="58"/>
      <c r="FU193" s="58"/>
      <c r="FV193" s="58"/>
      <c r="FW193" s="58"/>
      <c r="FX193" s="58"/>
      <c r="FY193" s="58"/>
      <c r="FZ193" s="60">
        <f>SUM(GA193:GN193)</f>
        <v>0</v>
      </c>
      <c r="GA193" s="58"/>
      <c r="GB193" s="61"/>
      <c r="GC193" s="58"/>
      <c r="GD193" s="58"/>
      <c r="GE193" s="58"/>
      <c r="GF193" s="58"/>
      <c r="GG193" s="58"/>
      <c r="GH193" s="58"/>
      <c r="GI193" s="58"/>
      <c r="GJ193" s="58"/>
      <c r="GK193" s="58"/>
      <c r="GL193" s="58"/>
      <c r="GM193" s="58"/>
      <c r="GN193" s="58"/>
      <c r="GO193" s="60">
        <f>SUM(GP193:HC193)</f>
        <v>0</v>
      </c>
      <c r="GP193" s="58"/>
      <c r="GQ193" s="61"/>
      <c r="GR193" s="58"/>
      <c r="GS193" s="58"/>
      <c r="GT193" s="58"/>
      <c r="GU193" s="58"/>
      <c r="GV193" s="58"/>
      <c r="GW193" s="58"/>
      <c r="GX193" s="58"/>
      <c r="GY193" s="58"/>
      <c r="GZ193" s="58"/>
      <c r="HA193" s="58"/>
      <c r="HB193" s="58"/>
      <c r="HC193" s="58"/>
    </row>
    <row r="194" spans="1:211" s="15" customFormat="1" ht="13.5" customHeight="1" x14ac:dyDescent="0.25">
      <c r="A194" s="14" t="s">
        <v>54</v>
      </c>
      <c r="B194" s="15" t="s">
        <v>521</v>
      </c>
      <c r="C194" s="47" t="s">
        <v>505</v>
      </c>
      <c r="D194" s="47" t="s">
        <v>506</v>
      </c>
      <c r="E194" s="48">
        <v>97</v>
      </c>
      <c r="F194" s="49"/>
      <c r="G194" s="50" t="s">
        <v>499</v>
      </c>
      <c r="H194" s="51"/>
      <c r="J194" s="50" t="s">
        <v>63</v>
      </c>
      <c r="K194" s="52" t="s">
        <v>56</v>
      </c>
      <c r="L194" s="53"/>
      <c r="M194" s="53"/>
      <c r="N194" s="16"/>
      <c r="O194" s="54"/>
      <c r="P194" s="17">
        <v>20</v>
      </c>
      <c r="Q194" s="55">
        <f t="shared" ref="Q194:AF194" si="763">IF(Q193=0, 0, Q192/Q193/1)</f>
        <v>0</v>
      </c>
      <c r="R194" s="56">
        <f t="shared" si="763"/>
        <v>0</v>
      </c>
      <c r="S194" s="56">
        <f t="shared" si="763"/>
        <v>0</v>
      </c>
      <c r="T194" s="56">
        <f t="shared" si="763"/>
        <v>0</v>
      </c>
      <c r="U194" s="56">
        <f t="shared" si="763"/>
        <v>0</v>
      </c>
      <c r="V194" s="56">
        <f t="shared" si="763"/>
        <v>0</v>
      </c>
      <c r="W194" s="56">
        <f t="shared" si="763"/>
        <v>0</v>
      </c>
      <c r="X194" s="56">
        <f t="shared" si="763"/>
        <v>0</v>
      </c>
      <c r="Y194" s="56">
        <f t="shared" si="763"/>
        <v>0</v>
      </c>
      <c r="Z194" s="56">
        <f t="shared" si="763"/>
        <v>0</v>
      </c>
      <c r="AA194" s="56">
        <f t="shared" si="763"/>
        <v>0</v>
      </c>
      <c r="AB194" s="56">
        <f t="shared" si="763"/>
        <v>0</v>
      </c>
      <c r="AC194" s="56">
        <f t="shared" si="763"/>
        <v>0</v>
      </c>
      <c r="AD194" s="56">
        <f t="shared" si="763"/>
        <v>0</v>
      </c>
      <c r="AE194" s="56">
        <f t="shared" si="763"/>
        <v>0</v>
      </c>
      <c r="AF194" s="57">
        <f t="shared" si="763"/>
        <v>0</v>
      </c>
      <c r="AG194" s="58"/>
      <c r="AH194" s="63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60">
        <f>IF(AU193=0, 0, AU192/AU193/1)</f>
        <v>0</v>
      </c>
      <c r="AV194" s="58"/>
      <c r="AW194" s="63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60">
        <f>IF(BJ193=0, 0, BJ192/BJ193/1)</f>
        <v>0</v>
      </c>
      <c r="BK194" s="58"/>
      <c r="BL194" s="63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60">
        <f>IF(BY193=0, 0, BY192/BY193/1)</f>
        <v>0</v>
      </c>
      <c r="BZ194" s="58"/>
      <c r="CA194" s="61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60">
        <f>IF(CN193=0, 0, CN192/CN193/1)</f>
        <v>0</v>
      </c>
      <c r="CO194" s="58"/>
      <c r="CP194" s="61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60">
        <f>IF(DC193=0, 0, DC192/DC193/1)</f>
        <v>0</v>
      </c>
      <c r="DD194" s="58"/>
      <c r="DE194" s="61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60">
        <f>IF(DR193=0, 0, DR192/DR193/1)</f>
        <v>0</v>
      </c>
      <c r="DS194" s="58"/>
      <c r="DT194" s="61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60">
        <f>IF(EG193=0, 0, EG192/EG193/1)</f>
        <v>0</v>
      </c>
      <c r="EH194" s="58"/>
      <c r="EI194" s="61"/>
      <c r="EJ194" s="58"/>
      <c r="EK194" s="58"/>
      <c r="EL194" s="58"/>
      <c r="EM194" s="58"/>
      <c r="EN194" s="58"/>
      <c r="EO194" s="58"/>
      <c r="EP194" s="58"/>
      <c r="EQ194" s="58"/>
      <c r="ER194" s="58"/>
      <c r="ES194" s="58"/>
      <c r="ET194" s="58"/>
      <c r="EU194" s="58"/>
      <c r="EV194" s="60">
        <f>IF(EV193=0, 0, EV192/EV193/1)</f>
        <v>0</v>
      </c>
      <c r="EW194" s="58"/>
      <c r="EX194" s="61"/>
      <c r="EY194" s="58"/>
      <c r="EZ194" s="58"/>
      <c r="FA194" s="58"/>
      <c r="FB194" s="58"/>
      <c r="FC194" s="58"/>
      <c r="FD194" s="58"/>
      <c r="FE194" s="58"/>
      <c r="FF194" s="58"/>
      <c r="FG194" s="58"/>
      <c r="FH194" s="58"/>
      <c r="FI194" s="58"/>
      <c r="FJ194" s="58"/>
      <c r="FK194" s="60">
        <f>IF(FK193=0, 0, FK192/FK193/1)</f>
        <v>0</v>
      </c>
      <c r="FL194" s="58"/>
      <c r="FM194" s="61"/>
      <c r="FN194" s="58"/>
      <c r="FO194" s="58"/>
      <c r="FP194" s="58"/>
      <c r="FQ194" s="58"/>
      <c r="FR194" s="58"/>
      <c r="FS194" s="58"/>
      <c r="FT194" s="58"/>
      <c r="FU194" s="58"/>
      <c r="FV194" s="58"/>
      <c r="FW194" s="58"/>
      <c r="FX194" s="58"/>
      <c r="FY194" s="58"/>
      <c r="FZ194" s="60">
        <f>IF(FZ193=0, 0, FZ192/FZ193/1)</f>
        <v>0</v>
      </c>
      <c r="GA194" s="58"/>
      <c r="GB194" s="61"/>
      <c r="GC194" s="58"/>
      <c r="GD194" s="58"/>
      <c r="GE194" s="58"/>
      <c r="GF194" s="58"/>
      <c r="GG194" s="58"/>
      <c r="GH194" s="58"/>
      <c r="GI194" s="58"/>
      <c r="GJ194" s="58"/>
      <c r="GK194" s="58"/>
      <c r="GL194" s="58"/>
      <c r="GM194" s="58"/>
      <c r="GN194" s="58"/>
      <c r="GO194" s="60">
        <f>IF(GO193=0, 0, GO192/GO193/1)</f>
        <v>0</v>
      </c>
      <c r="GP194" s="58"/>
      <c r="GQ194" s="61"/>
      <c r="GR194" s="58"/>
      <c r="GS194" s="58"/>
      <c r="GT194" s="58"/>
      <c r="GU194" s="58"/>
      <c r="GV194" s="58"/>
      <c r="GW194" s="58"/>
      <c r="GX194" s="58"/>
      <c r="GY194" s="58"/>
      <c r="GZ194" s="58"/>
      <c r="HA194" s="58"/>
      <c r="HB194" s="58"/>
      <c r="HC194" s="58"/>
    </row>
    <row r="195" spans="1:211" s="15" customFormat="1" ht="13.5" customHeight="1" x14ac:dyDescent="0.25">
      <c r="A195" s="14" t="s">
        <v>49</v>
      </c>
      <c r="B195" s="15" t="s">
        <v>522</v>
      </c>
      <c r="C195" s="47" t="s">
        <v>505</v>
      </c>
      <c r="D195" s="47" t="s">
        <v>506</v>
      </c>
      <c r="E195" s="48">
        <v>97</v>
      </c>
      <c r="F195" s="49"/>
      <c r="G195" s="50" t="s">
        <v>523</v>
      </c>
      <c r="H195" s="51" t="s">
        <v>54</v>
      </c>
      <c r="J195" s="50" t="s">
        <v>55</v>
      </c>
      <c r="K195" s="52" t="s">
        <v>56</v>
      </c>
      <c r="L195" s="53"/>
      <c r="M195" s="53"/>
      <c r="N195" s="16"/>
      <c r="O195" s="54"/>
      <c r="P195" s="17">
        <v>20</v>
      </c>
      <c r="Q195" s="55">
        <f t="shared" ref="Q195:AE196" si="764">SUM(AF195,AU195,BJ195,BY195,CN195,DC195,DR195,EG195,EV195,FK195,FZ195,GO195)</f>
        <v>0</v>
      </c>
      <c r="R195" s="56">
        <f t="shared" si="764"/>
        <v>0</v>
      </c>
      <c r="S195" s="56">
        <f t="shared" si="764"/>
        <v>0</v>
      </c>
      <c r="T195" s="56">
        <f t="shared" si="764"/>
        <v>0</v>
      </c>
      <c r="U195" s="56">
        <f t="shared" si="764"/>
        <v>0</v>
      </c>
      <c r="V195" s="56">
        <f t="shared" si="764"/>
        <v>0</v>
      </c>
      <c r="W195" s="56">
        <f t="shared" si="764"/>
        <v>0</v>
      </c>
      <c r="X195" s="56">
        <f t="shared" si="764"/>
        <v>0</v>
      </c>
      <c r="Y195" s="56">
        <f t="shared" si="764"/>
        <v>0</v>
      </c>
      <c r="Z195" s="56">
        <f t="shared" si="764"/>
        <v>0</v>
      </c>
      <c r="AA195" s="56">
        <f t="shared" si="764"/>
        <v>0</v>
      </c>
      <c r="AB195" s="56">
        <f t="shared" si="764"/>
        <v>0</v>
      </c>
      <c r="AC195" s="56">
        <f t="shared" si="764"/>
        <v>0</v>
      </c>
      <c r="AD195" s="56">
        <f t="shared" si="764"/>
        <v>0</v>
      </c>
      <c r="AE195" s="56">
        <f t="shared" si="764"/>
        <v>0</v>
      </c>
      <c r="AF195" s="57">
        <f>SUM(AG195:AT195)</f>
        <v>0</v>
      </c>
      <c r="AG195" s="58"/>
      <c r="AH195" s="63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60">
        <f>SUM(AV195:BI195)</f>
        <v>0</v>
      </c>
      <c r="AV195" s="58">
        <f>AV196*AV197</f>
        <v>0</v>
      </c>
      <c r="AW195" s="63"/>
      <c r="AX195" s="58">
        <f t="shared" ref="AX195:BI195" si="765">AX196*AX197</f>
        <v>0</v>
      </c>
      <c r="AY195" s="58">
        <f t="shared" si="765"/>
        <v>0</v>
      </c>
      <c r="AZ195" s="58">
        <f t="shared" si="765"/>
        <v>0</v>
      </c>
      <c r="BA195" s="58">
        <f t="shared" si="765"/>
        <v>0</v>
      </c>
      <c r="BB195" s="58">
        <f t="shared" si="765"/>
        <v>0</v>
      </c>
      <c r="BC195" s="58">
        <f t="shared" si="765"/>
        <v>0</v>
      </c>
      <c r="BD195" s="58">
        <f t="shared" si="765"/>
        <v>0</v>
      </c>
      <c r="BE195" s="58">
        <f t="shared" si="765"/>
        <v>0</v>
      </c>
      <c r="BF195" s="58">
        <f t="shared" si="765"/>
        <v>0</v>
      </c>
      <c r="BG195" s="58">
        <f t="shared" si="765"/>
        <v>0</v>
      </c>
      <c r="BH195" s="58">
        <f t="shared" si="765"/>
        <v>0</v>
      </c>
      <c r="BI195" s="58">
        <f t="shared" si="765"/>
        <v>0</v>
      </c>
      <c r="BJ195" s="60">
        <f>SUM(BK195:BX195)</f>
        <v>0</v>
      </c>
      <c r="BK195" s="58">
        <f>BK196*BK197</f>
        <v>0</v>
      </c>
      <c r="BL195" s="63"/>
      <c r="BM195" s="58">
        <f t="shared" ref="BM195:BX195" si="766">BM196*BM197</f>
        <v>0</v>
      </c>
      <c r="BN195" s="58">
        <f t="shared" si="766"/>
        <v>0</v>
      </c>
      <c r="BO195" s="58">
        <f t="shared" si="766"/>
        <v>0</v>
      </c>
      <c r="BP195" s="58">
        <f t="shared" si="766"/>
        <v>0</v>
      </c>
      <c r="BQ195" s="58">
        <f t="shared" si="766"/>
        <v>0</v>
      </c>
      <c r="BR195" s="58">
        <f t="shared" si="766"/>
        <v>0</v>
      </c>
      <c r="BS195" s="58">
        <f t="shared" si="766"/>
        <v>0</v>
      </c>
      <c r="BT195" s="58">
        <f t="shared" si="766"/>
        <v>0</v>
      </c>
      <c r="BU195" s="58">
        <f t="shared" si="766"/>
        <v>0</v>
      </c>
      <c r="BV195" s="58">
        <f t="shared" si="766"/>
        <v>0</v>
      </c>
      <c r="BW195" s="58">
        <f t="shared" si="766"/>
        <v>0</v>
      </c>
      <c r="BX195" s="58">
        <f t="shared" si="766"/>
        <v>0</v>
      </c>
      <c r="BY195" s="60">
        <f>SUM(BZ195:CM195)</f>
        <v>0</v>
      </c>
      <c r="BZ195" s="58">
        <f>BZ196*BZ197</f>
        <v>0</v>
      </c>
      <c r="CA195" s="61"/>
      <c r="CB195" s="58">
        <f t="shared" ref="CB195:CM195" si="767">CB196*CB197</f>
        <v>0</v>
      </c>
      <c r="CC195" s="58">
        <f t="shared" si="767"/>
        <v>0</v>
      </c>
      <c r="CD195" s="58">
        <f t="shared" si="767"/>
        <v>0</v>
      </c>
      <c r="CE195" s="58">
        <f t="shared" si="767"/>
        <v>0</v>
      </c>
      <c r="CF195" s="58">
        <f t="shared" si="767"/>
        <v>0</v>
      </c>
      <c r="CG195" s="58">
        <f t="shared" si="767"/>
        <v>0</v>
      </c>
      <c r="CH195" s="58">
        <f t="shared" si="767"/>
        <v>0</v>
      </c>
      <c r="CI195" s="58">
        <f t="shared" si="767"/>
        <v>0</v>
      </c>
      <c r="CJ195" s="58">
        <f t="shared" si="767"/>
        <v>0</v>
      </c>
      <c r="CK195" s="58">
        <f t="shared" si="767"/>
        <v>0</v>
      </c>
      <c r="CL195" s="58">
        <f t="shared" si="767"/>
        <v>0</v>
      </c>
      <c r="CM195" s="58">
        <f t="shared" si="767"/>
        <v>0</v>
      </c>
      <c r="CN195" s="60">
        <f>SUM(CO195:DB195)</f>
        <v>0</v>
      </c>
      <c r="CO195" s="58">
        <f>CO196*CO197</f>
        <v>0</v>
      </c>
      <c r="CP195" s="61"/>
      <c r="CQ195" s="58">
        <f t="shared" ref="CQ195:DB195" si="768">CQ196*CQ197</f>
        <v>0</v>
      </c>
      <c r="CR195" s="58">
        <f t="shared" si="768"/>
        <v>0</v>
      </c>
      <c r="CS195" s="58">
        <f t="shared" si="768"/>
        <v>0</v>
      </c>
      <c r="CT195" s="58">
        <f t="shared" si="768"/>
        <v>0</v>
      </c>
      <c r="CU195" s="58">
        <f t="shared" si="768"/>
        <v>0</v>
      </c>
      <c r="CV195" s="58">
        <f t="shared" si="768"/>
        <v>0</v>
      </c>
      <c r="CW195" s="58">
        <f t="shared" si="768"/>
        <v>0</v>
      </c>
      <c r="CX195" s="58">
        <f t="shared" si="768"/>
        <v>0</v>
      </c>
      <c r="CY195" s="58">
        <f t="shared" si="768"/>
        <v>0</v>
      </c>
      <c r="CZ195" s="58">
        <f t="shared" si="768"/>
        <v>0</v>
      </c>
      <c r="DA195" s="58">
        <f t="shared" si="768"/>
        <v>0</v>
      </c>
      <c r="DB195" s="58">
        <f t="shared" si="768"/>
        <v>0</v>
      </c>
      <c r="DC195" s="60">
        <f>SUM(DD195:DQ195)</f>
        <v>0</v>
      </c>
      <c r="DD195" s="58">
        <f>DD196*DD197</f>
        <v>0</v>
      </c>
      <c r="DE195" s="61"/>
      <c r="DF195" s="58">
        <f t="shared" ref="DF195:DQ195" si="769">DF196*DF197</f>
        <v>0</v>
      </c>
      <c r="DG195" s="58">
        <f t="shared" si="769"/>
        <v>0</v>
      </c>
      <c r="DH195" s="58">
        <f t="shared" si="769"/>
        <v>0</v>
      </c>
      <c r="DI195" s="58">
        <f t="shared" si="769"/>
        <v>0</v>
      </c>
      <c r="DJ195" s="58">
        <f t="shared" si="769"/>
        <v>0</v>
      </c>
      <c r="DK195" s="58">
        <f t="shared" si="769"/>
        <v>0</v>
      </c>
      <c r="DL195" s="58">
        <f t="shared" si="769"/>
        <v>0</v>
      </c>
      <c r="DM195" s="58">
        <f t="shared" si="769"/>
        <v>0</v>
      </c>
      <c r="DN195" s="58">
        <f t="shared" si="769"/>
        <v>0</v>
      </c>
      <c r="DO195" s="58">
        <f t="shared" si="769"/>
        <v>0</v>
      </c>
      <c r="DP195" s="58">
        <f t="shared" si="769"/>
        <v>0</v>
      </c>
      <c r="DQ195" s="58">
        <f t="shared" si="769"/>
        <v>0</v>
      </c>
      <c r="DR195" s="60">
        <f>SUM(DS195:EF195)</f>
        <v>0</v>
      </c>
      <c r="DS195" s="58">
        <f>DS196*DS197</f>
        <v>0</v>
      </c>
      <c r="DT195" s="61"/>
      <c r="DU195" s="58">
        <f t="shared" ref="DU195:EF195" si="770">DU196*DU197</f>
        <v>0</v>
      </c>
      <c r="DV195" s="58">
        <f t="shared" si="770"/>
        <v>0</v>
      </c>
      <c r="DW195" s="58">
        <f t="shared" si="770"/>
        <v>0</v>
      </c>
      <c r="DX195" s="58">
        <f t="shared" si="770"/>
        <v>0</v>
      </c>
      <c r="DY195" s="58">
        <f t="shared" si="770"/>
        <v>0</v>
      </c>
      <c r="DZ195" s="58">
        <f t="shared" si="770"/>
        <v>0</v>
      </c>
      <c r="EA195" s="58">
        <f t="shared" si="770"/>
        <v>0</v>
      </c>
      <c r="EB195" s="58">
        <f t="shared" si="770"/>
        <v>0</v>
      </c>
      <c r="EC195" s="58">
        <f t="shared" si="770"/>
        <v>0</v>
      </c>
      <c r="ED195" s="58">
        <f t="shared" si="770"/>
        <v>0</v>
      </c>
      <c r="EE195" s="58">
        <f t="shared" si="770"/>
        <v>0</v>
      </c>
      <c r="EF195" s="58">
        <f t="shared" si="770"/>
        <v>0</v>
      </c>
      <c r="EG195" s="60">
        <f>SUM(EH195:EU195)</f>
        <v>0</v>
      </c>
      <c r="EH195" s="58">
        <f>EH196*EH197</f>
        <v>0</v>
      </c>
      <c r="EI195" s="61"/>
      <c r="EJ195" s="58">
        <f t="shared" ref="EJ195:EU195" si="771">EJ196*EJ197</f>
        <v>0</v>
      </c>
      <c r="EK195" s="58">
        <f t="shared" si="771"/>
        <v>0</v>
      </c>
      <c r="EL195" s="58">
        <f t="shared" si="771"/>
        <v>0</v>
      </c>
      <c r="EM195" s="58">
        <f t="shared" si="771"/>
        <v>0</v>
      </c>
      <c r="EN195" s="58">
        <f t="shared" si="771"/>
        <v>0</v>
      </c>
      <c r="EO195" s="58">
        <f t="shared" si="771"/>
        <v>0</v>
      </c>
      <c r="EP195" s="58">
        <f t="shared" si="771"/>
        <v>0</v>
      </c>
      <c r="EQ195" s="58">
        <f t="shared" si="771"/>
        <v>0</v>
      </c>
      <c r="ER195" s="58">
        <f t="shared" si="771"/>
        <v>0</v>
      </c>
      <c r="ES195" s="58">
        <f t="shared" si="771"/>
        <v>0</v>
      </c>
      <c r="ET195" s="58">
        <f t="shared" si="771"/>
        <v>0</v>
      </c>
      <c r="EU195" s="58">
        <f t="shared" si="771"/>
        <v>0</v>
      </c>
      <c r="EV195" s="60">
        <f>SUM(EW195:FJ195)</f>
        <v>0</v>
      </c>
      <c r="EW195" s="58">
        <f>EW196*EW197</f>
        <v>0</v>
      </c>
      <c r="EX195" s="61"/>
      <c r="EY195" s="58">
        <f t="shared" ref="EY195:FJ195" si="772">EY196*EY197</f>
        <v>0</v>
      </c>
      <c r="EZ195" s="58">
        <f t="shared" si="772"/>
        <v>0</v>
      </c>
      <c r="FA195" s="58">
        <f t="shared" si="772"/>
        <v>0</v>
      </c>
      <c r="FB195" s="58">
        <f t="shared" si="772"/>
        <v>0</v>
      </c>
      <c r="FC195" s="58">
        <f t="shared" si="772"/>
        <v>0</v>
      </c>
      <c r="FD195" s="58">
        <f t="shared" si="772"/>
        <v>0</v>
      </c>
      <c r="FE195" s="58">
        <f t="shared" si="772"/>
        <v>0</v>
      </c>
      <c r="FF195" s="58">
        <f t="shared" si="772"/>
        <v>0</v>
      </c>
      <c r="FG195" s="58">
        <f t="shared" si="772"/>
        <v>0</v>
      </c>
      <c r="FH195" s="58">
        <f t="shared" si="772"/>
        <v>0</v>
      </c>
      <c r="FI195" s="58">
        <f t="shared" si="772"/>
        <v>0</v>
      </c>
      <c r="FJ195" s="58">
        <f t="shared" si="772"/>
        <v>0</v>
      </c>
      <c r="FK195" s="60">
        <f>SUM(FL195:FY195)</f>
        <v>0</v>
      </c>
      <c r="FL195" s="58">
        <f>FL196*FL197</f>
        <v>0</v>
      </c>
      <c r="FM195" s="61"/>
      <c r="FN195" s="58">
        <f t="shared" ref="FN195:FY195" si="773">FN196*FN197</f>
        <v>0</v>
      </c>
      <c r="FO195" s="58">
        <f t="shared" si="773"/>
        <v>0</v>
      </c>
      <c r="FP195" s="58">
        <f t="shared" si="773"/>
        <v>0</v>
      </c>
      <c r="FQ195" s="58">
        <f t="shared" si="773"/>
        <v>0</v>
      </c>
      <c r="FR195" s="58">
        <f t="shared" si="773"/>
        <v>0</v>
      </c>
      <c r="FS195" s="58">
        <f t="shared" si="773"/>
        <v>0</v>
      </c>
      <c r="FT195" s="58">
        <f t="shared" si="773"/>
        <v>0</v>
      </c>
      <c r="FU195" s="58">
        <f t="shared" si="773"/>
        <v>0</v>
      </c>
      <c r="FV195" s="58">
        <f t="shared" si="773"/>
        <v>0</v>
      </c>
      <c r="FW195" s="58">
        <f t="shared" si="773"/>
        <v>0</v>
      </c>
      <c r="FX195" s="58">
        <f t="shared" si="773"/>
        <v>0</v>
      </c>
      <c r="FY195" s="58">
        <f t="shared" si="773"/>
        <v>0</v>
      </c>
      <c r="FZ195" s="60">
        <f>SUM(GA195:GN195)</f>
        <v>0</v>
      </c>
      <c r="GA195" s="58">
        <f>GA196*GA197</f>
        <v>0</v>
      </c>
      <c r="GB195" s="61"/>
      <c r="GC195" s="58">
        <f t="shared" ref="GC195:GN195" si="774">GC196*GC197</f>
        <v>0</v>
      </c>
      <c r="GD195" s="58">
        <f t="shared" si="774"/>
        <v>0</v>
      </c>
      <c r="GE195" s="58">
        <f t="shared" si="774"/>
        <v>0</v>
      </c>
      <c r="GF195" s="58">
        <f t="shared" si="774"/>
        <v>0</v>
      </c>
      <c r="GG195" s="58">
        <f t="shared" si="774"/>
        <v>0</v>
      </c>
      <c r="GH195" s="58">
        <f t="shared" si="774"/>
        <v>0</v>
      </c>
      <c r="GI195" s="58">
        <f t="shared" si="774"/>
        <v>0</v>
      </c>
      <c r="GJ195" s="58">
        <f t="shared" si="774"/>
        <v>0</v>
      </c>
      <c r="GK195" s="58">
        <f t="shared" si="774"/>
        <v>0</v>
      </c>
      <c r="GL195" s="58">
        <f t="shared" si="774"/>
        <v>0</v>
      </c>
      <c r="GM195" s="58">
        <f t="shared" si="774"/>
        <v>0</v>
      </c>
      <c r="GN195" s="58">
        <f t="shared" si="774"/>
        <v>0</v>
      </c>
      <c r="GO195" s="60">
        <f>SUM(GP195:HC195)</f>
        <v>0</v>
      </c>
      <c r="GP195" s="58">
        <f>GP196*GP197</f>
        <v>0</v>
      </c>
      <c r="GQ195" s="61"/>
      <c r="GR195" s="58">
        <f t="shared" ref="GR195:HC195" si="775">GR196*GR197</f>
        <v>0</v>
      </c>
      <c r="GS195" s="58">
        <f t="shared" si="775"/>
        <v>0</v>
      </c>
      <c r="GT195" s="58">
        <f t="shared" si="775"/>
        <v>0</v>
      </c>
      <c r="GU195" s="58">
        <f t="shared" si="775"/>
        <v>0</v>
      </c>
      <c r="GV195" s="58">
        <f t="shared" si="775"/>
        <v>0</v>
      </c>
      <c r="GW195" s="58">
        <f t="shared" si="775"/>
        <v>0</v>
      </c>
      <c r="GX195" s="58">
        <f t="shared" si="775"/>
        <v>0</v>
      </c>
      <c r="GY195" s="58">
        <f t="shared" si="775"/>
        <v>0</v>
      </c>
      <c r="GZ195" s="58">
        <f t="shared" si="775"/>
        <v>0</v>
      </c>
      <c r="HA195" s="58">
        <f t="shared" si="775"/>
        <v>0</v>
      </c>
      <c r="HB195" s="58">
        <f t="shared" si="775"/>
        <v>0</v>
      </c>
      <c r="HC195" s="58">
        <f t="shared" si="775"/>
        <v>0</v>
      </c>
    </row>
    <row r="196" spans="1:211" s="15" customFormat="1" ht="13.5" customHeight="1" x14ac:dyDescent="0.25">
      <c r="A196" s="14" t="s">
        <v>54</v>
      </c>
      <c r="B196" s="15" t="s">
        <v>524</v>
      </c>
      <c r="C196" s="47" t="s">
        <v>505</v>
      </c>
      <c r="D196" s="47" t="s">
        <v>506</v>
      </c>
      <c r="E196" s="48">
        <v>97</v>
      </c>
      <c r="F196" s="49"/>
      <c r="G196" s="50" t="s">
        <v>497</v>
      </c>
      <c r="H196" s="51"/>
      <c r="J196" s="50" t="s">
        <v>60</v>
      </c>
      <c r="K196" s="52" t="s">
        <v>56</v>
      </c>
      <c r="L196" s="53"/>
      <c r="M196" s="53"/>
      <c r="N196" s="16"/>
      <c r="O196" s="54"/>
      <c r="P196" s="17">
        <v>20</v>
      </c>
      <c r="Q196" s="55">
        <f t="shared" si="764"/>
        <v>0</v>
      </c>
      <c r="R196" s="56">
        <f t="shared" si="764"/>
        <v>0</v>
      </c>
      <c r="S196" s="56">
        <f t="shared" si="764"/>
        <v>0</v>
      </c>
      <c r="T196" s="56">
        <f t="shared" si="764"/>
        <v>0</v>
      </c>
      <c r="U196" s="56">
        <f t="shared" si="764"/>
        <v>0</v>
      </c>
      <c r="V196" s="56">
        <f t="shared" si="764"/>
        <v>0</v>
      </c>
      <c r="W196" s="56">
        <f t="shared" si="764"/>
        <v>0</v>
      </c>
      <c r="X196" s="56">
        <f t="shared" si="764"/>
        <v>0</v>
      </c>
      <c r="Y196" s="56">
        <f t="shared" si="764"/>
        <v>0</v>
      </c>
      <c r="Z196" s="56">
        <f t="shared" si="764"/>
        <v>0</v>
      </c>
      <c r="AA196" s="56">
        <f t="shared" si="764"/>
        <v>0</v>
      </c>
      <c r="AB196" s="56">
        <f t="shared" si="764"/>
        <v>0</v>
      </c>
      <c r="AC196" s="56">
        <f t="shared" si="764"/>
        <v>0</v>
      </c>
      <c r="AD196" s="56">
        <f t="shared" si="764"/>
        <v>0</v>
      </c>
      <c r="AE196" s="56">
        <f t="shared" si="764"/>
        <v>0</v>
      </c>
      <c r="AF196" s="57">
        <f>SUM(AG196:AT196)</f>
        <v>0</v>
      </c>
      <c r="AG196" s="58"/>
      <c r="AH196" s="63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60">
        <f>SUM(AV196:BI196)</f>
        <v>0</v>
      </c>
      <c r="AV196" s="58"/>
      <c r="AW196" s="63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60">
        <f>SUM(BK196:BX196)</f>
        <v>0</v>
      </c>
      <c r="BK196" s="58"/>
      <c r="BL196" s="63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60">
        <f>SUM(BZ196:CM196)</f>
        <v>0</v>
      </c>
      <c r="BZ196" s="58"/>
      <c r="CA196" s="61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60">
        <f>SUM(CO196:DB196)</f>
        <v>0</v>
      </c>
      <c r="CO196" s="58"/>
      <c r="CP196" s="61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60">
        <f>SUM(DD196:DQ196)</f>
        <v>0</v>
      </c>
      <c r="DD196" s="58"/>
      <c r="DE196" s="61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60">
        <f>SUM(DS196:EF196)</f>
        <v>0</v>
      </c>
      <c r="DS196" s="58"/>
      <c r="DT196" s="61"/>
      <c r="DU196" s="58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58"/>
      <c r="EG196" s="60">
        <f>SUM(EH196:EU196)</f>
        <v>0</v>
      </c>
      <c r="EH196" s="58"/>
      <c r="EI196" s="61"/>
      <c r="EJ196" s="58"/>
      <c r="EK196" s="58"/>
      <c r="EL196" s="58"/>
      <c r="EM196" s="58"/>
      <c r="EN196" s="58"/>
      <c r="EO196" s="58"/>
      <c r="EP196" s="58"/>
      <c r="EQ196" s="58"/>
      <c r="ER196" s="58"/>
      <c r="ES196" s="58"/>
      <c r="ET196" s="58"/>
      <c r="EU196" s="58"/>
      <c r="EV196" s="60">
        <f>SUM(EW196:FJ196)</f>
        <v>0</v>
      </c>
      <c r="EW196" s="58"/>
      <c r="EX196" s="61"/>
      <c r="EY196" s="58"/>
      <c r="EZ196" s="58"/>
      <c r="FA196" s="58"/>
      <c r="FB196" s="58"/>
      <c r="FC196" s="58"/>
      <c r="FD196" s="58"/>
      <c r="FE196" s="58"/>
      <c r="FF196" s="58"/>
      <c r="FG196" s="58"/>
      <c r="FH196" s="58"/>
      <c r="FI196" s="58"/>
      <c r="FJ196" s="58"/>
      <c r="FK196" s="60">
        <f>SUM(FL196:FY196)</f>
        <v>0</v>
      </c>
      <c r="FL196" s="58"/>
      <c r="FM196" s="61"/>
      <c r="FN196" s="58"/>
      <c r="FO196" s="58"/>
      <c r="FP196" s="58"/>
      <c r="FQ196" s="58"/>
      <c r="FR196" s="58"/>
      <c r="FS196" s="58"/>
      <c r="FT196" s="58"/>
      <c r="FU196" s="58"/>
      <c r="FV196" s="58"/>
      <c r="FW196" s="58"/>
      <c r="FX196" s="58"/>
      <c r="FY196" s="58"/>
      <c r="FZ196" s="60">
        <f>SUM(GA196:GN196)</f>
        <v>0</v>
      </c>
      <c r="GA196" s="58"/>
      <c r="GB196" s="61"/>
      <c r="GC196" s="58"/>
      <c r="GD196" s="58"/>
      <c r="GE196" s="58"/>
      <c r="GF196" s="58"/>
      <c r="GG196" s="58"/>
      <c r="GH196" s="58"/>
      <c r="GI196" s="58"/>
      <c r="GJ196" s="58"/>
      <c r="GK196" s="58"/>
      <c r="GL196" s="58"/>
      <c r="GM196" s="58"/>
      <c r="GN196" s="58"/>
      <c r="GO196" s="60">
        <f>SUM(GP196:HC196)</f>
        <v>0</v>
      </c>
      <c r="GP196" s="58"/>
      <c r="GQ196" s="61"/>
      <c r="GR196" s="58"/>
      <c r="GS196" s="58"/>
      <c r="GT196" s="58"/>
      <c r="GU196" s="58"/>
      <c r="GV196" s="58"/>
      <c r="GW196" s="58"/>
      <c r="GX196" s="58"/>
      <c r="GY196" s="58"/>
      <c r="GZ196" s="58"/>
      <c r="HA196" s="58"/>
      <c r="HB196" s="58"/>
      <c r="HC196" s="58"/>
    </row>
    <row r="197" spans="1:211" s="15" customFormat="1" ht="13.5" customHeight="1" x14ac:dyDescent="0.25">
      <c r="A197" s="14" t="s">
        <v>54</v>
      </c>
      <c r="B197" s="15" t="s">
        <v>525</v>
      </c>
      <c r="C197" s="47" t="s">
        <v>505</v>
      </c>
      <c r="D197" s="47" t="s">
        <v>506</v>
      </c>
      <c r="E197" s="48">
        <v>97</v>
      </c>
      <c r="F197" s="49"/>
      <c r="G197" s="50" t="s">
        <v>499</v>
      </c>
      <c r="H197" s="51"/>
      <c r="J197" s="50" t="s">
        <v>63</v>
      </c>
      <c r="K197" s="52" t="s">
        <v>56</v>
      </c>
      <c r="L197" s="53"/>
      <c r="M197" s="53"/>
      <c r="N197" s="16"/>
      <c r="O197" s="54"/>
      <c r="P197" s="17">
        <v>20</v>
      </c>
      <c r="Q197" s="55">
        <f t="shared" ref="Q197:AF197" si="776">IF(Q196=0, 0, Q195/Q196/1)</f>
        <v>0</v>
      </c>
      <c r="R197" s="56">
        <f t="shared" si="776"/>
        <v>0</v>
      </c>
      <c r="S197" s="56">
        <f t="shared" si="776"/>
        <v>0</v>
      </c>
      <c r="T197" s="56">
        <f t="shared" si="776"/>
        <v>0</v>
      </c>
      <c r="U197" s="56">
        <f t="shared" si="776"/>
        <v>0</v>
      </c>
      <c r="V197" s="56">
        <f t="shared" si="776"/>
        <v>0</v>
      </c>
      <c r="W197" s="56">
        <f t="shared" si="776"/>
        <v>0</v>
      </c>
      <c r="X197" s="56">
        <f t="shared" si="776"/>
        <v>0</v>
      </c>
      <c r="Y197" s="56">
        <f t="shared" si="776"/>
        <v>0</v>
      </c>
      <c r="Z197" s="56">
        <f t="shared" si="776"/>
        <v>0</v>
      </c>
      <c r="AA197" s="56">
        <f t="shared" si="776"/>
        <v>0</v>
      </c>
      <c r="AB197" s="56">
        <f t="shared" si="776"/>
        <v>0</v>
      </c>
      <c r="AC197" s="56">
        <f t="shared" si="776"/>
        <v>0</v>
      </c>
      <c r="AD197" s="56">
        <f t="shared" si="776"/>
        <v>0</v>
      </c>
      <c r="AE197" s="56">
        <f t="shared" si="776"/>
        <v>0</v>
      </c>
      <c r="AF197" s="57">
        <f t="shared" si="776"/>
        <v>0</v>
      </c>
      <c r="AG197" s="58"/>
      <c r="AH197" s="63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60">
        <f>IF(AU196=0, 0, AU195/AU196/1)</f>
        <v>0</v>
      </c>
      <c r="AV197" s="58"/>
      <c r="AW197" s="63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60">
        <f>IF(BJ196=0, 0, BJ195/BJ196/1)</f>
        <v>0</v>
      </c>
      <c r="BK197" s="58"/>
      <c r="BL197" s="63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60">
        <f>IF(BY196=0, 0, BY195/BY196/1)</f>
        <v>0</v>
      </c>
      <c r="BZ197" s="58"/>
      <c r="CA197" s="61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60">
        <f>IF(CN196=0, 0, CN195/CN196/1)</f>
        <v>0</v>
      </c>
      <c r="CO197" s="58"/>
      <c r="CP197" s="61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60">
        <f>IF(DC196=0, 0, DC195/DC196/1)</f>
        <v>0</v>
      </c>
      <c r="DD197" s="58"/>
      <c r="DE197" s="61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60">
        <f>IF(DR196=0, 0, DR195/DR196/1)</f>
        <v>0</v>
      </c>
      <c r="DS197" s="58"/>
      <c r="DT197" s="61"/>
      <c r="DU197" s="58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58"/>
      <c r="EG197" s="60">
        <f>IF(EG196=0, 0, EG195/EG196/1)</f>
        <v>0</v>
      </c>
      <c r="EH197" s="58"/>
      <c r="EI197" s="61"/>
      <c r="EJ197" s="58"/>
      <c r="EK197" s="58"/>
      <c r="EL197" s="58"/>
      <c r="EM197" s="58"/>
      <c r="EN197" s="58"/>
      <c r="EO197" s="58"/>
      <c r="EP197" s="58"/>
      <c r="EQ197" s="58"/>
      <c r="ER197" s="58"/>
      <c r="ES197" s="58"/>
      <c r="ET197" s="58"/>
      <c r="EU197" s="58"/>
      <c r="EV197" s="60">
        <f>IF(EV196=0, 0, EV195/EV196/1)</f>
        <v>0</v>
      </c>
      <c r="EW197" s="58"/>
      <c r="EX197" s="61"/>
      <c r="EY197" s="58"/>
      <c r="EZ197" s="58"/>
      <c r="FA197" s="58"/>
      <c r="FB197" s="58"/>
      <c r="FC197" s="58"/>
      <c r="FD197" s="58"/>
      <c r="FE197" s="58"/>
      <c r="FF197" s="58"/>
      <c r="FG197" s="58"/>
      <c r="FH197" s="58"/>
      <c r="FI197" s="58"/>
      <c r="FJ197" s="58"/>
      <c r="FK197" s="60">
        <f>IF(FK196=0, 0, FK195/FK196/1)</f>
        <v>0</v>
      </c>
      <c r="FL197" s="58"/>
      <c r="FM197" s="61"/>
      <c r="FN197" s="58"/>
      <c r="FO197" s="58"/>
      <c r="FP197" s="58"/>
      <c r="FQ197" s="58"/>
      <c r="FR197" s="58"/>
      <c r="FS197" s="58"/>
      <c r="FT197" s="58"/>
      <c r="FU197" s="58"/>
      <c r="FV197" s="58"/>
      <c r="FW197" s="58"/>
      <c r="FX197" s="58"/>
      <c r="FY197" s="58"/>
      <c r="FZ197" s="60">
        <f>IF(FZ196=0, 0, FZ195/FZ196/1)</f>
        <v>0</v>
      </c>
      <c r="GA197" s="58"/>
      <c r="GB197" s="61"/>
      <c r="GC197" s="58"/>
      <c r="GD197" s="58"/>
      <c r="GE197" s="58"/>
      <c r="GF197" s="58"/>
      <c r="GG197" s="58"/>
      <c r="GH197" s="58"/>
      <c r="GI197" s="58"/>
      <c r="GJ197" s="58"/>
      <c r="GK197" s="58"/>
      <c r="GL197" s="58"/>
      <c r="GM197" s="58"/>
      <c r="GN197" s="58"/>
      <c r="GO197" s="60">
        <f>IF(GO196=0, 0, GO195/GO196/1)</f>
        <v>0</v>
      </c>
      <c r="GP197" s="58"/>
      <c r="GQ197" s="61"/>
      <c r="GR197" s="58"/>
      <c r="GS197" s="58"/>
      <c r="GT197" s="58"/>
      <c r="GU197" s="58"/>
      <c r="GV197" s="58"/>
      <c r="GW197" s="58"/>
      <c r="GX197" s="58"/>
      <c r="GY197" s="58"/>
      <c r="GZ197" s="58"/>
      <c r="HA197" s="58"/>
      <c r="HB197" s="58"/>
      <c r="HC197" s="58"/>
    </row>
    <row r="198" spans="1:211" s="15" customFormat="1" ht="13.5" customHeight="1" x14ac:dyDescent="0.25">
      <c r="A198" s="14" t="s">
        <v>49</v>
      </c>
      <c r="B198" s="15" t="s">
        <v>526</v>
      </c>
      <c r="C198" s="47" t="s">
        <v>505</v>
      </c>
      <c r="D198" s="47" t="s">
        <v>506</v>
      </c>
      <c r="E198" s="48">
        <v>97</v>
      </c>
      <c r="F198" s="49"/>
      <c r="G198" s="50" t="s">
        <v>527</v>
      </c>
      <c r="H198" s="51" t="s">
        <v>54</v>
      </c>
      <c r="J198" s="50" t="s">
        <v>55</v>
      </c>
      <c r="K198" s="52" t="s">
        <v>56</v>
      </c>
      <c r="L198" s="53"/>
      <c r="M198" s="53"/>
      <c r="N198" s="16"/>
      <c r="O198" s="54"/>
      <c r="P198" s="17">
        <v>20</v>
      </c>
      <c r="Q198" s="55">
        <f t="shared" ref="Q198:AE199" si="777">SUM(AF198,AU198,BJ198,BY198,CN198,DC198,DR198,EG198,EV198,FK198,FZ198,GO198)</f>
        <v>0</v>
      </c>
      <c r="R198" s="56">
        <f t="shared" si="777"/>
        <v>0</v>
      </c>
      <c r="S198" s="56">
        <f t="shared" si="777"/>
        <v>0</v>
      </c>
      <c r="T198" s="56">
        <f t="shared" si="777"/>
        <v>0</v>
      </c>
      <c r="U198" s="56">
        <f t="shared" si="777"/>
        <v>0</v>
      </c>
      <c r="V198" s="56">
        <f t="shared" si="777"/>
        <v>0</v>
      </c>
      <c r="W198" s="56">
        <f t="shared" si="777"/>
        <v>0</v>
      </c>
      <c r="X198" s="56">
        <f t="shared" si="777"/>
        <v>0</v>
      </c>
      <c r="Y198" s="56">
        <f t="shared" si="777"/>
        <v>0</v>
      </c>
      <c r="Z198" s="56">
        <f t="shared" si="777"/>
        <v>0</v>
      </c>
      <c r="AA198" s="56">
        <f t="shared" si="777"/>
        <v>0</v>
      </c>
      <c r="AB198" s="56">
        <f t="shared" si="777"/>
        <v>0</v>
      </c>
      <c r="AC198" s="56">
        <f t="shared" si="777"/>
        <v>0</v>
      </c>
      <c r="AD198" s="56">
        <f t="shared" si="777"/>
        <v>0</v>
      </c>
      <c r="AE198" s="56">
        <f t="shared" si="777"/>
        <v>0</v>
      </c>
      <c r="AF198" s="57">
        <f>SUM(AG198:AT198)</f>
        <v>0</v>
      </c>
      <c r="AG198" s="58"/>
      <c r="AH198" s="63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60">
        <f>SUM(AV198:BI198)</f>
        <v>0</v>
      </c>
      <c r="AV198" s="58">
        <f>AV199*AV200</f>
        <v>0</v>
      </c>
      <c r="AW198" s="63"/>
      <c r="AX198" s="58">
        <f t="shared" ref="AX198:BI198" si="778">AX199*AX200</f>
        <v>0</v>
      </c>
      <c r="AY198" s="58">
        <f t="shared" si="778"/>
        <v>0</v>
      </c>
      <c r="AZ198" s="58">
        <f t="shared" si="778"/>
        <v>0</v>
      </c>
      <c r="BA198" s="58">
        <f t="shared" si="778"/>
        <v>0</v>
      </c>
      <c r="BB198" s="58">
        <f t="shared" si="778"/>
        <v>0</v>
      </c>
      <c r="BC198" s="58">
        <f t="shared" si="778"/>
        <v>0</v>
      </c>
      <c r="BD198" s="58">
        <f t="shared" si="778"/>
        <v>0</v>
      </c>
      <c r="BE198" s="58">
        <f t="shared" si="778"/>
        <v>0</v>
      </c>
      <c r="BF198" s="58">
        <f t="shared" si="778"/>
        <v>0</v>
      </c>
      <c r="BG198" s="58">
        <f t="shared" si="778"/>
        <v>0</v>
      </c>
      <c r="BH198" s="58">
        <f t="shared" si="778"/>
        <v>0</v>
      </c>
      <c r="BI198" s="58">
        <f t="shared" si="778"/>
        <v>0</v>
      </c>
      <c r="BJ198" s="60">
        <f>SUM(BK198:BX198)</f>
        <v>0</v>
      </c>
      <c r="BK198" s="58">
        <f>BK199*BK200</f>
        <v>0</v>
      </c>
      <c r="BL198" s="63"/>
      <c r="BM198" s="58">
        <f t="shared" ref="BM198:BX198" si="779">BM199*BM200</f>
        <v>0</v>
      </c>
      <c r="BN198" s="58">
        <f t="shared" si="779"/>
        <v>0</v>
      </c>
      <c r="BO198" s="58">
        <f t="shared" si="779"/>
        <v>0</v>
      </c>
      <c r="BP198" s="58">
        <f t="shared" si="779"/>
        <v>0</v>
      </c>
      <c r="BQ198" s="58">
        <f t="shared" si="779"/>
        <v>0</v>
      </c>
      <c r="BR198" s="58">
        <f t="shared" si="779"/>
        <v>0</v>
      </c>
      <c r="BS198" s="58">
        <f t="shared" si="779"/>
        <v>0</v>
      </c>
      <c r="BT198" s="58">
        <f t="shared" si="779"/>
        <v>0</v>
      </c>
      <c r="BU198" s="58">
        <f t="shared" si="779"/>
        <v>0</v>
      </c>
      <c r="BV198" s="58">
        <f t="shared" si="779"/>
        <v>0</v>
      </c>
      <c r="BW198" s="58">
        <f t="shared" si="779"/>
        <v>0</v>
      </c>
      <c r="BX198" s="58">
        <f t="shared" si="779"/>
        <v>0</v>
      </c>
      <c r="BY198" s="60">
        <f>SUM(BZ198:CM198)</f>
        <v>0</v>
      </c>
      <c r="BZ198" s="58">
        <f>BZ199*BZ200</f>
        <v>0</v>
      </c>
      <c r="CA198" s="61"/>
      <c r="CB198" s="58">
        <f t="shared" ref="CB198:CM198" si="780">CB199*CB200</f>
        <v>0</v>
      </c>
      <c r="CC198" s="58">
        <f t="shared" si="780"/>
        <v>0</v>
      </c>
      <c r="CD198" s="58">
        <f t="shared" si="780"/>
        <v>0</v>
      </c>
      <c r="CE198" s="58">
        <f t="shared" si="780"/>
        <v>0</v>
      </c>
      <c r="CF198" s="58">
        <f t="shared" si="780"/>
        <v>0</v>
      </c>
      <c r="CG198" s="58">
        <f t="shared" si="780"/>
        <v>0</v>
      </c>
      <c r="CH198" s="58">
        <f t="shared" si="780"/>
        <v>0</v>
      </c>
      <c r="CI198" s="58">
        <f t="shared" si="780"/>
        <v>0</v>
      </c>
      <c r="CJ198" s="58">
        <f t="shared" si="780"/>
        <v>0</v>
      </c>
      <c r="CK198" s="58">
        <f t="shared" si="780"/>
        <v>0</v>
      </c>
      <c r="CL198" s="58">
        <f t="shared" si="780"/>
        <v>0</v>
      </c>
      <c r="CM198" s="58">
        <f t="shared" si="780"/>
        <v>0</v>
      </c>
      <c r="CN198" s="60">
        <f>SUM(CO198:DB198)</f>
        <v>0</v>
      </c>
      <c r="CO198" s="58">
        <f>CO199*CO200</f>
        <v>0</v>
      </c>
      <c r="CP198" s="61"/>
      <c r="CQ198" s="58">
        <f t="shared" ref="CQ198:DB198" si="781">CQ199*CQ200</f>
        <v>0</v>
      </c>
      <c r="CR198" s="58">
        <f t="shared" si="781"/>
        <v>0</v>
      </c>
      <c r="CS198" s="58">
        <f t="shared" si="781"/>
        <v>0</v>
      </c>
      <c r="CT198" s="58">
        <f t="shared" si="781"/>
        <v>0</v>
      </c>
      <c r="CU198" s="58">
        <f t="shared" si="781"/>
        <v>0</v>
      </c>
      <c r="CV198" s="58">
        <f t="shared" si="781"/>
        <v>0</v>
      </c>
      <c r="CW198" s="58">
        <f t="shared" si="781"/>
        <v>0</v>
      </c>
      <c r="CX198" s="58">
        <f t="shared" si="781"/>
        <v>0</v>
      </c>
      <c r="CY198" s="58">
        <f t="shared" si="781"/>
        <v>0</v>
      </c>
      <c r="CZ198" s="58">
        <f t="shared" si="781"/>
        <v>0</v>
      </c>
      <c r="DA198" s="58">
        <f t="shared" si="781"/>
        <v>0</v>
      </c>
      <c r="DB198" s="58">
        <f t="shared" si="781"/>
        <v>0</v>
      </c>
      <c r="DC198" s="60">
        <f>SUM(DD198:DQ198)</f>
        <v>0</v>
      </c>
      <c r="DD198" s="58">
        <f>DD199*DD200</f>
        <v>0</v>
      </c>
      <c r="DE198" s="61"/>
      <c r="DF198" s="58">
        <f t="shared" ref="DF198:DQ198" si="782">DF199*DF200</f>
        <v>0</v>
      </c>
      <c r="DG198" s="58">
        <f t="shared" si="782"/>
        <v>0</v>
      </c>
      <c r="DH198" s="58">
        <f t="shared" si="782"/>
        <v>0</v>
      </c>
      <c r="DI198" s="58">
        <f t="shared" si="782"/>
        <v>0</v>
      </c>
      <c r="DJ198" s="58">
        <f t="shared" si="782"/>
        <v>0</v>
      </c>
      <c r="DK198" s="58">
        <f t="shared" si="782"/>
        <v>0</v>
      </c>
      <c r="DL198" s="58">
        <f t="shared" si="782"/>
        <v>0</v>
      </c>
      <c r="DM198" s="58">
        <f t="shared" si="782"/>
        <v>0</v>
      </c>
      <c r="DN198" s="58">
        <f t="shared" si="782"/>
        <v>0</v>
      </c>
      <c r="DO198" s="58">
        <f t="shared" si="782"/>
        <v>0</v>
      </c>
      <c r="DP198" s="58">
        <f t="shared" si="782"/>
        <v>0</v>
      </c>
      <c r="DQ198" s="58">
        <f t="shared" si="782"/>
        <v>0</v>
      </c>
      <c r="DR198" s="60">
        <f>SUM(DS198:EF198)</f>
        <v>0</v>
      </c>
      <c r="DS198" s="58">
        <f>DS199*DS200</f>
        <v>0</v>
      </c>
      <c r="DT198" s="61"/>
      <c r="DU198" s="58">
        <f t="shared" ref="DU198:EF198" si="783">DU199*DU200</f>
        <v>0</v>
      </c>
      <c r="DV198" s="58">
        <f t="shared" si="783"/>
        <v>0</v>
      </c>
      <c r="DW198" s="58">
        <f t="shared" si="783"/>
        <v>0</v>
      </c>
      <c r="DX198" s="58">
        <f t="shared" si="783"/>
        <v>0</v>
      </c>
      <c r="DY198" s="58">
        <f t="shared" si="783"/>
        <v>0</v>
      </c>
      <c r="DZ198" s="58">
        <f t="shared" si="783"/>
        <v>0</v>
      </c>
      <c r="EA198" s="58">
        <f t="shared" si="783"/>
        <v>0</v>
      </c>
      <c r="EB198" s="58">
        <f t="shared" si="783"/>
        <v>0</v>
      </c>
      <c r="EC198" s="58">
        <f t="shared" si="783"/>
        <v>0</v>
      </c>
      <c r="ED198" s="58">
        <f t="shared" si="783"/>
        <v>0</v>
      </c>
      <c r="EE198" s="58">
        <f t="shared" si="783"/>
        <v>0</v>
      </c>
      <c r="EF198" s="58">
        <f t="shared" si="783"/>
        <v>0</v>
      </c>
      <c r="EG198" s="60">
        <f>SUM(EH198:EU198)</f>
        <v>0</v>
      </c>
      <c r="EH198" s="58">
        <f>EH199*EH200</f>
        <v>0</v>
      </c>
      <c r="EI198" s="61"/>
      <c r="EJ198" s="58">
        <f t="shared" ref="EJ198:EU198" si="784">EJ199*EJ200</f>
        <v>0</v>
      </c>
      <c r="EK198" s="58">
        <f t="shared" si="784"/>
        <v>0</v>
      </c>
      <c r="EL198" s="58">
        <f t="shared" si="784"/>
        <v>0</v>
      </c>
      <c r="EM198" s="58">
        <f t="shared" si="784"/>
        <v>0</v>
      </c>
      <c r="EN198" s="58">
        <f t="shared" si="784"/>
        <v>0</v>
      </c>
      <c r="EO198" s="58">
        <f t="shared" si="784"/>
        <v>0</v>
      </c>
      <c r="EP198" s="58">
        <f t="shared" si="784"/>
        <v>0</v>
      </c>
      <c r="EQ198" s="58">
        <f t="shared" si="784"/>
        <v>0</v>
      </c>
      <c r="ER198" s="58">
        <f t="shared" si="784"/>
        <v>0</v>
      </c>
      <c r="ES198" s="58">
        <f t="shared" si="784"/>
        <v>0</v>
      </c>
      <c r="ET198" s="58">
        <f t="shared" si="784"/>
        <v>0</v>
      </c>
      <c r="EU198" s="58">
        <f t="shared" si="784"/>
        <v>0</v>
      </c>
      <c r="EV198" s="60">
        <f>SUM(EW198:FJ198)</f>
        <v>0</v>
      </c>
      <c r="EW198" s="58">
        <f>EW199*EW200</f>
        <v>0</v>
      </c>
      <c r="EX198" s="61"/>
      <c r="EY198" s="58">
        <f t="shared" ref="EY198:FJ198" si="785">EY199*EY200</f>
        <v>0</v>
      </c>
      <c r="EZ198" s="58">
        <f t="shared" si="785"/>
        <v>0</v>
      </c>
      <c r="FA198" s="58">
        <f t="shared" si="785"/>
        <v>0</v>
      </c>
      <c r="FB198" s="58">
        <f t="shared" si="785"/>
        <v>0</v>
      </c>
      <c r="FC198" s="58">
        <f t="shared" si="785"/>
        <v>0</v>
      </c>
      <c r="FD198" s="58">
        <f t="shared" si="785"/>
        <v>0</v>
      </c>
      <c r="FE198" s="58">
        <f t="shared" si="785"/>
        <v>0</v>
      </c>
      <c r="FF198" s="58">
        <f t="shared" si="785"/>
        <v>0</v>
      </c>
      <c r="FG198" s="58">
        <f t="shared" si="785"/>
        <v>0</v>
      </c>
      <c r="FH198" s="58">
        <f t="shared" si="785"/>
        <v>0</v>
      </c>
      <c r="FI198" s="58">
        <f t="shared" si="785"/>
        <v>0</v>
      </c>
      <c r="FJ198" s="58">
        <f t="shared" si="785"/>
        <v>0</v>
      </c>
      <c r="FK198" s="60">
        <f>SUM(FL198:FY198)</f>
        <v>0</v>
      </c>
      <c r="FL198" s="58">
        <f>FL199*FL200</f>
        <v>0</v>
      </c>
      <c r="FM198" s="61"/>
      <c r="FN198" s="58">
        <f t="shared" ref="FN198:FY198" si="786">FN199*FN200</f>
        <v>0</v>
      </c>
      <c r="FO198" s="58">
        <f t="shared" si="786"/>
        <v>0</v>
      </c>
      <c r="FP198" s="58">
        <f t="shared" si="786"/>
        <v>0</v>
      </c>
      <c r="FQ198" s="58">
        <f t="shared" si="786"/>
        <v>0</v>
      </c>
      <c r="FR198" s="58">
        <f t="shared" si="786"/>
        <v>0</v>
      </c>
      <c r="FS198" s="58">
        <f t="shared" si="786"/>
        <v>0</v>
      </c>
      <c r="FT198" s="58">
        <f t="shared" si="786"/>
        <v>0</v>
      </c>
      <c r="FU198" s="58">
        <f t="shared" si="786"/>
        <v>0</v>
      </c>
      <c r="FV198" s="58">
        <f t="shared" si="786"/>
        <v>0</v>
      </c>
      <c r="FW198" s="58">
        <f t="shared" si="786"/>
        <v>0</v>
      </c>
      <c r="FX198" s="58">
        <f t="shared" si="786"/>
        <v>0</v>
      </c>
      <c r="FY198" s="58">
        <f t="shared" si="786"/>
        <v>0</v>
      </c>
      <c r="FZ198" s="60">
        <f>SUM(GA198:GN198)</f>
        <v>0</v>
      </c>
      <c r="GA198" s="58">
        <f>GA199*GA200</f>
        <v>0</v>
      </c>
      <c r="GB198" s="61"/>
      <c r="GC198" s="58">
        <f t="shared" ref="GC198:GN198" si="787">GC199*GC200</f>
        <v>0</v>
      </c>
      <c r="GD198" s="58">
        <f t="shared" si="787"/>
        <v>0</v>
      </c>
      <c r="GE198" s="58">
        <f t="shared" si="787"/>
        <v>0</v>
      </c>
      <c r="GF198" s="58">
        <f t="shared" si="787"/>
        <v>0</v>
      </c>
      <c r="GG198" s="58">
        <f t="shared" si="787"/>
        <v>0</v>
      </c>
      <c r="GH198" s="58">
        <f t="shared" si="787"/>
        <v>0</v>
      </c>
      <c r="GI198" s="58">
        <f t="shared" si="787"/>
        <v>0</v>
      </c>
      <c r="GJ198" s="58">
        <f t="shared" si="787"/>
        <v>0</v>
      </c>
      <c r="GK198" s="58">
        <f t="shared" si="787"/>
        <v>0</v>
      </c>
      <c r="GL198" s="58">
        <f t="shared" si="787"/>
        <v>0</v>
      </c>
      <c r="GM198" s="58">
        <f t="shared" si="787"/>
        <v>0</v>
      </c>
      <c r="GN198" s="58">
        <f t="shared" si="787"/>
        <v>0</v>
      </c>
      <c r="GO198" s="60">
        <f>SUM(GP198:HC198)</f>
        <v>0</v>
      </c>
      <c r="GP198" s="58">
        <f>GP199*GP200</f>
        <v>0</v>
      </c>
      <c r="GQ198" s="61"/>
      <c r="GR198" s="58">
        <f t="shared" ref="GR198:HC198" si="788">GR199*GR200</f>
        <v>0</v>
      </c>
      <c r="GS198" s="58">
        <f t="shared" si="788"/>
        <v>0</v>
      </c>
      <c r="GT198" s="58">
        <f t="shared" si="788"/>
        <v>0</v>
      </c>
      <c r="GU198" s="58">
        <f t="shared" si="788"/>
        <v>0</v>
      </c>
      <c r="GV198" s="58">
        <f t="shared" si="788"/>
        <v>0</v>
      </c>
      <c r="GW198" s="58">
        <f t="shared" si="788"/>
        <v>0</v>
      </c>
      <c r="GX198" s="58">
        <f t="shared" si="788"/>
        <v>0</v>
      </c>
      <c r="GY198" s="58">
        <f t="shared" si="788"/>
        <v>0</v>
      </c>
      <c r="GZ198" s="58">
        <f t="shared" si="788"/>
        <v>0</v>
      </c>
      <c r="HA198" s="58">
        <f t="shared" si="788"/>
        <v>0</v>
      </c>
      <c r="HB198" s="58">
        <f t="shared" si="788"/>
        <v>0</v>
      </c>
      <c r="HC198" s="58">
        <f t="shared" si="788"/>
        <v>0</v>
      </c>
    </row>
    <row r="199" spans="1:211" s="15" customFormat="1" ht="13.5" customHeight="1" x14ac:dyDescent="0.25">
      <c r="A199" s="14" t="s">
        <v>54</v>
      </c>
      <c r="B199" s="15" t="s">
        <v>528</v>
      </c>
      <c r="C199" s="47" t="s">
        <v>505</v>
      </c>
      <c r="D199" s="47" t="s">
        <v>506</v>
      </c>
      <c r="E199" s="48">
        <v>97</v>
      </c>
      <c r="F199" s="49"/>
      <c r="G199" s="50" t="s">
        <v>497</v>
      </c>
      <c r="H199" s="51"/>
      <c r="J199" s="50" t="s">
        <v>60</v>
      </c>
      <c r="K199" s="52" t="s">
        <v>56</v>
      </c>
      <c r="L199" s="53"/>
      <c r="M199" s="53"/>
      <c r="N199" s="16"/>
      <c r="O199" s="54"/>
      <c r="P199" s="17">
        <v>20</v>
      </c>
      <c r="Q199" s="55">
        <f t="shared" si="777"/>
        <v>0</v>
      </c>
      <c r="R199" s="56">
        <f t="shared" si="777"/>
        <v>0</v>
      </c>
      <c r="S199" s="56">
        <f t="shared" si="777"/>
        <v>0</v>
      </c>
      <c r="T199" s="56">
        <f t="shared" si="777"/>
        <v>0</v>
      </c>
      <c r="U199" s="56">
        <f t="shared" si="777"/>
        <v>0</v>
      </c>
      <c r="V199" s="56">
        <f t="shared" si="777"/>
        <v>0</v>
      </c>
      <c r="W199" s="56">
        <f t="shared" si="777"/>
        <v>0</v>
      </c>
      <c r="X199" s="56">
        <f t="shared" si="777"/>
        <v>0</v>
      </c>
      <c r="Y199" s="56">
        <f t="shared" si="777"/>
        <v>0</v>
      </c>
      <c r="Z199" s="56">
        <f t="shared" si="777"/>
        <v>0</v>
      </c>
      <c r="AA199" s="56">
        <f t="shared" si="777"/>
        <v>0</v>
      </c>
      <c r="AB199" s="56">
        <f t="shared" si="777"/>
        <v>0</v>
      </c>
      <c r="AC199" s="56">
        <f t="shared" si="777"/>
        <v>0</v>
      </c>
      <c r="AD199" s="56">
        <f t="shared" si="777"/>
        <v>0</v>
      </c>
      <c r="AE199" s="56">
        <f t="shared" si="777"/>
        <v>0</v>
      </c>
      <c r="AF199" s="57">
        <f>SUM(AG199:AT199)</f>
        <v>0</v>
      </c>
      <c r="AG199" s="58"/>
      <c r="AH199" s="63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60">
        <f>SUM(AV199:BI199)</f>
        <v>0</v>
      </c>
      <c r="AV199" s="58"/>
      <c r="AW199" s="63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60">
        <f>SUM(BK199:BX199)</f>
        <v>0</v>
      </c>
      <c r="BK199" s="58"/>
      <c r="BL199" s="63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60">
        <f>SUM(BZ199:CM199)</f>
        <v>0</v>
      </c>
      <c r="BZ199" s="58"/>
      <c r="CA199" s="61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60">
        <f>SUM(CO199:DB199)</f>
        <v>0</v>
      </c>
      <c r="CO199" s="58"/>
      <c r="CP199" s="61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60">
        <f>SUM(DD199:DQ199)</f>
        <v>0</v>
      </c>
      <c r="DD199" s="58"/>
      <c r="DE199" s="61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60">
        <f>SUM(DS199:EF199)</f>
        <v>0</v>
      </c>
      <c r="DS199" s="58"/>
      <c r="DT199" s="61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60">
        <f>SUM(EH199:EU199)</f>
        <v>0</v>
      </c>
      <c r="EH199" s="58"/>
      <c r="EI199" s="61"/>
      <c r="EJ199" s="58"/>
      <c r="EK199" s="58"/>
      <c r="EL199" s="58"/>
      <c r="EM199" s="58"/>
      <c r="EN199" s="58"/>
      <c r="EO199" s="58"/>
      <c r="EP199" s="58"/>
      <c r="EQ199" s="58"/>
      <c r="ER199" s="58"/>
      <c r="ES199" s="58"/>
      <c r="ET199" s="58"/>
      <c r="EU199" s="58"/>
      <c r="EV199" s="60">
        <f>SUM(EW199:FJ199)</f>
        <v>0</v>
      </c>
      <c r="EW199" s="58"/>
      <c r="EX199" s="61"/>
      <c r="EY199" s="58"/>
      <c r="EZ199" s="58"/>
      <c r="FA199" s="58"/>
      <c r="FB199" s="58"/>
      <c r="FC199" s="58"/>
      <c r="FD199" s="58"/>
      <c r="FE199" s="58"/>
      <c r="FF199" s="58"/>
      <c r="FG199" s="58"/>
      <c r="FH199" s="58"/>
      <c r="FI199" s="58"/>
      <c r="FJ199" s="58"/>
      <c r="FK199" s="60">
        <f>SUM(FL199:FY199)</f>
        <v>0</v>
      </c>
      <c r="FL199" s="58"/>
      <c r="FM199" s="61"/>
      <c r="FN199" s="58"/>
      <c r="FO199" s="58"/>
      <c r="FP199" s="58"/>
      <c r="FQ199" s="58"/>
      <c r="FR199" s="58"/>
      <c r="FS199" s="58"/>
      <c r="FT199" s="58"/>
      <c r="FU199" s="58"/>
      <c r="FV199" s="58"/>
      <c r="FW199" s="58"/>
      <c r="FX199" s="58"/>
      <c r="FY199" s="58"/>
      <c r="FZ199" s="60">
        <f>SUM(GA199:GN199)</f>
        <v>0</v>
      </c>
      <c r="GA199" s="58"/>
      <c r="GB199" s="61"/>
      <c r="GC199" s="58"/>
      <c r="GD199" s="58"/>
      <c r="GE199" s="58"/>
      <c r="GF199" s="58"/>
      <c r="GG199" s="58"/>
      <c r="GH199" s="58"/>
      <c r="GI199" s="58"/>
      <c r="GJ199" s="58"/>
      <c r="GK199" s="58"/>
      <c r="GL199" s="58"/>
      <c r="GM199" s="58"/>
      <c r="GN199" s="58"/>
      <c r="GO199" s="60">
        <f>SUM(GP199:HC199)</f>
        <v>0</v>
      </c>
      <c r="GP199" s="58"/>
      <c r="GQ199" s="61"/>
      <c r="GR199" s="58"/>
      <c r="GS199" s="58"/>
      <c r="GT199" s="58"/>
      <c r="GU199" s="58"/>
      <c r="GV199" s="58"/>
      <c r="GW199" s="58"/>
      <c r="GX199" s="58"/>
      <c r="GY199" s="58"/>
      <c r="GZ199" s="58"/>
      <c r="HA199" s="58"/>
      <c r="HB199" s="58"/>
      <c r="HC199" s="58"/>
    </row>
    <row r="200" spans="1:211" s="15" customFormat="1" ht="13.5" customHeight="1" x14ac:dyDescent="0.25">
      <c r="A200" s="14" t="s">
        <v>54</v>
      </c>
      <c r="B200" s="15" t="s">
        <v>529</v>
      </c>
      <c r="C200" s="47" t="s">
        <v>505</v>
      </c>
      <c r="D200" s="47" t="s">
        <v>506</v>
      </c>
      <c r="E200" s="48">
        <v>97</v>
      </c>
      <c r="F200" s="49"/>
      <c r="G200" s="50" t="s">
        <v>499</v>
      </c>
      <c r="H200" s="51"/>
      <c r="J200" s="50" t="s">
        <v>63</v>
      </c>
      <c r="K200" s="52" t="s">
        <v>56</v>
      </c>
      <c r="L200" s="53"/>
      <c r="M200" s="53"/>
      <c r="N200" s="16"/>
      <c r="O200" s="54"/>
      <c r="P200" s="17">
        <v>20</v>
      </c>
      <c r="Q200" s="55">
        <f t="shared" ref="Q200:AF200" si="789">IF(Q199=0, 0, Q198/Q199/1)</f>
        <v>0</v>
      </c>
      <c r="R200" s="56">
        <f t="shared" si="789"/>
        <v>0</v>
      </c>
      <c r="S200" s="56">
        <f t="shared" si="789"/>
        <v>0</v>
      </c>
      <c r="T200" s="56">
        <f t="shared" si="789"/>
        <v>0</v>
      </c>
      <c r="U200" s="56">
        <f t="shared" si="789"/>
        <v>0</v>
      </c>
      <c r="V200" s="56">
        <f t="shared" si="789"/>
        <v>0</v>
      </c>
      <c r="W200" s="56">
        <f t="shared" si="789"/>
        <v>0</v>
      </c>
      <c r="X200" s="56">
        <f t="shared" si="789"/>
        <v>0</v>
      </c>
      <c r="Y200" s="56">
        <f t="shared" si="789"/>
        <v>0</v>
      </c>
      <c r="Z200" s="56">
        <f t="shared" si="789"/>
        <v>0</v>
      </c>
      <c r="AA200" s="56">
        <f t="shared" si="789"/>
        <v>0</v>
      </c>
      <c r="AB200" s="56">
        <f t="shared" si="789"/>
        <v>0</v>
      </c>
      <c r="AC200" s="56">
        <f t="shared" si="789"/>
        <v>0</v>
      </c>
      <c r="AD200" s="56">
        <f t="shared" si="789"/>
        <v>0</v>
      </c>
      <c r="AE200" s="56">
        <f t="shared" si="789"/>
        <v>0</v>
      </c>
      <c r="AF200" s="57">
        <f t="shared" si="789"/>
        <v>0</v>
      </c>
      <c r="AG200" s="58"/>
      <c r="AH200" s="63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60">
        <f>IF(AU199=0, 0, AU198/AU199/1)</f>
        <v>0</v>
      </c>
      <c r="AV200" s="58"/>
      <c r="AW200" s="63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60">
        <f>IF(BJ199=0, 0, BJ198/BJ199/1)</f>
        <v>0</v>
      </c>
      <c r="BK200" s="58"/>
      <c r="BL200" s="63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60">
        <f>IF(BY199=0, 0, BY198/BY199/1)</f>
        <v>0</v>
      </c>
      <c r="BZ200" s="58"/>
      <c r="CA200" s="61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60">
        <f>IF(CN199=0, 0, CN198/CN199/1)</f>
        <v>0</v>
      </c>
      <c r="CO200" s="58"/>
      <c r="CP200" s="61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60">
        <f>IF(DC199=0, 0, DC198/DC199/1)</f>
        <v>0</v>
      </c>
      <c r="DD200" s="58"/>
      <c r="DE200" s="61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60">
        <f>IF(DR199=0, 0, DR198/DR199/1)</f>
        <v>0</v>
      </c>
      <c r="DS200" s="58"/>
      <c r="DT200" s="61"/>
      <c r="DU200" s="58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58"/>
      <c r="EG200" s="60">
        <f>IF(EG199=0, 0, EG198/EG199/1)</f>
        <v>0</v>
      </c>
      <c r="EH200" s="58"/>
      <c r="EI200" s="61"/>
      <c r="EJ200" s="58"/>
      <c r="EK200" s="58"/>
      <c r="EL200" s="58"/>
      <c r="EM200" s="58"/>
      <c r="EN200" s="58"/>
      <c r="EO200" s="58"/>
      <c r="EP200" s="58"/>
      <c r="EQ200" s="58"/>
      <c r="ER200" s="58"/>
      <c r="ES200" s="58"/>
      <c r="ET200" s="58"/>
      <c r="EU200" s="58"/>
      <c r="EV200" s="60">
        <f>IF(EV199=0, 0, EV198/EV199/1)</f>
        <v>0</v>
      </c>
      <c r="EW200" s="58"/>
      <c r="EX200" s="61"/>
      <c r="EY200" s="58"/>
      <c r="EZ200" s="58"/>
      <c r="FA200" s="58"/>
      <c r="FB200" s="58"/>
      <c r="FC200" s="58"/>
      <c r="FD200" s="58"/>
      <c r="FE200" s="58"/>
      <c r="FF200" s="58"/>
      <c r="FG200" s="58"/>
      <c r="FH200" s="58"/>
      <c r="FI200" s="58"/>
      <c r="FJ200" s="58"/>
      <c r="FK200" s="60">
        <f>IF(FK199=0, 0, FK198/FK199/1)</f>
        <v>0</v>
      </c>
      <c r="FL200" s="58"/>
      <c r="FM200" s="61"/>
      <c r="FN200" s="58"/>
      <c r="FO200" s="58"/>
      <c r="FP200" s="58"/>
      <c r="FQ200" s="58"/>
      <c r="FR200" s="58"/>
      <c r="FS200" s="58"/>
      <c r="FT200" s="58"/>
      <c r="FU200" s="58"/>
      <c r="FV200" s="58"/>
      <c r="FW200" s="58"/>
      <c r="FX200" s="58"/>
      <c r="FY200" s="58"/>
      <c r="FZ200" s="60">
        <f>IF(FZ199=0, 0, FZ198/FZ199/1)</f>
        <v>0</v>
      </c>
      <c r="GA200" s="58"/>
      <c r="GB200" s="61"/>
      <c r="GC200" s="58"/>
      <c r="GD200" s="58"/>
      <c r="GE200" s="58"/>
      <c r="GF200" s="58"/>
      <c r="GG200" s="58"/>
      <c r="GH200" s="58"/>
      <c r="GI200" s="58"/>
      <c r="GJ200" s="58"/>
      <c r="GK200" s="58"/>
      <c r="GL200" s="58"/>
      <c r="GM200" s="58"/>
      <c r="GN200" s="58"/>
      <c r="GO200" s="60">
        <f>IF(GO199=0, 0, GO198/GO199/1)</f>
        <v>0</v>
      </c>
      <c r="GP200" s="58"/>
      <c r="GQ200" s="61"/>
      <c r="GR200" s="58"/>
      <c r="GS200" s="58"/>
      <c r="GT200" s="58"/>
      <c r="GU200" s="58"/>
      <c r="GV200" s="58"/>
      <c r="GW200" s="58"/>
      <c r="GX200" s="58"/>
      <c r="GY200" s="58"/>
      <c r="GZ200" s="58"/>
      <c r="HA200" s="58"/>
      <c r="HB200" s="58"/>
      <c r="HC200" s="58"/>
    </row>
    <row r="201" spans="1:211" s="15" customFormat="1" ht="13.5" customHeight="1" x14ac:dyDescent="0.25">
      <c r="A201" s="14" t="s">
        <v>49</v>
      </c>
      <c r="B201" s="15" t="s">
        <v>530</v>
      </c>
      <c r="C201" s="47" t="s">
        <v>505</v>
      </c>
      <c r="D201" s="47" t="s">
        <v>506</v>
      </c>
      <c r="E201" s="48">
        <v>97</v>
      </c>
      <c r="F201" s="49"/>
      <c r="G201" s="50" t="s">
        <v>531</v>
      </c>
      <c r="H201" s="51" t="s">
        <v>54</v>
      </c>
      <c r="J201" s="50" t="s">
        <v>55</v>
      </c>
      <c r="K201" s="52" t="s">
        <v>56</v>
      </c>
      <c r="L201" s="53"/>
      <c r="M201" s="53"/>
      <c r="N201" s="16"/>
      <c r="O201" s="54"/>
      <c r="P201" s="17">
        <v>20</v>
      </c>
      <c r="Q201" s="55">
        <f t="shared" ref="Q201:AE202" si="790">SUM(AF201,AU201,BJ201,BY201,CN201,DC201,DR201,EG201,EV201,FK201,FZ201,GO201)</f>
        <v>0</v>
      </c>
      <c r="R201" s="56">
        <f t="shared" si="790"/>
        <v>0</v>
      </c>
      <c r="S201" s="56">
        <f t="shared" si="790"/>
        <v>0</v>
      </c>
      <c r="T201" s="56">
        <f t="shared" si="790"/>
        <v>0</v>
      </c>
      <c r="U201" s="56">
        <f t="shared" si="790"/>
        <v>0</v>
      </c>
      <c r="V201" s="56">
        <f t="shared" si="790"/>
        <v>0</v>
      </c>
      <c r="W201" s="56">
        <f t="shared" si="790"/>
        <v>0</v>
      </c>
      <c r="X201" s="56">
        <f t="shared" si="790"/>
        <v>0</v>
      </c>
      <c r="Y201" s="56">
        <f t="shared" si="790"/>
        <v>0</v>
      </c>
      <c r="Z201" s="56">
        <f t="shared" si="790"/>
        <v>0</v>
      </c>
      <c r="AA201" s="56">
        <f t="shared" si="790"/>
        <v>0</v>
      </c>
      <c r="AB201" s="56">
        <f t="shared" si="790"/>
        <v>0</v>
      </c>
      <c r="AC201" s="56">
        <f t="shared" si="790"/>
        <v>0</v>
      </c>
      <c r="AD201" s="56">
        <f t="shared" si="790"/>
        <v>0</v>
      </c>
      <c r="AE201" s="56">
        <f t="shared" si="790"/>
        <v>0</v>
      </c>
      <c r="AF201" s="57">
        <f>SUM(AG201:AT201)</f>
        <v>0</v>
      </c>
      <c r="AG201" s="58"/>
      <c r="AH201" s="63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60">
        <f>SUM(AV201:BI201)</f>
        <v>0</v>
      </c>
      <c r="AV201" s="58">
        <f>(AV202*AV203)/1000</f>
        <v>0</v>
      </c>
      <c r="AW201" s="63"/>
      <c r="AX201" s="58">
        <f t="shared" ref="AX201:BI201" si="791">(AX202*AX203)/1000</f>
        <v>0</v>
      </c>
      <c r="AY201" s="58">
        <f t="shared" si="791"/>
        <v>0</v>
      </c>
      <c r="AZ201" s="58">
        <f t="shared" si="791"/>
        <v>0</v>
      </c>
      <c r="BA201" s="58">
        <f t="shared" si="791"/>
        <v>0</v>
      </c>
      <c r="BB201" s="58">
        <f t="shared" si="791"/>
        <v>0</v>
      </c>
      <c r="BC201" s="58">
        <f t="shared" si="791"/>
        <v>0</v>
      </c>
      <c r="BD201" s="58">
        <f t="shared" si="791"/>
        <v>0</v>
      </c>
      <c r="BE201" s="58">
        <f t="shared" si="791"/>
        <v>0</v>
      </c>
      <c r="BF201" s="58">
        <f t="shared" si="791"/>
        <v>0</v>
      </c>
      <c r="BG201" s="58">
        <f t="shared" si="791"/>
        <v>0</v>
      </c>
      <c r="BH201" s="58">
        <f t="shared" si="791"/>
        <v>0</v>
      </c>
      <c r="BI201" s="58">
        <f t="shared" si="791"/>
        <v>0</v>
      </c>
      <c r="BJ201" s="60">
        <f>SUM(BK201:BX201)</f>
        <v>0</v>
      </c>
      <c r="BK201" s="58">
        <f>(BK202*BK203)/1000</f>
        <v>0</v>
      </c>
      <c r="BL201" s="63"/>
      <c r="BM201" s="58">
        <f t="shared" ref="BM201:BX201" si="792">(BM202*BM203)/1000</f>
        <v>0</v>
      </c>
      <c r="BN201" s="58">
        <f t="shared" si="792"/>
        <v>0</v>
      </c>
      <c r="BO201" s="58">
        <f t="shared" si="792"/>
        <v>0</v>
      </c>
      <c r="BP201" s="58">
        <f t="shared" si="792"/>
        <v>0</v>
      </c>
      <c r="BQ201" s="58">
        <f t="shared" si="792"/>
        <v>0</v>
      </c>
      <c r="BR201" s="58">
        <f t="shared" si="792"/>
        <v>0</v>
      </c>
      <c r="BS201" s="58">
        <f t="shared" si="792"/>
        <v>0</v>
      </c>
      <c r="BT201" s="58">
        <f t="shared" si="792"/>
        <v>0</v>
      </c>
      <c r="BU201" s="58">
        <f t="shared" si="792"/>
        <v>0</v>
      </c>
      <c r="BV201" s="58">
        <f t="shared" si="792"/>
        <v>0</v>
      </c>
      <c r="BW201" s="58">
        <f t="shared" si="792"/>
        <v>0</v>
      </c>
      <c r="BX201" s="58">
        <f t="shared" si="792"/>
        <v>0</v>
      </c>
      <c r="BY201" s="60">
        <f>SUM(BZ201:CM201)</f>
        <v>0</v>
      </c>
      <c r="BZ201" s="58">
        <f>(BZ202*BZ203)/1000</f>
        <v>0</v>
      </c>
      <c r="CA201" s="61"/>
      <c r="CB201" s="58">
        <f t="shared" ref="CB201:CM201" si="793">(CB202*CB203)/1000</f>
        <v>0</v>
      </c>
      <c r="CC201" s="58">
        <f t="shared" si="793"/>
        <v>0</v>
      </c>
      <c r="CD201" s="58">
        <f t="shared" si="793"/>
        <v>0</v>
      </c>
      <c r="CE201" s="58">
        <f t="shared" si="793"/>
        <v>0</v>
      </c>
      <c r="CF201" s="58">
        <f t="shared" si="793"/>
        <v>0</v>
      </c>
      <c r="CG201" s="58">
        <f t="shared" si="793"/>
        <v>0</v>
      </c>
      <c r="CH201" s="58">
        <f t="shared" si="793"/>
        <v>0</v>
      </c>
      <c r="CI201" s="58">
        <f t="shared" si="793"/>
        <v>0</v>
      </c>
      <c r="CJ201" s="58">
        <f t="shared" si="793"/>
        <v>0</v>
      </c>
      <c r="CK201" s="58">
        <f t="shared" si="793"/>
        <v>0</v>
      </c>
      <c r="CL201" s="58">
        <f t="shared" si="793"/>
        <v>0</v>
      </c>
      <c r="CM201" s="58">
        <f t="shared" si="793"/>
        <v>0</v>
      </c>
      <c r="CN201" s="60">
        <f>SUM(CO201:DB201)</f>
        <v>0</v>
      </c>
      <c r="CO201" s="58">
        <f>(CO202*CO203)/1000</f>
        <v>0</v>
      </c>
      <c r="CP201" s="61"/>
      <c r="CQ201" s="58">
        <f t="shared" ref="CQ201:DB201" si="794">(CQ202*CQ203)/1000</f>
        <v>0</v>
      </c>
      <c r="CR201" s="58">
        <f t="shared" si="794"/>
        <v>0</v>
      </c>
      <c r="CS201" s="58">
        <f t="shared" si="794"/>
        <v>0</v>
      </c>
      <c r="CT201" s="58">
        <f t="shared" si="794"/>
        <v>0</v>
      </c>
      <c r="CU201" s="58">
        <f t="shared" si="794"/>
        <v>0</v>
      </c>
      <c r="CV201" s="58">
        <f t="shared" si="794"/>
        <v>0</v>
      </c>
      <c r="CW201" s="58">
        <f t="shared" si="794"/>
        <v>0</v>
      </c>
      <c r="CX201" s="58">
        <f t="shared" si="794"/>
        <v>0</v>
      </c>
      <c r="CY201" s="58">
        <f t="shared" si="794"/>
        <v>0</v>
      </c>
      <c r="CZ201" s="58">
        <f t="shared" si="794"/>
        <v>0</v>
      </c>
      <c r="DA201" s="58">
        <f t="shared" si="794"/>
        <v>0</v>
      </c>
      <c r="DB201" s="58">
        <f t="shared" si="794"/>
        <v>0</v>
      </c>
      <c r="DC201" s="60">
        <f>SUM(DD201:DQ201)</f>
        <v>0</v>
      </c>
      <c r="DD201" s="58">
        <f>(DD202*DD203)/1000</f>
        <v>0</v>
      </c>
      <c r="DE201" s="61"/>
      <c r="DF201" s="58">
        <f t="shared" ref="DF201:DQ201" si="795">(DF202*DF203)/1000</f>
        <v>0</v>
      </c>
      <c r="DG201" s="58">
        <f t="shared" si="795"/>
        <v>0</v>
      </c>
      <c r="DH201" s="58">
        <f t="shared" si="795"/>
        <v>0</v>
      </c>
      <c r="DI201" s="58">
        <f t="shared" si="795"/>
        <v>0</v>
      </c>
      <c r="DJ201" s="58">
        <f t="shared" si="795"/>
        <v>0</v>
      </c>
      <c r="DK201" s="58">
        <f t="shared" si="795"/>
        <v>0</v>
      </c>
      <c r="DL201" s="58">
        <f t="shared" si="795"/>
        <v>0</v>
      </c>
      <c r="DM201" s="58">
        <f t="shared" si="795"/>
        <v>0</v>
      </c>
      <c r="DN201" s="58">
        <f t="shared" si="795"/>
        <v>0</v>
      </c>
      <c r="DO201" s="58">
        <f t="shared" si="795"/>
        <v>0</v>
      </c>
      <c r="DP201" s="58">
        <f t="shared" si="795"/>
        <v>0</v>
      </c>
      <c r="DQ201" s="58">
        <f t="shared" si="795"/>
        <v>0</v>
      </c>
      <c r="DR201" s="60">
        <f>SUM(DS201:EF201)</f>
        <v>0</v>
      </c>
      <c r="DS201" s="58">
        <f>(DS202*DS203)/1000</f>
        <v>0</v>
      </c>
      <c r="DT201" s="61"/>
      <c r="DU201" s="58">
        <f t="shared" ref="DU201:EF201" si="796">(DU202*DU203)/1000</f>
        <v>0</v>
      </c>
      <c r="DV201" s="58">
        <f t="shared" si="796"/>
        <v>0</v>
      </c>
      <c r="DW201" s="58">
        <f t="shared" si="796"/>
        <v>0</v>
      </c>
      <c r="DX201" s="58">
        <f t="shared" si="796"/>
        <v>0</v>
      </c>
      <c r="DY201" s="58">
        <f t="shared" si="796"/>
        <v>0</v>
      </c>
      <c r="DZ201" s="58">
        <f t="shared" si="796"/>
        <v>0</v>
      </c>
      <c r="EA201" s="58">
        <f t="shared" si="796"/>
        <v>0</v>
      </c>
      <c r="EB201" s="58">
        <f t="shared" si="796"/>
        <v>0</v>
      </c>
      <c r="EC201" s="58">
        <f t="shared" si="796"/>
        <v>0</v>
      </c>
      <c r="ED201" s="58">
        <f t="shared" si="796"/>
        <v>0</v>
      </c>
      <c r="EE201" s="58">
        <f t="shared" si="796"/>
        <v>0</v>
      </c>
      <c r="EF201" s="58">
        <f t="shared" si="796"/>
        <v>0</v>
      </c>
      <c r="EG201" s="60">
        <f>SUM(EH201:EU201)</f>
        <v>0</v>
      </c>
      <c r="EH201" s="58">
        <f>(EH202*EH203)/1000</f>
        <v>0</v>
      </c>
      <c r="EI201" s="61"/>
      <c r="EJ201" s="58">
        <f t="shared" ref="EJ201:EU201" si="797">(EJ202*EJ203)/1000</f>
        <v>0</v>
      </c>
      <c r="EK201" s="58">
        <f t="shared" si="797"/>
        <v>0</v>
      </c>
      <c r="EL201" s="58">
        <f t="shared" si="797"/>
        <v>0</v>
      </c>
      <c r="EM201" s="58">
        <f t="shared" si="797"/>
        <v>0</v>
      </c>
      <c r="EN201" s="58">
        <f t="shared" si="797"/>
        <v>0</v>
      </c>
      <c r="EO201" s="58">
        <f t="shared" si="797"/>
        <v>0</v>
      </c>
      <c r="EP201" s="58">
        <f t="shared" si="797"/>
        <v>0</v>
      </c>
      <c r="EQ201" s="58">
        <f t="shared" si="797"/>
        <v>0</v>
      </c>
      <c r="ER201" s="58">
        <f t="shared" si="797"/>
        <v>0</v>
      </c>
      <c r="ES201" s="58">
        <f t="shared" si="797"/>
        <v>0</v>
      </c>
      <c r="ET201" s="58">
        <f t="shared" si="797"/>
        <v>0</v>
      </c>
      <c r="EU201" s="58">
        <f t="shared" si="797"/>
        <v>0</v>
      </c>
      <c r="EV201" s="60">
        <f>SUM(EW201:FJ201)</f>
        <v>0</v>
      </c>
      <c r="EW201" s="58">
        <f>(EW202*EW203)/1000</f>
        <v>0</v>
      </c>
      <c r="EX201" s="61"/>
      <c r="EY201" s="58">
        <f t="shared" ref="EY201:FJ201" si="798">(EY202*EY203)/1000</f>
        <v>0</v>
      </c>
      <c r="EZ201" s="58">
        <f t="shared" si="798"/>
        <v>0</v>
      </c>
      <c r="FA201" s="58">
        <f t="shared" si="798"/>
        <v>0</v>
      </c>
      <c r="FB201" s="58">
        <f t="shared" si="798"/>
        <v>0</v>
      </c>
      <c r="FC201" s="58">
        <f t="shared" si="798"/>
        <v>0</v>
      </c>
      <c r="FD201" s="58">
        <f t="shared" si="798"/>
        <v>0</v>
      </c>
      <c r="FE201" s="58">
        <f t="shared" si="798"/>
        <v>0</v>
      </c>
      <c r="FF201" s="58">
        <f t="shared" si="798"/>
        <v>0</v>
      </c>
      <c r="FG201" s="58">
        <f t="shared" si="798"/>
        <v>0</v>
      </c>
      <c r="FH201" s="58">
        <f t="shared" si="798"/>
        <v>0</v>
      </c>
      <c r="FI201" s="58">
        <f t="shared" si="798"/>
        <v>0</v>
      </c>
      <c r="FJ201" s="58">
        <f t="shared" si="798"/>
        <v>0</v>
      </c>
      <c r="FK201" s="60">
        <f>SUM(FL201:FY201)</f>
        <v>0</v>
      </c>
      <c r="FL201" s="58">
        <f>(FL202*FL203)/1000</f>
        <v>0</v>
      </c>
      <c r="FM201" s="61"/>
      <c r="FN201" s="58">
        <f t="shared" ref="FN201:FY201" si="799">(FN202*FN203)/1000</f>
        <v>0</v>
      </c>
      <c r="FO201" s="58">
        <f t="shared" si="799"/>
        <v>0</v>
      </c>
      <c r="FP201" s="58">
        <f t="shared" si="799"/>
        <v>0</v>
      </c>
      <c r="FQ201" s="58">
        <f t="shared" si="799"/>
        <v>0</v>
      </c>
      <c r="FR201" s="58">
        <f t="shared" si="799"/>
        <v>0</v>
      </c>
      <c r="FS201" s="58">
        <f t="shared" si="799"/>
        <v>0</v>
      </c>
      <c r="FT201" s="58">
        <f t="shared" si="799"/>
        <v>0</v>
      </c>
      <c r="FU201" s="58">
        <f t="shared" si="799"/>
        <v>0</v>
      </c>
      <c r="FV201" s="58">
        <f t="shared" si="799"/>
        <v>0</v>
      </c>
      <c r="FW201" s="58">
        <f t="shared" si="799"/>
        <v>0</v>
      </c>
      <c r="FX201" s="58">
        <f t="shared" si="799"/>
        <v>0</v>
      </c>
      <c r="FY201" s="58">
        <f t="shared" si="799"/>
        <v>0</v>
      </c>
      <c r="FZ201" s="60">
        <f>SUM(GA201:GN201)</f>
        <v>0</v>
      </c>
      <c r="GA201" s="58">
        <f>(GA202*GA203)/1000</f>
        <v>0</v>
      </c>
      <c r="GB201" s="61"/>
      <c r="GC201" s="58">
        <f t="shared" ref="GC201:GN201" si="800">(GC202*GC203)/1000</f>
        <v>0</v>
      </c>
      <c r="GD201" s="58">
        <f t="shared" si="800"/>
        <v>0</v>
      </c>
      <c r="GE201" s="58">
        <f t="shared" si="800"/>
        <v>0</v>
      </c>
      <c r="GF201" s="58">
        <f t="shared" si="800"/>
        <v>0</v>
      </c>
      <c r="GG201" s="58">
        <f t="shared" si="800"/>
        <v>0</v>
      </c>
      <c r="GH201" s="58">
        <f t="shared" si="800"/>
        <v>0</v>
      </c>
      <c r="GI201" s="58">
        <f t="shared" si="800"/>
        <v>0</v>
      </c>
      <c r="GJ201" s="58">
        <f t="shared" si="800"/>
        <v>0</v>
      </c>
      <c r="GK201" s="58">
        <f t="shared" si="800"/>
        <v>0</v>
      </c>
      <c r="GL201" s="58">
        <f t="shared" si="800"/>
        <v>0</v>
      </c>
      <c r="GM201" s="58">
        <f t="shared" si="800"/>
        <v>0</v>
      </c>
      <c r="GN201" s="58">
        <f t="shared" si="800"/>
        <v>0</v>
      </c>
      <c r="GO201" s="60">
        <f>SUM(GP201:HC201)</f>
        <v>0</v>
      </c>
      <c r="GP201" s="58">
        <f>(GP202*GP203)/1000</f>
        <v>0</v>
      </c>
      <c r="GQ201" s="61"/>
      <c r="GR201" s="58">
        <f t="shared" ref="GR201:HC201" si="801">(GR202*GR203)/1000</f>
        <v>0</v>
      </c>
      <c r="GS201" s="58">
        <f t="shared" si="801"/>
        <v>0</v>
      </c>
      <c r="GT201" s="58">
        <f t="shared" si="801"/>
        <v>0</v>
      </c>
      <c r="GU201" s="58">
        <f t="shared" si="801"/>
        <v>0</v>
      </c>
      <c r="GV201" s="58">
        <f t="shared" si="801"/>
        <v>0</v>
      </c>
      <c r="GW201" s="58">
        <f t="shared" si="801"/>
        <v>0</v>
      </c>
      <c r="GX201" s="58">
        <f t="shared" si="801"/>
        <v>0</v>
      </c>
      <c r="GY201" s="58">
        <f t="shared" si="801"/>
        <v>0</v>
      </c>
      <c r="GZ201" s="58">
        <f t="shared" si="801"/>
        <v>0</v>
      </c>
      <c r="HA201" s="58">
        <f t="shared" si="801"/>
        <v>0</v>
      </c>
      <c r="HB201" s="58">
        <f t="shared" si="801"/>
        <v>0</v>
      </c>
      <c r="HC201" s="58">
        <f t="shared" si="801"/>
        <v>0</v>
      </c>
    </row>
    <row r="202" spans="1:211" s="15" customFormat="1" ht="13.5" customHeight="1" x14ac:dyDescent="0.25">
      <c r="A202" s="14" t="s">
        <v>54</v>
      </c>
      <c r="B202" s="15" t="s">
        <v>532</v>
      </c>
      <c r="C202" s="47" t="s">
        <v>505</v>
      </c>
      <c r="D202" s="47" t="s">
        <v>506</v>
      </c>
      <c r="E202" s="48">
        <v>97</v>
      </c>
      <c r="F202" s="49"/>
      <c r="G202" s="50" t="s">
        <v>533</v>
      </c>
      <c r="H202" s="51"/>
      <c r="J202" s="50" t="s">
        <v>234</v>
      </c>
      <c r="K202" s="52" t="s">
        <v>56</v>
      </c>
      <c r="L202" s="53"/>
      <c r="M202" s="53"/>
      <c r="N202" s="16"/>
      <c r="O202" s="54"/>
      <c r="P202" s="17">
        <v>20</v>
      </c>
      <c r="Q202" s="55">
        <f t="shared" si="790"/>
        <v>0</v>
      </c>
      <c r="R202" s="56">
        <f t="shared" si="790"/>
        <v>0</v>
      </c>
      <c r="S202" s="56">
        <f t="shared" si="790"/>
        <v>0</v>
      </c>
      <c r="T202" s="56">
        <f t="shared" si="790"/>
        <v>0</v>
      </c>
      <c r="U202" s="56">
        <f t="shared" si="790"/>
        <v>0</v>
      </c>
      <c r="V202" s="56">
        <f t="shared" si="790"/>
        <v>0</v>
      </c>
      <c r="W202" s="56">
        <f t="shared" si="790"/>
        <v>0</v>
      </c>
      <c r="X202" s="56">
        <f t="shared" si="790"/>
        <v>0</v>
      </c>
      <c r="Y202" s="56">
        <f t="shared" si="790"/>
        <v>0</v>
      </c>
      <c r="Z202" s="56">
        <f t="shared" si="790"/>
        <v>0</v>
      </c>
      <c r="AA202" s="56">
        <f t="shared" si="790"/>
        <v>0</v>
      </c>
      <c r="AB202" s="56">
        <f t="shared" si="790"/>
        <v>0</v>
      </c>
      <c r="AC202" s="56">
        <f t="shared" si="790"/>
        <v>0</v>
      </c>
      <c r="AD202" s="56">
        <f t="shared" si="790"/>
        <v>0</v>
      </c>
      <c r="AE202" s="56">
        <f t="shared" si="790"/>
        <v>0</v>
      </c>
      <c r="AF202" s="57">
        <f>SUM(AG202:AT202)</f>
        <v>0</v>
      </c>
      <c r="AG202" s="58"/>
      <c r="AH202" s="63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60">
        <f>SUM(AV202:BI202)</f>
        <v>0</v>
      </c>
      <c r="AV202" s="58"/>
      <c r="AW202" s="63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60">
        <f>SUM(BK202:BX202)</f>
        <v>0</v>
      </c>
      <c r="BK202" s="58"/>
      <c r="BL202" s="63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60">
        <f>SUM(BZ202:CM202)</f>
        <v>0</v>
      </c>
      <c r="BZ202" s="58"/>
      <c r="CA202" s="61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60">
        <f>SUM(CO202:DB202)</f>
        <v>0</v>
      </c>
      <c r="CO202" s="58"/>
      <c r="CP202" s="61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60">
        <f>SUM(DD202:DQ202)</f>
        <v>0</v>
      </c>
      <c r="DD202" s="58"/>
      <c r="DE202" s="61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60">
        <f>SUM(DS202:EF202)</f>
        <v>0</v>
      </c>
      <c r="DS202" s="58"/>
      <c r="DT202" s="61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60">
        <f>SUM(EH202:EU202)</f>
        <v>0</v>
      </c>
      <c r="EH202" s="58"/>
      <c r="EI202" s="61"/>
      <c r="EJ202" s="58"/>
      <c r="EK202" s="58"/>
      <c r="EL202" s="58"/>
      <c r="EM202" s="58"/>
      <c r="EN202" s="58"/>
      <c r="EO202" s="58"/>
      <c r="EP202" s="58"/>
      <c r="EQ202" s="58"/>
      <c r="ER202" s="58"/>
      <c r="ES202" s="58"/>
      <c r="ET202" s="58"/>
      <c r="EU202" s="58"/>
      <c r="EV202" s="60">
        <f>SUM(EW202:FJ202)</f>
        <v>0</v>
      </c>
      <c r="EW202" s="58"/>
      <c r="EX202" s="61"/>
      <c r="EY202" s="58"/>
      <c r="EZ202" s="58"/>
      <c r="FA202" s="58"/>
      <c r="FB202" s="58"/>
      <c r="FC202" s="58"/>
      <c r="FD202" s="58"/>
      <c r="FE202" s="58"/>
      <c r="FF202" s="58"/>
      <c r="FG202" s="58"/>
      <c r="FH202" s="58"/>
      <c r="FI202" s="58"/>
      <c r="FJ202" s="58"/>
      <c r="FK202" s="60">
        <f>SUM(FL202:FY202)</f>
        <v>0</v>
      </c>
      <c r="FL202" s="58"/>
      <c r="FM202" s="61"/>
      <c r="FN202" s="58"/>
      <c r="FO202" s="58"/>
      <c r="FP202" s="58"/>
      <c r="FQ202" s="58"/>
      <c r="FR202" s="58"/>
      <c r="FS202" s="58"/>
      <c r="FT202" s="58"/>
      <c r="FU202" s="58"/>
      <c r="FV202" s="58"/>
      <c r="FW202" s="58"/>
      <c r="FX202" s="58"/>
      <c r="FY202" s="58"/>
      <c r="FZ202" s="60">
        <f>SUM(GA202:GN202)</f>
        <v>0</v>
      </c>
      <c r="GA202" s="58"/>
      <c r="GB202" s="61"/>
      <c r="GC202" s="58"/>
      <c r="GD202" s="58"/>
      <c r="GE202" s="58"/>
      <c r="GF202" s="58"/>
      <c r="GG202" s="58"/>
      <c r="GH202" s="58"/>
      <c r="GI202" s="58"/>
      <c r="GJ202" s="58"/>
      <c r="GK202" s="58"/>
      <c r="GL202" s="58"/>
      <c r="GM202" s="58"/>
      <c r="GN202" s="58"/>
      <c r="GO202" s="60">
        <f>SUM(GP202:HC202)</f>
        <v>0</v>
      </c>
      <c r="GP202" s="58"/>
      <c r="GQ202" s="61"/>
      <c r="GR202" s="58"/>
      <c r="GS202" s="58"/>
      <c r="GT202" s="58"/>
      <c r="GU202" s="58"/>
      <c r="GV202" s="58"/>
      <c r="GW202" s="58"/>
      <c r="GX202" s="58"/>
      <c r="GY202" s="58"/>
      <c r="GZ202" s="58"/>
      <c r="HA202" s="58"/>
      <c r="HB202" s="58"/>
      <c r="HC202" s="58"/>
    </row>
    <row r="203" spans="1:211" s="15" customFormat="1" ht="13.5" customHeight="1" x14ac:dyDescent="0.25">
      <c r="A203" s="14" t="s">
        <v>54</v>
      </c>
      <c r="B203" s="15" t="s">
        <v>534</v>
      </c>
      <c r="C203" s="47" t="s">
        <v>505</v>
      </c>
      <c r="D203" s="47" t="s">
        <v>506</v>
      </c>
      <c r="E203" s="48">
        <v>97</v>
      </c>
      <c r="F203" s="49"/>
      <c r="G203" s="50" t="s">
        <v>535</v>
      </c>
      <c r="H203" s="51"/>
      <c r="J203" s="50" t="s">
        <v>237</v>
      </c>
      <c r="K203" s="52" t="s">
        <v>56</v>
      </c>
      <c r="L203" s="53"/>
      <c r="M203" s="53"/>
      <c r="N203" s="16"/>
      <c r="O203" s="54"/>
      <c r="P203" s="17">
        <v>20</v>
      </c>
      <c r="Q203" s="55">
        <f t="shared" ref="Q203:AF203" si="802">IF(Q202=0, 0, Q201/Q202/1)</f>
        <v>0</v>
      </c>
      <c r="R203" s="56">
        <f t="shared" si="802"/>
        <v>0</v>
      </c>
      <c r="S203" s="56">
        <f t="shared" si="802"/>
        <v>0</v>
      </c>
      <c r="T203" s="56">
        <f t="shared" si="802"/>
        <v>0</v>
      </c>
      <c r="U203" s="56">
        <f t="shared" si="802"/>
        <v>0</v>
      </c>
      <c r="V203" s="56">
        <f t="shared" si="802"/>
        <v>0</v>
      </c>
      <c r="W203" s="56">
        <f t="shared" si="802"/>
        <v>0</v>
      </c>
      <c r="X203" s="56">
        <f t="shared" si="802"/>
        <v>0</v>
      </c>
      <c r="Y203" s="56">
        <f t="shared" si="802"/>
        <v>0</v>
      </c>
      <c r="Z203" s="56">
        <f t="shared" si="802"/>
        <v>0</v>
      </c>
      <c r="AA203" s="56">
        <f t="shared" si="802"/>
        <v>0</v>
      </c>
      <c r="AB203" s="56">
        <f t="shared" si="802"/>
        <v>0</v>
      </c>
      <c r="AC203" s="56">
        <f t="shared" si="802"/>
        <v>0</v>
      </c>
      <c r="AD203" s="56">
        <f t="shared" si="802"/>
        <v>0</v>
      </c>
      <c r="AE203" s="56">
        <f t="shared" si="802"/>
        <v>0</v>
      </c>
      <c r="AF203" s="57">
        <f t="shared" si="802"/>
        <v>0</v>
      </c>
      <c r="AG203" s="58"/>
      <c r="AH203" s="63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60">
        <f>IF(AU202=0, 0, AU201/AU202/1)</f>
        <v>0</v>
      </c>
      <c r="AV203" s="58"/>
      <c r="AW203" s="63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60">
        <f>IF(BJ202=0, 0, BJ201/BJ202/1)</f>
        <v>0</v>
      </c>
      <c r="BK203" s="58"/>
      <c r="BL203" s="63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60">
        <f>IF(BY202=0, 0, BY201/BY202/1)</f>
        <v>0</v>
      </c>
      <c r="BZ203" s="58"/>
      <c r="CA203" s="61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60">
        <f>IF(CN202=0, 0, CN201/CN202/1)</f>
        <v>0</v>
      </c>
      <c r="CO203" s="58"/>
      <c r="CP203" s="61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60">
        <f>IF(DC202=0, 0, DC201/DC202/1)</f>
        <v>0</v>
      </c>
      <c r="DD203" s="58"/>
      <c r="DE203" s="61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60">
        <f>IF(DR202=0, 0, DR201/DR202/1)</f>
        <v>0</v>
      </c>
      <c r="DS203" s="58"/>
      <c r="DT203" s="61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60">
        <f>IF(EG202=0, 0, EG201/EG202/1)</f>
        <v>0</v>
      </c>
      <c r="EH203" s="58"/>
      <c r="EI203" s="61"/>
      <c r="EJ203" s="58"/>
      <c r="EK203" s="58"/>
      <c r="EL203" s="58"/>
      <c r="EM203" s="58"/>
      <c r="EN203" s="58"/>
      <c r="EO203" s="58"/>
      <c r="EP203" s="58"/>
      <c r="EQ203" s="58"/>
      <c r="ER203" s="58"/>
      <c r="ES203" s="58"/>
      <c r="ET203" s="58"/>
      <c r="EU203" s="58"/>
      <c r="EV203" s="60">
        <f>IF(EV202=0, 0, EV201/EV202/1)</f>
        <v>0</v>
      </c>
      <c r="EW203" s="58"/>
      <c r="EX203" s="61"/>
      <c r="EY203" s="58"/>
      <c r="EZ203" s="58"/>
      <c r="FA203" s="58"/>
      <c r="FB203" s="58"/>
      <c r="FC203" s="58"/>
      <c r="FD203" s="58"/>
      <c r="FE203" s="58"/>
      <c r="FF203" s="58"/>
      <c r="FG203" s="58"/>
      <c r="FH203" s="58"/>
      <c r="FI203" s="58"/>
      <c r="FJ203" s="58"/>
      <c r="FK203" s="60">
        <f>IF(FK202=0, 0, FK201/FK202/1)</f>
        <v>0</v>
      </c>
      <c r="FL203" s="58"/>
      <c r="FM203" s="61"/>
      <c r="FN203" s="58"/>
      <c r="FO203" s="58"/>
      <c r="FP203" s="58"/>
      <c r="FQ203" s="58"/>
      <c r="FR203" s="58"/>
      <c r="FS203" s="58"/>
      <c r="FT203" s="58"/>
      <c r="FU203" s="58"/>
      <c r="FV203" s="58"/>
      <c r="FW203" s="58"/>
      <c r="FX203" s="58"/>
      <c r="FY203" s="58"/>
      <c r="FZ203" s="60">
        <f>IF(FZ202=0, 0, FZ201/FZ202/1)</f>
        <v>0</v>
      </c>
      <c r="GA203" s="58"/>
      <c r="GB203" s="61"/>
      <c r="GC203" s="58"/>
      <c r="GD203" s="58"/>
      <c r="GE203" s="58"/>
      <c r="GF203" s="58"/>
      <c r="GG203" s="58"/>
      <c r="GH203" s="58"/>
      <c r="GI203" s="58"/>
      <c r="GJ203" s="58"/>
      <c r="GK203" s="58"/>
      <c r="GL203" s="58"/>
      <c r="GM203" s="58"/>
      <c r="GN203" s="58"/>
      <c r="GO203" s="60">
        <f>IF(GO202=0, 0, GO201/GO202/1)</f>
        <v>0</v>
      </c>
      <c r="GP203" s="58"/>
      <c r="GQ203" s="61"/>
      <c r="GR203" s="58"/>
      <c r="GS203" s="58"/>
      <c r="GT203" s="58"/>
      <c r="GU203" s="58"/>
      <c r="GV203" s="58"/>
      <c r="GW203" s="58"/>
      <c r="GX203" s="58"/>
      <c r="GY203" s="58"/>
      <c r="GZ203" s="58"/>
      <c r="HA203" s="58"/>
      <c r="HB203" s="58"/>
      <c r="HC203" s="58"/>
    </row>
    <row r="204" spans="1:211" s="15" customFormat="1" ht="13.5" customHeight="1" x14ac:dyDescent="0.25">
      <c r="A204" s="14" t="s">
        <v>49</v>
      </c>
      <c r="B204" s="15" t="s">
        <v>536</v>
      </c>
      <c r="C204" s="47" t="s">
        <v>505</v>
      </c>
      <c r="D204" s="47" t="s">
        <v>506</v>
      </c>
      <c r="E204" s="48">
        <v>97</v>
      </c>
      <c r="F204" s="49"/>
      <c r="G204" s="50" t="s">
        <v>537</v>
      </c>
      <c r="H204" s="51" t="s">
        <v>54</v>
      </c>
      <c r="J204" s="50" t="s">
        <v>55</v>
      </c>
      <c r="K204" s="52" t="s">
        <v>56</v>
      </c>
      <c r="L204" s="53"/>
      <c r="M204" s="53"/>
      <c r="N204" s="16"/>
      <c r="O204" s="54"/>
      <c r="P204" s="17">
        <v>20</v>
      </c>
      <c r="Q204" s="55">
        <f t="shared" ref="Q204:AE205" si="803">SUM(AF204,AU204,BJ204,BY204,CN204,DC204,DR204,EG204,EV204,FK204,FZ204,GO204)</f>
        <v>0</v>
      </c>
      <c r="R204" s="56">
        <f t="shared" si="803"/>
        <v>0</v>
      </c>
      <c r="S204" s="56">
        <f t="shared" si="803"/>
        <v>0</v>
      </c>
      <c r="T204" s="56">
        <f t="shared" si="803"/>
        <v>0</v>
      </c>
      <c r="U204" s="56">
        <f t="shared" si="803"/>
        <v>0</v>
      </c>
      <c r="V204" s="56">
        <f t="shared" si="803"/>
        <v>0</v>
      </c>
      <c r="W204" s="56">
        <f t="shared" si="803"/>
        <v>0</v>
      </c>
      <c r="X204" s="56">
        <f t="shared" si="803"/>
        <v>0</v>
      </c>
      <c r="Y204" s="56">
        <f t="shared" si="803"/>
        <v>0</v>
      </c>
      <c r="Z204" s="56">
        <f t="shared" si="803"/>
        <v>0</v>
      </c>
      <c r="AA204" s="56">
        <f t="shared" si="803"/>
        <v>0</v>
      </c>
      <c r="AB204" s="56">
        <f t="shared" si="803"/>
        <v>0</v>
      </c>
      <c r="AC204" s="56">
        <f t="shared" si="803"/>
        <v>0</v>
      </c>
      <c r="AD204" s="56">
        <f t="shared" si="803"/>
        <v>0</v>
      </c>
      <c r="AE204" s="56">
        <f t="shared" si="803"/>
        <v>0</v>
      </c>
      <c r="AF204" s="57">
        <f>SUM(AG204:AT204)</f>
        <v>0</v>
      </c>
      <c r="AG204" s="58"/>
      <c r="AH204" s="63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60">
        <f>SUM(AV204:BI204)</f>
        <v>0</v>
      </c>
      <c r="AV204" s="58">
        <f>(AV205*AV206)/1000</f>
        <v>0</v>
      </c>
      <c r="AW204" s="63"/>
      <c r="AX204" s="58">
        <f t="shared" ref="AX204:BI204" si="804">(AX205*AX206)/1000</f>
        <v>0</v>
      </c>
      <c r="AY204" s="58">
        <f t="shared" si="804"/>
        <v>0</v>
      </c>
      <c r="AZ204" s="58">
        <f t="shared" si="804"/>
        <v>0</v>
      </c>
      <c r="BA204" s="58">
        <f t="shared" si="804"/>
        <v>0</v>
      </c>
      <c r="BB204" s="58">
        <f t="shared" si="804"/>
        <v>0</v>
      </c>
      <c r="BC204" s="58">
        <f t="shared" si="804"/>
        <v>0</v>
      </c>
      <c r="BD204" s="58">
        <f t="shared" si="804"/>
        <v>0</v>
      </c>
      <c r="BE204" s="58">
        <f t="shared" si="804"/>
        <v>0</v>
      </c>
      <c r="BF204" s="58">
        <f t="shared" si="804"/>
        <v>0</v>
      </c>
      <c r="BG204" s="58">
        <f t="shared" si="804"/>
        <v>0</v>
      </c>
      <c r="BH204" s="58">
        <f t="shared" si="804"/>
        <v>0</v>
      </c>
      <c r="BI204" s="58">
        <f t="shared" si="804"/>
        <v>0</v>
      </c>
      <c r="BJ204" s="60">
        <f>SUM(BK204:BX204)</f>
        <v>0</v>
      </c>
      <c r="BK204" s="58">
        <f>(BK205*BK206)/1000</f>
        <v>0</v>
      </c>
      <c r="BL204" s="63"/>
      <c r="BM204" s="58">
        <f t="shared" ref="BM204:BX204" si="805">(BM205*BM206)/1000</f>
        <v>0</v>
      </c>
      <c r="BN204" s="58">
        <f t="shared" si="805"/>
        <v>0</v>
      </c>
      <c r="BO204" s="58">
        <f t="shared" si="805"/>
        <v>0</v>
      </c>
      <c r="BP204" s="58">
        <f t="shared" si="805"/>
        <v>0</v>
      </c>
      <c r="BQ204" s="58">
        <f t="shared" si="805"/>
        <v>0</v>
      </c>
      <c r="BR204" s="58">
        <f t="shared" si="805"/>
        <v>0</v>
      </c>
      <c r="BS204" s="58">
        <f t="shared" si="805"/>
        <v>0</v>
      </c>
      <c r="BT204" s="58">
        <f t="shared" si="805"/>
        <v>0</v>
      </c>
      <c r="BU204" s="58">
        <f t="shared" si="805"/>
        <v>0</v>
      </c>
      <c r="BV204" s="58">
        <f t="shared" si="805"/>
        <v>0</v>
      </c>
      <c r="BW204" s="58">
        <f t="shared" si="805"/>
        <v>0</v>
      </c>
      <c r="BX204" s="58">
        <f t="shared" si="805"/>
        <v>0</v>
      </c>
      <c r="BY204" s="60">
        <f>SUM(BZ204:CM204)</f>
        <v>0</v>
      </c>
      <c r="BZ204" s="58">
        <f>(BZ205*BZ206)/1000</f>
        <v>0</v>
      </c>
      <c r="CA204" s="61"/>
      <c r="CB204" s="58">
        <f t="shared" ref="CB204:CM204" si="806">(CB205*CB206)/1000</f>
        <v>0</v>
      </c>
      <c r="CC204" s="58">
        <f t="shared" si="806"/>
        <v>0</v>
      </c>
      <c r="CD204" s="58">
        <f t="shared" si="806"/>
        <v>0</v>
      </c>
      <c r="CE204" s="58">
        <f t="shared" si="806"/>
        <v>0</v>
      </c>
      <c r="CF204" s="58">
        <f t="shared" si="806"/>
        <v>0</v>
      </c>
      <c r="CG204" s="58">
        <f t="shared" si="806"/>
        <v>0</v>
      </c>
      <c r="CH204" s="58">
        <f t="shared" si="806"/>
        <v>0</v>
      </c>
      <c r="CI204" s="58">
        <f t="shared" si="806"/>
        <v>0</v>
      </c>
      <c r="CJ204" s="58">
        <f t="shared" si="806"/>
        <v>0</v>
      </c>
      <c r="CK204" s="58">
        <f t="shared" si="806"/>
        <v>0</v>
      </c>
      <c r="CL204" s="58">
        <f t="shared" si="806"/>
        <v>0</v>
      </c>
      <c r="CM204" s="58">
        <f t="shared" si="806"/>
        <v>0</v>
      </c>
      <c r="CN204" s="60">
        <f>SUM(CO204:DB204)</f>
        <v>0</v>
      </c>
      <c r="CO204" s="58">
        <f>(CO205*CO206)/1000</f>
        <v>0</v>
      </c>
      <c r="CP204" s="61"/>
      <c r="CQ204" s="58">
        <f t="shared" ref="CQ204:DB204" si="807">(CQ205*CQ206)/1000</f>
        <v>0</v>
      </c>
      <c r="CR204" s="58">
        <f t="shared" si="807"/>
        <v>0</v>
      </c>
      <c r="CS204" s="58">
        <f t="shared" si="807"/>
        <v>0</v>
      </c>
      <c r="CT204" s="58">
        <f t="shared" si="807"/>
        <v>0</v>
      </c>
      <c r="CU204" s="58">
        <f t="shared" si="807"/>
        <v>0</v>
      </c>
      <c r="CV204" s="58">
        <f t="shared" si="807"/>
        <v>0</v>
      </c>
      <c r="CW204" s="58">
        <f t="shared" si="807"/>
        <v>0</v>
      </c>
      <c r="CX204" s="58">
        <f t="shared" si="807"/>
        <v>0</v>
      </c>
      <c r="CY204" s="58">
        <f t="shared" si="807"/>
        <v>0</v>
      </c>
      <c r="CZ204" s="58">
        <f t="shared" si="807"/>
        <v>0</v>
      </c>
      <c r="DA204" s="58">
        <f t="shared" si="807"/>
        <v>0</v>
      </c>
      <c r="DB204" s="58">
        <f t="shared" si="807"/>
        <v>0</v>
      </c>
      <c r="DC204" s="60">
        <f>SUM(DD204:DQ204)</f>
        <v>0</v>
      </c>
      <c r="DD204" s="58">
        <f>(DD205*DD206)/1000</f>
        <v>0</v>
      </c>
      <c r="DE204" s="61"/>
      <c r="DF204" s="58">
        <f t="shared" ref="DF204:DQ204" si="808">(DF205*DF206)/1000</f>
        <v>0</v>
      </c>
      <c r="DG204" s="58">
        <f t="shared" si="808"/>
        <v>0</v>
      </c>
      <c r="DH204" s="58">
        <f t="shared" si="808"/>
        <v>0</v>
      </c>
      <c r="DI204" s="58">
        <f t="shared" si="808"/>
        <v>0</v>
      </c>
      <c r="DJ204" s="58">
        <f t="shared" si="808"/>
        <v>0</v>
      </c>
      <c r="DK204" s="58">
        <f t="shared" si="808"/>
        <v>0</v>
      </c>
      <c r="DL204" s="58">
        <f t="shared" si="808"/>
        <v>0</v>
      </c>
      <c r="DM204" s="58">
        <f t="shared" si="808"/>
        <v>0</v>
      </c>
      <c r="DN204" s="58">
        <f t="shared" si="808"/>
        <v>0</v>
      </c>
      <c r="DO204" s="58">
        <f t="shared" si="808"/>
        <v>0</v>
      </c>
      <c r="DP204" s="58">
        <f t="shared" si="808"/>
        <v>0</v>
      </c>
      <c r="DQ204" s="58">
        <f t="shared" si="808"/>
        <v>0</v>
      </c>
      <c r="DR204" s="60">
        <f>SUM(DS204:EF204)</f>
        <v>0</v>
      </c>
      <c r="DS204" s="58">
        <f>(DS205*DS206)/1000</f>
        <v>0</v>
      </c>
      <c r="DT204" s="61"/>
      <c r="DU204" s="58">
        <f t="shared" ref="DU204:EF204" si="809">(DU205*DU206)/1000</f>
        <v>0</v>
      </c>
      <c r="DV204" s="58">
        <f t="shared" si="809"/>
        <v>0</v>
      </c>
      <c r="DW204" s="58">
        <f t="shared" si="809"/>
        <v>0</v>
      </c>
      <c r="DX204" s="58">
        <f t="shared" si="809"/>
        <v>0</v>
      </c>
      <c r="DY204" s="58">
        <f t="shared" si="809"/>
        <v>0</v>
      </c>
      <c r="DZ204" s="58">
        <f t="shared" si="809"/>
        <v>0</v>
      </c>
      <c r="EA204" s="58">
        <f t="shared" si="809"/>
        <v>0</v>
      </c>
      <c r="EB204" s="58">
        <f t="shared" si="809"/>
        <v>0</v>
      </c>
      <c r="EC204" s="58">
        <f t="shared" si="809"/>
        <v>0</v>
      </c>
      <c r="ED204" s="58">
        <f t="shared" si="809"/>
        <v>0</v>
      </c>
      <c r="EE204" s="58">
        <f t="shared" si="809"/>
        <v>0</v>
      </c>
      <c r="EF204" s="58">
        <f t="shared" si="809"/>
        <v>0</v>
      </c>
      <c r="EG204" s="60">
        <f>SUM(EH204:EU204)</f>
        <v>0</v>
      </c>
      <c r="EH204" s="58">
        <f>(EH205*EH206)/1000</f>
        <v>0</v>
      </c>
      <c r="EI204" s="61"/>
      <c r="EJ204" s="58">
        <f t="shared" ref="EJ204:EU204" si="810">(EJ205*EJ206)/1000</f>
        <v>0</v>
      </c>
      <c r="EK204" s="58">
        <f t="shared" si="810"/>
        <v>0</v>
      </c>
      <c r="EL204" s="58">
        <f t="shared" si="810"/>
        <v>0</v>
      </c>
      <c r="EM204" s="58">
        <f t="shared" si="810"/>
        <v>0</v>
      </c>
      <c r="EN204" s="58">
        <f t="shared" si="810"/>
        <v>0</v>
      </c>
      <c r="EO204" s="58">
        <f t="shared" si="810"/>
        <v>0</v>
      </c>
      <c r="EP204" s="58">
        <f t="shared" si="810"/>
        <v>0</v>
      </c>
      <c r="EQ204" s="58">
        <f t="shared" si="810"/>
        <v>0</v>
      </c>
      <c r="ER204" s="58">
        <f t="shared" si="810"/>
        <v>0</v>
      </c>
      <c r="ES204" s="58">
        <f t="shared" si="810"/>
        <v>0</v>
      </c>
      <c r="ET204" s="58">
        <f t="shared" si="810"/>
        <v>0</v>
      </c>
      <c r="EU204" s="58">
        <f t="shared" si="810"/>
        <v>0</v>
      </c>
      <c r="EV204" s="60">
        <f>SUM(EW204:FJ204)</f>
        <v>0</v>
      </c>
      <c r="EW204" s="58">
        <f>(EW205*EW206)/1000</f>
        <v>0</v>
      </c>
      <c r="EX204" s="61"/>
      <c r="EY204" s="58">
        <f t="shared" ref="EY204:FJ204" si="811">(EY205*EY206)/1000</f>
        <v>0</v>
      </c>
      <c r="EZ204" s="58">
        <f t="shared" si="811"/>
        <v>0</v>
      </c>
      <c r="FA204" s="58">
        <f t="shared" si="811"/>
        <v>0</v>
      </c>
      <c r="FB204" s="58">
        <f t="shared" si="811"/>
        <v>0</v>
      </c>
      <c r="FC204" s="58">
        <f t="shared" si="811"/>
        <v>0</v>
      </c>
      <c r="FD204" s="58">
        <f t="shared" si="811"/>
        <v>0</v>
      </c>
      <c r="FE204" s="58">
        <f t="shared" si="811"/>
        <v>0</v>
      </c>
      <c r="FF204" s="58">
        <f t="shared" si="811"/>
        <v>0</v>
      </c>
      <c r="FG204" s="58">
        <f t="shared" si="811"/>
        <v>0</v>
      </c>
      <c r="FH204" s="58">
        <f t="shared" si="811"/>
        <v>0</v>
      </c>
      <c r="FI204" s="58">
        <f t="shared" si="811"/>
        <v>0</v>
      </c>
      <c r="FJ204" s="58">
        <f t="shared" si="811"/>
        <v>0</v>
      </c>
      <c r="FK204" s="60">
        <f>SUM(FL204:FY204)</f>
        <v>0</v>
      </c>
      <c r="FL204" s="58">
        <f>(FL205*FL206)/1000</f>
        <v>0</v>
      </c>
      <c r="FM204" s="61"/>
      <c r="FN204" s="58">
        <f t="shared" ref="FN204:FY204" si="812">(FN205*FN206)/1000</f>
        <v>0</v>
      </c>
      <c r="FO204" s="58">
        <f t="shared" si="812"/>
        <v>0</v>
      </c>
      <c r="FP204" s="58">
        <f t="shared" si="812"/>
        <v>0</v>
      </c>
      <c r="FQ204" s="58">
        <f t="shared" si="812"/>
        <v>0</v>
      </c>
      <c r="FR204" s="58">
        <f t="shared" si="812"/>
        <v>0</v>
      </c>
      <c r="FS204" s="58">
        <f t="shared" si="812"/>
        <v>0</v>
      </c>
      <c r="FT204" s="58">
        <f t="shared" si="812"/>
        <v>0</v>
      </c>
      <c r="FU204" s="58">
        <f t="shared" si="812"/>
        <v>0</v>
      </c>
      <c r="FV204" s="58">
        <f t="shared" si="812"/>
        <v>0</v>
      </c>
      <c r="FW204" s="58">
        <f t="shared" si="812"/>
        <v>0</v>
      </c>
      <c r="FX204" s="58">
        <f t="shared" si="812"/>
        <v>0</v>
      </c>
      <c r="FY204" s="58">
        <f t="shared" si="812"/>
        <v>0</v>
      </c>
      <c r="FZ204" s="60">
        <f>SUM(GA204:GN204)</f>
        <v>0</v>
      </c>
      <c r="GA204" s="58">
        <f>(GA205*GA206)/1000</f>
        <v>0</v>
      </c>
      <c r="GB204" s="61"/>
      <c r="GC204" s="58">
        <f t="shared" ref="GC204:GN204" si="813">(GC205*GC206)/1000</f>
        <v>0</v>
      </c>
      <c r="GD204" s="58">
        <f t="shared" si="813"/>
        <v>0</v>
      </c>
      <c r="GE204" s="58">
        <f t="shared" si="813"/>
        <v>0</v>
      </c>
      <c r="GF204" s="58">
        <f t="shared" si="813"/>
        <v>0</v>
      </c>
      <c r="GG204" s="58">
        <f t="shared" si="813"/>
        <v>0</v>
      </c>
      <c r="GH204" s="58">
        <f t="shared" si="813"/>
        <v>0</v>
      </c>
      <c r="GI204" s="58">
        <f t="shared" si="813"/>
        <v>0</v>
      </c>
      <c r="GJ204" s="58">
        <f t="shared" si="813"/>
        <v>0</v>
      </c>
      <c r="GK204" s="58">
        <f t="shared" si="813"/>
        <v>0</v>
      </c>
      <c r="GL204" s="58">
        <f t="shared" si="813"/>
        <v>0</v>
      </c>
      <c r="GM204" s="58">
        <f t="shared" si="813"/>
        <v>0</v>
      </c>
      <c r="GN204" s="58">
        <f t="shared" si="813"/>
        <v>0</v>
      </c>
      <c r="GO204" s="60">
        <f>SUM(GP204:HC204)</f>
        <v>0</v>
      </c>
      <c r="GP204" s="58">
        <f>(GP205*GP206)/1000</f>
        <v>0</v>
      </c>
      <c r="GQ204" s="61"/>
      <c r="GR204" s="58">
        <f t="shared" ref="GR204:HC204" si="814">(GR205*GR206)/1000</f>
        <v>0</v>
      </c>
      <c r="GS204" s="58">
        <f t="shared" si="814"/>
        <v>0</v>
      </c>
      <c r="GT204" s="58">
        <f t="shared" si="814"/>
        <v>0</v>
      </c>
      <c r="GU204" s="58">
        <f t="shared" si="814"/>
        <v>0</v>
      </c>
      <c r="GV204" s="58">
        <f t="shared" si="814"/>
        <v>0</v>
      </c>
      <c r="GW204" s="58">
        <f t="shared" si="814"/>
        <v>0</v>
      </c>
      <c r="GX204" s="58">
        <f t="shared" si="814"/>
        <v>0</v>
      </c>
      <c r="GY204" s="58">
        <f t="shared" si="814"/>
        <v>0</v>
      </c>
      <c r="GZ204" s="58">
        <f t="shared" si="814"/>
        <v>0</v>
      </c>
      <c r="HA204" s="58">
        <f t="shared" si="814"/>
        <v>0</v>
      </c>
      <c r="HB204" s="58">
        <f t="shared" si="814"/>
        <v>0</v>
      </c>
      <c r="HC204" s="58">
        <f t="shared" si="814"/>
        <v>0</v>
      </c>
    </row>
    <row r="205" spans="1:211" s="15" customFormat="1" ht="13.5" customHeight="1" x14ac:dyDescent="0.25">
      <c r="A205" s="14" t="s">
        <v>54</v>
      </c>
      <c r="B205" s="15" t="s">
        <v>538</v>
      </c>
      <c r="C205" s="47" t="s">
        <v>505</v>
      </c>
      <c r="D205" s="47" t="s">
        <v>506</v>
      </c>
      <c r="E205" s="48">
        <v>97</v>
      </c>
      <c r="F205" s="49"/>
      <c r="G205" s="50" t="s">
        <v>533</v>
      </c>
      <c r="H205" s="51"/>
      <c r="J205" s="50" t="s">
        <v>234</v>
      </c>
      <c r="K205" s="52" t="s">
        <v>56</v>
      </c>
      <c r="L205" s="53"/>
      <c r="M205" s="53"/>
      <c r="N205" s="16"/>
      <c r="O205" s="54"/>
      <c r="P205" s="17">
        <v>20</v>
      </c>
      <c r="Q205" s="55">
        <f t="shared" si="803"/>
        <v>0</v>
      </c>
      <c r="R205" s="56">
        <f t="shared" si="803"/>
        <v>0</v>
      </c>
      <c r="S205" s="56">
        <f t="shared" si="803"/>
        <v>0</v>
      </c>
      <c r="T205" s="56">
        <f t="shared" si="803"/>
        <v>0</v>
      </c>
      <c r="U205" s="56">
        <f t="shared" si="803"/>
        <v>0</v>
      </c>
      <c r="V205" s="56">
        <f t="shared" si="803"/>
        <v>0</v>
      </c>
      <c r="W205" s="56">
        <f t="shared" si="803"/>
        <v>0</v>
      </c>
      <c r="X205" s="56">
        <f t="shared" si="803"/>
        <v>0</v>
      </c>
      <c r="Y205" s="56">
        <f t="shared" si="803"/>
        <v>0</v>
      </c>
      <c r="Z205" s="56">
        <f t="shared" si="803"/>
        <v>0</v>
      </c>
      <c r="AA205" s="56">
        <f t="shared" si="803"/>
        <v>0</v>
      </c>
      <c r="AB205" s="56">
        <f t="shared" si="803"/>
        <v>0</v>
      </c>
      <c r="AC205" s="56">
        <f t="shared" si="803"/>
        <v>0</v>
      </c>
      <c r="AD205" s="56">
        <f t="shared" si="803"/>
        <v>0</v>
      </c>
      <c r="AE205" s="56">
        <f t="shared" si="803"/>
        <v>0</v>
      </c>
      <c r="AF205" s="57">
        <f>SUM(AG205:AT205)</f>
        <v>0</v>
      </c>
      <c r="AG205" s="58"/>
      <c r="AH205" s="63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60">
        <f>SUM(AV205:BI205)</f>
        <v>0</v>
      </c>
      <c r="AV205" s="58"/>
      <c r="AW205" s="63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60">
        <f>SUM(BK205:BX205)</f>
        <v>0</v>
      </c>
      <c r="BK205" s="58"/>
      <c r="BL205" s="63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60">
        <f>SUM(BZ205:CM205)</f>
        <v>0</v>
      </c>
      <c r="BZ205" s="58"/>
      <c r="CA205" s="61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60">
        <f>SUM(CO205:DB205)</f>
        <v>0</v>
      </c>
      <c r="CO205" s="58"/>
      <c r="CP205" s="61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60">
        <f>SUM(DD205:DQ205)</f>
        <v>0</v>
      </c>
      <c r="DD205" s="58"/>
      <c r="DE205" s="61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60">
        <f>SUM(DS205:EF205)</f>
        <v>0</v>
      </c>
      <c r="DS205" s="58"/>
      <c r="DT205" s="61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60">
        <f>SUM(EH205:EU205)</f>
        <v>0</v>
      </c>
      <c r="EH205" s="58"/>
      <c r="EI205" s="61"/>
      <c r="EJ205" s="58"/>
      <c r="EK205" s="58"/>
      <c r="EL205" s="58"/>
      <c r="EM205" s="58"/>
      <c r="EN205" s="58"/>
      <c r="EO205" s="58"/>
      <c r="EP205" s="58"/>
      <c r="EQ205" s="58"/>
      <c r="ER205" s="58"/>
      <c r="ES205" s="58"/>
      <c r="ET205" s="58"/>
      <c r="EU205" s="58"/>
      <c r="EV205" s="60">
        <f>SUM(EW205:FJ205)</f>
        <v>0</v>
      </c>
      <c r="EW205" s="58"/>
      <c r="EX205" s="61"/>
      <c r="EY205" s="58"/>
      <c r="EZ205" s="58"/>
      <c r="FA205" s="58"/>
      <c r="FB205" s="58"/>
      <c r="FC205" s="58"/>
      <c r="FD205" s="58"/>
      <c r="FE205" s="58"/>
      <c r="FF205" s="58"/>
      <c r="FG205" s="58"/>
      <c r="FH205" s="58"/>
      <c r="FI205" s="58"/>
      <c r="FJ205" s="58"/>
      <c r="FK205" s="60">
        <f>SUM(FL205:FY205)</f>
        <v>0</v>
      </c>
      <c r="FL205" s="58"/>
      <c r="FM205" s="61"/>
      <c r="FN205" s="58"/>
      <c r="FO205" s="58"/>
      <c r="FP205" s="58"/>
      <c r="FQ205" s="58"/>
      <c r="FR205" s="58"/>
      <c r="FS205" s="58"/>
      <c r="FT205" s="58"/>
      <c r="FU205" s="58"/>
      <c r="FV205" s="58"/>
      <c r="FW205" s="58"/>
      <c r="FX205" s="58"/>
      <c r="FY205" s="58"/>
      <c r="FZ205" s="60">
        <f>SUM(GA205:GN205)</f>
        <v>0</v>
      </c>
      <c r="GA205" s="58"/>
      <c r="GB205" s="61"/>
      <c r="GC205" s="58"/>
      <c r="GD205" s="58"/>
      <c r="GE205" s="58"/>
      <c r="GF205" s="58"/>
      <c r="GG205" s="58"/>
      <c r="GH205" s="58"/>
      <c r="GI205" s="58"/>
      <c r="GJ205" s="58"/>
      <c r="GK205" s="58"/>
      <c r="GL205" s="58"/>
      <c r="GM205" s="58"/>
      <c r="GN205" s="58"/>
      <c r="GO205" s="60">
        <f>SUM(GP205:HC205)</f>
        <v>0</v>
      </c>
      <c r="GP205" s="58"/>
      <c r="GQ205" s="61"/>
      <c r="GR205" s="58"/>
      <c r="GS205" s="58"/>
      <c r="GT205" s="58"/>
      <c r="GU205" s="58"/>
      <c r="GV205" s="58"/>
      <c r="GW205" s="58"/>
      <c r="GX205" s="58"/>
      <c r="GY205" s="58"/>
      <c r="GZ205" s="58"/>
      <c r="HA205" s="58"/>
      <c r="HB205" s="58"/>
      <c r="HC205" s="58"/>
    </row>
    <row r="206" spans="1:211" s="15" customFormat="1" ht="13.5" customHeight="1" x14ac:dyDescent="0.25">
      <c r="A206" s="14" t="s">
        <v>54</v>
      </c>
      <c r="B206" s="15" t="s">
        <v>539</v>
      </c>
      <c r="C206" s="47" t="s">
        <v>505</v>
      </c>
      <c r="D206" s="47" t="s">
        <v>506</v>
      </c>
      <c r="E206" s="48">
        <v>97</v>
      </c>
      <c r="F206" s="49"/>
      <c r="G206" s="50" t="s">
        <v>535</v>
      </c>
      <c r="H206" s="51"/>
      <c r="J206" s="50" t="s">
        <v>237</v>
      </c>
      <c r="K206" s="52" t="s">
        <v>56</v>
      </c>
      <c r="L206" s="53"/>
      <c r="M206" s="53"/>
      <c r="N206" s="16"/>
      <c r="O206" s="54"/>
      <c r="P206" s="17">
        <v>20</v>
      </c>
      <c r="Q206" s="55">
        <f>IF(Q205=0, 0, Q204/Q205/1)*1000</f>
        <v>0</v>
      </c>
      <c r="R206" s="56">
        <f>IF(R205=0, 0, R204/R205/1)</f>
        <v>0</v>
      </c>
      <c r="S206" s="56">
        <f>IF(S205=0, 0, S204/S205/1)*1000</f>
        <v>0</v>
      </c>
      <c r="T206" s="56">
        <f t="shared" ref="T206:AE206" si="815">IF(T205=0, 0, T204/T205/1)</f>
        <v>0</v>
      </c>
      <c r="U206" s="56">
        <f t="shared" si="815"/>
        <v>0</v>
      </c>
      <c r="V206" s="56">
        <f t="shared" si="815"/>
        <v>0</v>
      </c>
      <c r="W206" s="56">
        <f t="shared" si="815"/>
        <v>0</v>
      </c>
      <c r="X206" s="56">
        <f t="shared" si="815"/>
        <v>0</v>
      </c>
      <c r="Y206" s="56">
        <f t="shared" si="815"/>
        <v>0</v>
      </c>
      <c r="Z206" s="56">
        <f t="shared" si="815"/>
        <v>0</v>
      </c>
      <c r="AA206" s="56">
        <f t="shared" si="815"/>
        <v>0</v>
      </c>
      <c r="AB206" s="56">
        <f t="shared" si="815"/>
        <v>0</v>
      </c>
      <c r="AC206" s="56">
        <f t="shared" si="815"/>
        <v>0</v>
      </c>
      <c r="AD206" s="56">
        <f t="shared" si="815"/>
        <v>0</v>
      </c>
      <c r="AE206" s="56">
        <f t="shared" si="815"/>
        <v>0</v>
      </c>
      <c r="AF206" s="57">
        <f>IF(AF205=0, 0, AF204/AF205/1)*1000</f>
        <v>0</v>
      </c>
      <c r="AG206" s="58"/>
      <c r="AH206" s="63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60">
        <f>IF(AU205=0, 0, AU204/AU205/1)*1000</f>
        <v>0</v>
      </c>
      <c r="AV206" s="58"/>
      <c r="AW206" s="63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60">
        <f>IF(BJ205=0, 0, BJ204/BJ205/1)*1000</f>
        <v>0</v>
      </c>
      <c r="BK206" s="58"/>
      <c r="BL206" s="63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60">
        <f>IF(BY205=0, 0, BY204/BY205/1)*1000</f>
        <v>0</v>
      </c>
      <c r="BZ206" s="58"/>
      <c r="CA206" s="61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60">
        <f>IF(CN205=0, 0, CN204/CN205/1)*1000</f>
        <v>0</v>
      </c>
      <c r="CO206" s="58"/>
      <c r="CP206" s="61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60">
        <f>IF(DC205=0, 0, DC204/DC205/1)*1000</f>
        <v>0</v>
      </c>
      <c r="DD206" s="58"/>
      <c r="DE206" s="61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60">
        <f>IF(DR205=0, 0, DR204/DR205/1)*1000</f>
        <v>0</v>
      </c>
      <c r="DS206" s="58"/>
      <c r="DT206" s="61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60">
        <f>IF(EG205=0, 0, EG204/EG205/1)*1000</f>
        <v>0</v>
      </c>
      <c r="EH206" s="58"/>
      <c r="EI206" s="61"/>
      <c r="EJ206" s="58"/>
      <c r="EK206" s="58"/>
      <c r="EL206" s="58"/>
      <c r="EM206" s="58"/>
      <c r="EN206" s="58"/>
      <c r="EO206" s="58"/>
      <c r="EP206" s="58"/>
      <c r="EQ206" s="58"/>
      <c r="ER206" s="58"/>
      <c r="ES206" s="58"/>
      <c r="ET206" s="58"/>
      <c r="EU206" s="58"/>
      <c r="EV206" s="60">
        <f>IF(EV205=0, 0, EV204/EV205/1)*1000</f>
        <v>0</v>
      </c>
      <c r="EW206" s="58"/>
      <c r="EX206" s="61"/>
      <c r="EY206" s="58"/>
      <c r="EZ206" s="58"/>
      <c r="FA206" s="58"/>
      <c r="FB206" s="58"/>
      <c r="FC206" s="58"/>
      <c r="FD206" s="58"/>
      <c r="FE206" s="58"/>
      <c r="FF206" s="58"/>
      <c r="FG206" s="58"/>
      <c r="FH206" s="58"/>
      <c r="FI206" s="58"/>
      <c r="FJ206" s="58"/>
      <c r="FK206" s="60">
        <f>IF(FK205=0, 0, FK204/FK205/1)*1000</f>
        <v>0</v>
      </c>
      <c r="FL206" s="58"/>
      <c r="FM206" s="61"/>
      <c r="FN206" s="58"/>
      <c r="FO206" s="58"/>
      <c r="FP206" s="58"/>
      <c r="FQ206" s="58"/>
      <c r="FR206" s="58"/>
      <c r="FS206" s="58"/>
      <c r="FT206" s="58"/>
      <c r="FU206" s="58"/>
      <c r="FV206" s="58"/>
      <c r="FW206" s="58"/>
      <c r="FX206" s="58"/>
      <c r="FY206" s="58"/>
      <c r="FZ206" s="60">
        <f>IF(FZ205=0, 0, FZ204/FZ205/1)*1000</f>
        <v>0</v>
      </c>
      <c r="GA206" s="58"/>
      <c r="GB206" s="61"/>
      <c r="GC206" s="58"/>
      <c r="GD206" s="58"/>
      <c r="GE206" s="58"/>
      <c r="GF206" s="58"/>
      <c r="GG206" s="58"/>
      <c r="GH206" s="58"/>
      <c r="GI206" s="58"/>
      <c r="GJ206" s="58"/>
      <c r="GK206" s="58"/>
      <c r="GL206" s="58"/>
      <c r="GM206" s="58"/>
      <c r="GN206" s="58"/>
      <c r="GO206" s="60">
        <f>IF(GO205=0, 0, GO204/GO205/1)*1000</f>
        <v>0</v>
      </c>
      <c r="GP206" s="58"/>
      <c r="GQ206" s="61"/>
      <c r="GR206" s="58"/>
      <c r="GS206" s="58"/>
      <c r="GT206" s="58"/>
      <c r="GU206" s="58"/>
      <c r="GV206" s="58"/>
      <c r="GW206" s="58"/>
      <c r="GX206" s="58"/>
      <c r="GY206" s="58"/>
      <c r="GZ206" s="58"/>
      <c r="HA206" s="58"/>
      <c r="HB206" s="58"/>
      <c r="HC206" s="58"/>
    </row>
    <row r="207" spans="1:211" s="15" customFormat="1" ht="13.5" customHeight="1" x14ac:dyDescent="0.25">
      <c r="A207" s="14" t="s">
        <v>49</v>
      </c>
      <c r="B207" s="15" t="s">
        <v>540</v>
      </c>
      <c r="C207" s="47" t="s">
        <v>505</v>
      </c>
      <c r="D207" s="47" t="s">
        <v>506</v>
      </c>
      <c r="E207" s="48">
        <v>97</v>
      </c>
      <c r="F207" s="49"/>
      <c r="G207" s="50" t="s">
        <v>541</v>
      </c>
      <c r="H207" s="51" t="s">
        <v>54</v>
      </c>
      <c r="J207" s="50" t="s">
        <v>55</v>
      </c>
      <c r="K207" s="52" t="s">
        <v>56</v>
      </c>
      <c r="L207" s="53"/>
      <c r="M207" s="53"/>
      <c r="N207" s="16"/>
      <c r="O207" s="54"/>
      <c r="P207" s="17">
        <v>20</v>
      </c>
      <c r="Q207" s="55">
        <f t="shared" ref="Q207:AE208" si="816">SUM(AF207,AU207,BJ207,BY207,CN207,DC207,DR207,EG207,EV207,FK207,FZ207,GO207)</f>
        <v>0</v>
      </c>
      <c r="R207" s="56">
        <f t="shared" si="816"/>
        <v>0</v>
      </c>
      <c r="S207" s="56">
        <f t="shared" si="816"/>
        <v>0</v>
      </c>
      <c r="T207" s="56">
        <f t="shared" si="816"/>
        <v>0</v>
      </c>
      <c r="U207" s="56">
        <f t="shared" si="816"/>
        <v>0</v>
      </c>
      <c r="V207" s="56">
        <f t="shared" si="816"/>
        <v>0</v>
      </c>
      <c r="W207" s="56">
        <f t="shared" si="816"/>
        <v>0</v>
      </c>
      <c r="X207" s="56">
        <f t="shared" si="816"/>
        <v>0</v>
      </c>
      <c r="Y207" s="56">
        <f t="shared" si="816"/>
        <v>0</v>
      </c>
      <c r="Z207" s="56">
        <f t="shared" si="816"/>
        <v>0</v>
      </c>
      <c r="AA207" s="56">
        <f t="shared" si="816"/>
        <v>0</v>
      </c>
      <c r="AB207" s="56">
        <f t="shared" si="816"/>
        <v>0</v>
      </c>
      <c r="AC207" s="56">
        <f t="shared" si="816"/>
        <v>0</v>
      </c>
      <c r="AD207" s="56">
        <f t="shared" si="816"/>
        <v>0</v>
      </c>
      <c r="AE207" s="56">
        <f t="shared" si="816"/>
        <v>0</v>
      </c>
      <c r="AF207" s="57">
        <f>SUM(AG207:AT207)</f>
        <v>0</v>
      </c>
      <c r="AG207" s="58"/>
      <c r="AH207" s="63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60">
        <f>SUM(AV207:BI207)</f>
        <v>0</v>
      </c>
      <c r="AV207" s="58">
        <f>(AV208*AV209)/1000</f>
        <v>0</v>
      </c>
      <c r="AW207" s="63"/>
      <c r="AX207" s="58">
        <f t="shared" ref="AX207:BI207" si="817">(AX208*AX209)/1000</f>
        <v>0</v>
      </c>
      <c r="AY207" s="58">
        <f t="shared" si="817"/>
        <v>0</v>
      </c>
      <c r="AZ207" s="58">
        <f t="shared" si="817"/>
        <v>0</v>
      </c>
      <c r="BA207" s="58">
        <f t="shared" si="817"/>
        <v>0</v>
      </c>
      <c r="BB207" s="58">
        <f t="shared" si="817"/>
        <v>0</v>
      </c>
      <c r="BC207" s="58">
        <f t="shared" si="817"/>
        <v>0</v>
      </c>
      <c r="BD207" s="58">
        <f t="shared" si="817"/>
        <v>0</v>
      </c>
      <c r="BE207" s="58">
        <f t="shared" si="817"/>
        <v>0</v>
      </c>
      <c r="BF207" s="58">
        <f t="shared" si="817"/>
        <v>0</v>
      </c>
      <c r="BG207" s="58">
        <f t="shared" si="817"/>
        <v>0</v>
      </c>
      <c r="BH207" s="58">
        <f t="shared" si="817"/>
        <v>0</v>
      </c>
      <c r="BI207" s="58">
        <f t="shared" si="817"/>
        <v>0</v>
      </c>
      <c r="BJ207" s="60">
        <f>SUM(BK207:BX207)</f>
        <v>0</v>
      </c>
      <c r="BK207" s="58">
        <f>(BK208*BK209)/1000</f>
        <v>0</v>
      </c>
      <c r="BL207" s="63"/>
      <c r="BM207" s="58">
        <f t="shared" ref="BM207:BX207" si="818">(BM208*BM209)/1000</f>
        <v>0</v>
      </c>
      <c r="BN207" s="58">
        <f t="shared" si="818"/>
        <v>0</v>
      </c>
      <c r="BO207" s="58">
        <f t="shared" si="818"/>
        <v>0</v>
      </c>
      <c r="BP207" s="58">
        <f t="shared" si="818"/>
        <v>0</v>
      </c>
      <c r="BQ207" s="58">
        <f t="shared" si="818"/>
        <v>0</v>
      </c>
      <c r="BR207" s="58">
        <f t="shared" si="818"/>
        <v>0</v>
      </c>
      <c r="BS207" s="58">
        <f t="shared" si="818"/>
        <v>0</v>
      </c>
      <c r="BT207" s="58">
        <f t="shared" si="818"/>
        <v>0</v>
      </c>
      <c r="BU207" s="58">
        <f t="shared" si="818"/>
        <v>0</v>
      </c>
      <c r="BV207" s="58">
        <f t="shared" si="818"/>
        <v>0</v>
      </c>
      <c r="BW207" s="58">
        <f t="shared" si="818"/>
        <v>0</v>
      </c>
      <c r="BX207" s="58">
        <f t="shared" si="818"/>
        <v>0</v>
      </c>
      <c r="BY207" s="60">
        <f>SUM(BZ207:CM207)</f>
        <v>0</v>
      </c>
      <c r="BZ207" s="58">
        <f>(BZ208*BZ209)/1000</f>
        <v>0</v>
      </c>
      <c r="CA207" s="61"/>
      <c r="CB207" s="58">
        <f t="shared" ref="CB207:CM207" si="819">(CB208*CB209)/1000</f>
        <v>0</v>
      </c>
      <c r="CC207" s="58">
        <f t="shared" si="819"/>
        <v>0</v>
      </c>
      <c r="CD207" s="58">
        <f t="shared" si="819"/>
        <v>0</v>
      </c>
      <c r="CE207" s="58">
        <f t="shared" si="819"/>
        <v>0</v>
      </c>
      <c r="CF207" s="58">
        <f t="shared" si="819"/>
        <v>0</v>
      </c>
      <c r="CG207" s="58">
        <f t="shared" si="819"/>
        <v>0</v>
      </c>
      <c r="CH207" s="58">
        <f t="shared" si="819"/>
        <v>0</v>
      </c>
      <c r="CI207" s="58">
        <f t="shared" si="819"/>
        <v>0</v>
      </c>
      <c r="CJ207" s="58">
        <f t="shared" si="819"/>
        <v>0</v>
      </c>
      <c r="CK207" s="58">
        <f t="shared" si="819"/>
        <v>0</v>
      </c>
      <c r="CL207" s="58">
        <f t="shared" si="819"/>
        <v>0</v>
      </c>
      <c r="CM207" s="58">
        <f t="shared" si="819"/>
        <v>0</v>
      </c>
      <c r="CN207" s="60">
        <f>SUM(CO207:DB207)</f>
        <v>0</v>
      </c>
      <c r="CO207" s="58">
        <f>(CO208*CO209)/1000</f>
        <v>0</v>
      </c>
      <c r="CP207" s="61"/>
      <c r="CQ207" s="58">
        <f t="shared" ref="CQ207:DB207" si="820">(CQ208*CQ209)/1000</f>
        <v>0</v>
      </c>
      <c r="CR207" s="58">
        <f t="shared" si="820"/>
        <v>0</v>
      </c>
      <c r="CS207" s="58">
        <f t="shared" si="820"/>
        <v>0</v>
      </c>
      <c r="CT207" s="58">
        <f t="shared" si="820"/>
        <v>0</v>
      </c>
      <c r="CU207" s="58">
        <f t="shared" si="820"/>
        <v>0</v>
      </c>
      <c r="CV207" s="58">
        <f t="shared" si="820"/>
        <v>0</v>
      </c>
      <c r="CW207" s="58">
        <f t="shared" si="820"/>
        <v>0</v>
      </c>
      <c r="CX207" s="58">
        <f t="shared" si="820"/>
        <v>0</v>
      </c>
      <c r="CY207" s="58">
        <f t="shared" si="820"/>
        <v>0</v>
      </c>
      <c r="CZ207" s="58">
        <f t="shared" si="820"/>
        <v>0</v>
      </c>
      <c r="DA207" s="58">
        <f t="shared" si="820"/>
        <v>0</v>
      </c>
      <c r="DB207" s="58">
        <f t="shared" si="820"/>
        <v>0</v>
      </c>
      <c r="DC207" s="60">
        <f>SUM(DD207:DQ207)</f>
        <v>0</v>
      </c>
      <c r="DD207" s="58">
        <f>(DD208*DD209)/1000</f>
        <v>0</v>
      </c>
      <c r="DE207" s="61"/>
      <c r="DF207" s="58">
        <f t="shared" ref="DF207:DQ207" si="821">(DF208*DF209)/1000</f>
        <v>0</v>
      </c>
      <c r="DG207" s="58">
        <f t="shared" si="821"/>
        <v>0</v>
      </c>
      <c r="DH207" s="58">
        <f t="shared" si="821"/>
        <v>0</v>
      </c>
      <c r="DI207" s="58">
        <f t="shared" si="821"/>
        <v>0</v>
      </c>
      <c r="DJ207" s="58">
        <f t="shared" si="821"/>
        <v>0</v>
      </c>
      <c r="DK207" s="58">
        <f t="shared" si="821"/>
        <v>0</v>
      </c>
      <c r="DL207" s="58">
        <f t="shared" si="821"/>
        <v>0</v>
      </c>
      <c r="DM207" s="58">
        <f t="shared" si="821"/>
        <v>0</v>
      </c>
      <c r="DN207" s="58">
        <f t="shared" si="821"/>
        <v>0</v>
      </c>
      <c r="DO207" s="58">
        <f t="shared" si="821"/>
        <v>0</v>
      </c>
      <c r="DP207" s="58">
        <f t="shared" si="821"/>
        <v>0</v>
      </c>
      <c r="DQ207" s="58">
        <f t="shared" si="821"/>
        <v>0</v>
      </c>
      <c r="DR207" s="60">
        <f>SUM(DS207:EF207)</f>
        <v>0</v>
      </c>
      <c r="DS207" s="58">
        <f>(DS208*DS209)/1000</f>
        <v>0</v>
      </c>
      <c r="DT207" s="61"/>
      <c r="DU207" s="58">
        <f t="shared" ref="DU207:EF207" si="822">(DU208*DU209)/1000</f>
        <v>0</v>
      </c>
      <c r="DV207" s="58">
        <f t="shared" si="822"/>
        <v>0</v>
      </c>
      <c r="DW207" s="58">
        <f t="shared" si="822"/>
        <v>0</v>
      </c>
      <c r="DX207" s="58">
        <f t="shared" si="822"/>
        <v>0</v>
      </c>
      <c r="DY207" s="58">
        <f t="shared" si="822"/>
        <v>0</v>
      </c>
      <c r="DZ207" s="58">
        <f t="shared" si="822"/>
        <v>0</v>
      </c>
      <c r="EA207" s="58">
        <f t="shared" si="822"/>
        <v>0</v>
      </c>
      <c r="EB207" s="58">
        <f t="shared" si="822"/>
        <v>0</v>
      </c>
      <c r="EC207" s="58">
        <f t="shared" si="822"/>
        <v>0</v>
      </c>
      <c r="ED207" s="58">
        <f t="shared" si="822"/>
        <v>0</v>
      </c>
      <c r="EE207" s="58">
        <f t="shared" si="822"/>
        <v>0</v>
      </c>
      <c r="EF207" s="58">
        <f t="shared" si="822"/>
        <v>0</v>
      </c>
      <c r="EG207" s="60">
        <f>SUM(EH207:EU207)</f>
        <v>0</v>
      </c>
      <c r="EH207" s="58">
        <f>(EH208*EH209)/1000</f>
        <v>0</v>
      </c>
      <c r="EI207" s="61"/>
      <c r="EJ207" s="58">
        <f t="shared" ref="EJ207:EU207" si="823">(EJ208*EJ209)/1000</f>
        <v>0</v>
      </c>
      <c r="EK207" s="58">
        <f t="shared" si="823"/>
        <v>0</v>
      </c>
      <c r="EL207" s="58">
        <f t="shared" si="823"/>
        <v>0</v>
      </c>
      <c r="EM207" s="58">
        <f t="shared" si="823"/>
        <v>0</v>
      </c>
      <c r="EN207" s="58">
        <f t="shared" si="823"/>
        <v>0</v>
      </c>
      <c r="EO207" s="58">
        <f t="shared" si="823"/>
        <v>0</v>
      </c>
      <c r="EP207" s="58">
        <f t="shared" si="823"/>
        <v>0</v>
      </c>
      <c r="EQ207" s="58">
        <f t="shared" si="823"/>
        <v>0</v>
      </c>
      <c r="ER207" s="58">
        <f t="shared" si="823"/>
        <v>0</v>
      </c>
      <c r="ES207" s="58">
        <f t="shared" si="823"/>
        <v>0</v>
      </c>
      <c r="ET207" s="58">
        <f t="shared" si="823"/>
        <v>0</v>
      </c>
      <c r="EU207" s="58">
        <f t="shared" si="823"/>
        <v>0</v>
      </c>
      <c r="EV207" s="60">
        <f>SUM(EW207:FJ207)</f>
        <v>0</v>
      </c>
      <c r="EW207" s="58">
        <f>(EW208*EW209)/1000</f>
        <v>0</v>
      </c>
      <c r="EX207" s="61"/>
      <c r="EY207" s="58">
        <f t="shared" ref="EY207:FJ207" si="824">(EY208*EY209)/1000</f>
        <v>0</v>
      </c>
      <c r="EZ207" s="58">
        <f t="shared" si="824"/>
        <v>0</v>
      </c>
      <c r="FA207" s="58">
        <f t="shared" si="824"/>
        <v>0</v>
      </c>
      <c r="FB207" s="58">
        <f t="shared" si="824"/>
        <v>0</v>
      </c>
      <c r="FC207" s="58">
        <f t="shared" si="824"/>
        <v>0</v>
      </c>
      <c r="FD207" s="58">
        <f t="shared" si="824"/>
        <v>0</v>
      </c>
      <c r="FE207" s="58">
        <f t="shared" si="824"/>
        <v>0</v>
      </c>
      <c r="FF207" s="58">
        <f t="shared" si="824"/>
        <v>0</v>
      </c>
      <c r="FG207" s="58">
        <f t="shared" si="824"/>
        <v>0</v>
      </c>
      <c r="FH207" s="58">
        <f t="shared" si="824"/>
        <v>0</v>
      </c>
      <c r="FI207" s="58">
        <f t="shared" si="824"/>
        <v>0</v>
      </c>
      <c r="FJ207" s="58">
        <f t="shared" si="824"/>
        <v>0</v>
      </c>
      <c r="FK207" s="60">
        <f>SUM(FL207:FY207)</f>
        <v>0</v>
      </c>
      <c r="FL207" s="58">
        <f>(FL208*FL209)/1000</f>
        <v>0</v>
      </c>
      <c r="FM207" s="61"/>
      <c r="FN207" s="58">
        <f t="shared" ref="FN207:FY207" si="825">(FN208*FN209)/1000</f>
        <v>0</v>
      </c>
      <c r="FO207" s="58">
        <f t="shared" si="825"/>
        <v>0</v>
      </c>
      <c r="FP207" s="58">
        <f t="shared" si="825"/>
        <v>0</v>
      </c>
      <c r="FQ207" s="58">
        <f t="shared" si="825"/>
        <v>0</v>
      </c>
      <c r="FR207" s="58">
        <f t="shared" si="825"/>
        <v>0</v>
      </c>
      <c r="FS207" s="58">
        <f t="shared" si="825"/>
        <v>0</v>
      </c>
      <c r="FT207" s="58">
        <f t="shared" si="825"/>
        <v>0</v>
      </c>
      <c r="FU207" s="58">
        <f t="shared" si="825"/>
        <v>0</v>
      </c>
      <c r="FV207" s="58">
        <f t="shared" si="825"/>
        <v>0</v>
      </c>
      <c r="FW207" s="58">
        <f t="shared" si="825"/>
        <v>0</v>
      </c>
      <c r="FX207" s="58">
        <f t="shared" si="825"/>
        <v>0</v>
      </c>
      <c r="FY207" s="58">
        <f t="shared" si="825"/>
        <v>0</v>
      </c>
      <c r="FZ207" s="60">
        <f>SUM(GA207:GN207)</f>
        <v>0</v>
      </c>
      <c r="GA207" s="58">
        <f>(GA208*GA209)/1000</f>
        <v>0</v>
      </c>
      <c r="GB207" s="61"/>
      <c r="GC207" s="58">
        <f t="shared" ref="GC207:GN207" si="826">(GC208*GC209)/1000</f>
        <v>0</v>
      </c>
      <c r="GD207" s="58">
        <f t="shared" si="826"/>
        <v>0</v>
      </c>
      <c r="GE207" s="58">
        <f t="shared" si="826"/>
        <v>0</v>
      </c>
      <c r="GF207" s="58">
        <f t="shared" si="826"/>
        <v>0</v>
      </c>
      <c r="GG207" s="58">
        <f t="shared" si="826"/>
        <v>0</v>
      </c>
      <c r="GH207" s="58">
        <f t="shared" si="826"/>
        <v>0</v>
      </c>
      <c r="GI207" s="58">
        <f t="shared" si="826"/>
        <v>0</v>
      </c>
      <c r="GJ207" s="58">
        <f t="shared" si="826"/>
        <v>0</v>
      </c>
      <c r="GK207" s="58">
        <f t="shared" si="826"/>
        <v>0</v>
      </c>
      <c r="GL207" s="58">
        <f t="shared" si="826"/>
        <v>0</v>
      </c>
      <c r="GM207" s="58">
        <f t="shared" si="826"/>
        <v>0</v>
      </c>
      <c r="GN207" s="58">
        <f t="shared" si="826"/>
        <v>0</v>
      </c>
      <c r="GO207" s="60">
        <f>SUM(GP207:HC207)</f>
        <v>0</v>
      </c>
      <c r="GP207" s="58">
        <f>(GP208*GP209)/1000</f>
        <v>0</v>
      </c>
      <c r="GQ207" s="61"/>
      <c r="GR207" s="58">
        <f t="shared" ref="GR207:HC207" si="827">(GR208*GR209)/1000</f>
        <v>0</v>
      </c>
      <c r="GS207" s="58">
        <f t="shared" si="827"/>
        <v>0</v>
      </c>
      <c r="GT207" s="58">
        <f t="shared" si="827"/>
        <v>0</v>
      </c>
      <c r="GU207" s="58">
        <f t="shared" si="827"/>
        <v>0</v>
      </c>
      <c r="GV207" s="58">
        <f t="shared" si="827"/>
        <v>0</v>
      </c>
      <c r="GW207" s="58">
        <f t="shared" si="827"/>
        <v>0</v>
      </c>
      <c r="GX207" s="58">
        <f t="shared" si="827"/>
        <v>0</v>
      </c>
      <c r="GY207" s="58">
        <f t="shared" si="827"/>
        <v>0</v>
      </c>
      <c r="GZ207" s="58">
        <f t="shared" si="827"/>
        <v>0</v>
      </c>
      <c r="HA207" s="58">
        <f t="shared" si="827"/>
        <v>0</v>
      </c>
      <c r="HB207" s="58">
        <f t="shared" si="827"/>
        <v>0</v>
      </c>
      <c r="HC207" s="58">
        <f t="shared" si="827"/>
        <v>0</v>
      </c>
    </row>
    <row r="208" spans="1:211" s="15" customFormat="1" ht="13.5" customHeight="1" x14ac:dyDescent="0.25">
      <c r="A208" s="14" t="s">
        <v>54</v>
      </c>
      <c r="B208" s="15" t="s">
        <v>542</v>
      </c>
      <c r="C208" s="47" t="s">
        <v>505</v>
      </c>
      <c r="D208" s="47" t="s">
        <v>506</v>
      </c>
      <c r="E208" s="48">
        <v>97</v>
      </c>
      <c r="F208" s="49"/>
      <c r="G208" s="50" t="s">
        <v>533</v>
      </c>
      <c r="H208" s="51"/>
      <c r="J208" s="50" t="s">
        <v>234</v>
      </c>
      <c r="K208" s="52" t="s">
        <v>56</v>
      </c>
      <c r="L208" s="53"/>
      <c r="M208" s="53"/>
      <c r="N208" s="16"/>
      <c r="O208" s="54"/>
      <c r="P208" s="17">
        <v>20</v>
      </c>
      <c r="Q208" s="55">
        <f t="shared" si="816"/>
        <v>0</v>
      </c>
      <c r="R208" s="56">
        <f t="shared" si="816"/>
        <v>0</v>
      </c>
      <c r="S208" s="56">
        <f t="shared" si="816"/>
        <v>0</v>
      </c>
      <c r="T208" s="56">
        <f t="shared" si="816"/>
        <v>0</v>
      </c>
      <c r="U208" s="56">
        <f t="shared" si="816"/>
        <v>0</v>
      </c>
      <c r="V208" s="56">
        <f t="shared" si="816"/>
        <v>0</v>
      </c>
      <c r="W208" s="56">
        <f t="shared" si="816"/>
        <v>0</v>
      </c>
      <c r="X208" s="56">
        <f t="shared" si="816"/>
        <v>0</v>
      </c>
      <c r="Y208" s="56">
        <f t="shared" si="816"/>
        <v>0</v>
      </c>
      <c r="Z208" s="56">
        <f t="shared" si="816"/>
        <v>0</v>
      </c>
      <c r="AA208" s="56">
        <f t="shared" si="816"/>
        <v>0</v>
      </c>
      <c r="AB208" s="56">
        <f t="shared" si="816"/>
        <v>0</v>
      </c>
      <c r="AC208" s="56">
        <f t="shared" si="816"/>
        <v>0</v>
      </c>
      <c r="AD208" s="56">
        <f t="shared" si="816"/>
        <v>0</v>
      </c>
      <c r="AE208" s="56">
        <f t="shared" si="816"/>
        <v>0</v>
      </c>
      <c r="AF208" s="57">
        <f>SUM(AG208:AT208)</f>
        <v>0</v>
      </c>
      <c r="AG208" s="58"/>
      <c r="AH208" s="63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60">
        <f>SUM(AV208:BI208)</f>
        <v>0</v>
      </c>
      <c r="AV208" s="58"/>
      <c r="AW208" s="63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60">
        <f>SUM(BK208:BX208)</f>
        <v>0</v>
      </c>
      <c r="BK208" s="58"/>
      <c r="BL208" s="63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60">
        <f>SUM(BZ208:CM208)</f>
        <v>0</v>
      </c>
      <c r="BZ208" s="58"/>
      <c r="CA208" s="61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60">
        <f>SUM(CO208:DB208)</f>
        <v>0</v>
      </c>
      <c r="CO208" s="58"/>
      <c r="CP208" s="61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60">
        <f>SUM(DD208:DQ208)</f>
        <v>0</v>
      </c>
      <c r="DD208" s="58"/>
      <c r="DE208" s="61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60">
        <f>SUM(DS208:EF208)</f>
        <v>0</v>
      </c>
      <c r="DS208" s="58"/>
      <c r="DT208" s="61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60">
        <f>SUM(EH208:EU208)</f>
        <v>0</v>
      </c>
      <c r="EH208" s="58"/>
      <c r="EI208" s="61"/>
      <c r="EJ208" s="58"/>
      <c r="EK208" s="58"/>
      <c r="EL208" s="58"/>
      <c r="EM208" s="58"/>
      <c r="EN208" s="58"/>
      <c r="EO208" s="58"/>
      <c r="EP208" s="58"/>
      <c r="EQ208" s="58"/>
      <c r="ER208" s="58"/>
      <c r="ES208" s="58"/>
      <c r="ET208" s="58"/>
      <c r="EU208" s="58"/>
      <c r="EV208" s="60">
        <f>SUM(EW208:FJ208)</f>
        <v>0</v>
      </c>
      <c r="EW208" s="58"/>
      <c r="EX208" s="61"/>
      <c r="EY208" s="58"/>
      <c r="EZ208" s="58"/>
      <c r="FA208" s="58"/>
      <c r="FB208" s="58"/>
      <c r="FC208" s="58"/>
      <c r="FD208" s="58"/>
      <c r="FE208" s="58"/>
      <c r="FF208" s="58"/>
      <c r="FG208" s="58"/>
      <c r="FH208" s="58"/>
      <c r="FI208" s="58"/>
      <c r="FJ208" s="58"/>
      <c r="FK208" s="60">
        <f>SUM(FL208:FY208)</f>
        <v>0</v>
      </c>
      <c r="FL208" s="58"/>
      <c r="FM208" s="61"/>
      <c r="FN208" s="58"/>
      <c r="FO208" s="58"/>
      <c r="FP208" s="58"/>
      <c r="FQ208" s="58"/>
      <c r="FR208" s="58"/>
      <c r="FS208" s="58"/>
      <c r="FT208" s="58"/>
      <c r="FU208" s="58"/>
      <c r="FV208" s="58"/>
      <c r="FW208" s="58"/>
      <c r="FX208" s="58"/>
      <c r="FY208" s="58"/>
      <c r="FZ208" s="60">
        <f>SUM(GA208:GN208)</f>
        <v>0</v>
      </c>
      <c r="GA208" s="58"/>
      <c r="GB208" s="61"/>
      <c r="GC208" s="58"/>
      <c r="GD208" s="58"/>
      <c r="GE208" s="58"/>
      <c r="GF208" s="58"/>
      <c r="GG208" s="58"/>
      <c r="GH208" s="58"/>
      <c r="GI208" s="58"/>
      <c r="GJ208" s="58"/>
      <c r="GK208" s="58"/>
      <c r="GL208" s="58"/>
      <c r="GM208" s="58"/>
      <c r="GN208" s="58"/>
      <c r="GO208" s="60">
        <f>SUM(GP208:HC208)</f>
        <v>0</v>
      </c>
      <c r="GP208" s="58"/>
      <c r="GQ208" s="61"/>
      <c r="GR208" s="58"/>
      <c r="GS208" s="58"/>
      <c r="GT208" s="58"/>
      <c r="GU208" s="58"/>
      <c r="GV208" s="58"/>
      <c r="GW208" s="58"/>
      <c r="GX208" s="58"/>
      <c r="GY208" s="58"/>
      <c r="GZ208" s="58"/>
      <c r="HA208" s="58"/>
      <c r="HB208" s="58"/>
      <c r="HC208" s="58"/>
    </row>
    <row r="209" spans="1:211" s="15" customFormat="1" ht="13.5" customHeight="1" x14ac:dyDescent="0.25">
      <c r="A209" s="14" t="s">
        <v>54</v>
      </c>
      <c r="B209" s="15" t="s">
        <v>543</v>
      </c>
      <c r="C209" s="47" t="s">
        <v>505</v>
      </c>
      <c r="D209" s="47" t="s">
        <v>506</v>
      </c>
      <c r="E209" s="48">
        <v>97</v>
      </c>
      <c r="F209" s="49"/>
      <c r="G209" s="50" t="s">
        <v>535</v>
      </c>
      <c r="H209" s="51"/>
      <c r="J209" s="50" t="s">
        <v>237</v>
      </c>
      <c r="K209" s="52" t="s">
        <v>56</v>
      </c>
      <c r="L209" s="53"/>
      <c r="M209" s="53"/>
      <c r="N209" s="16"/>
      <c r="O209" s="54"/>
      <c r="P209" s="17">
        <v>20</v>
      </c>
      <c r="Q209" s="55">
        <f>IF(Q208=0, 0, Q207/Q208/1)*1000</f>
        <v>0</v>
      </c>
      <c r="R209" s="56">
        <f>IF(R208=0, 0, R207/R208/1)</f>
        <v>0</v>
      </c>
      <c r="S209" s="56">
        <f>IF(S208=0, 0, S207/S208/1)*1000</f>
        <v>0</v>
      </c>
      <c r="T209" s="56">
        <f t="shared" ref="T209:AE209" si="828">IF(T208=0, 0, T207/T208/1)</f>
        <v>0</v>
      </c>
      <c r="U209" s="56">
        <f t="shared" si="828"/>
        <v>0</v>
      </c>
      <c r="V209" s="56">
        <f t="shared" si="828"/>
        <v>0</v>
      </c>
      <c r="W209" s="56">
        <f t="shared" si="828"/>
        <v>0</v>
      </c>
      <c r="X209" s="56">
        <f t="shared" si="828"/>
        <v>0</v>
      </c>
      <c r="Y209" s="56">
        <f t="shared" si="828"/>
        <v>0</v>
      </c>
      <c r="Z209" s="56">
        <f t="shared" si="828"/>
        <v>0</v>
      </c>
      <c r="AA209" s="56">
        <f t="shared" si="828"/>
        <v>0</v>
      </c>
      <c r="AB209" s="56">
        <f t="shared" si="828"/>
        <v>0</v>
      </c>
      <c r="AC209" s="56">
        <f t="shared" si="828"/>
        <v>0</v>
      </c>
      <c r="AD209" s="56">
        <f t="shared" si="828"/>
        <v>0</v>
      </c>
      <c r="AE209" s="56">
        <f t="shared" si="828"/>
        <v>0</v>
      </c>
      <c r="AF209" s="57">
        <f>IF(AF208=0, 0, AF207/AF208/1)*1000</f>
        <v>0</v>
      </c>
      <c r="AG209" s="58"/>
      <c r="AH209" s="63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60">
        <f>IF(AU208=0, 0, AU207/AU208/1)*1000</f>
        <v>0</v>
      </c>
      <c r="AV209" s="58"/>
      <c r="AW209" s="63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60">
        <f>IF(BJ208=0, 0, BJ207/BJ208/1)*1000</f>
        <v>0</v>
      </c>
      <c r="BK209" s="58"/>
      <c r="BL209" s="63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60">
        <f>IF(BY208=0, 0, BY207/BY208/1)*1000</f>
        <v>0</v>
      </c>
      <c r="BZ209" s="58"/>
      <c r="CA209" s="61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60">
        <f>IF(CN208=0, 0, CN207/CN208/1)*1000</f>
        <v>0</v>
      </c>
      <c r="CO209" s="58"/>
      <c r="CP209" s="61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60">
        <f>IF(DC208=0, 0, DC207/DC208/1)*1000</f>
        <v>0</v>
      </c>
      <c r="DD209" s="58"/>
      <c r="DE209" s="61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60">
        <f>IF(DR208=0, 0, DR207/DR208/1)*1000</f>
        <v>0</v>
      </c>
      <c r="DS209" s="58"/>
      <c r="DT209" s="61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60">
        <f>IF(EG208=0, 0, EG207/EG208/1)*1000</f>
        <v>0</v>
      </c>
      <c r="EH209" s="58"/>
      <c r="EI209" s="61"/>
      <c r="EJ209" s="58"/>
      <c r="EK209" s="58"/>
      <c r="EL209" s="58"/>
      <c r="EM209" s="58"/>
      <c r="EN209" s="58"/>
      <c r="EO209" s="58"/>
      <c r="EP209" s="58"/>
      <c r="EQ209" s="58"/>
      <c r="ER209" s="58"/>
      <c r="ES209" s="58"/>
      <c r="ET209" s="58"/>
      <c r="EU209" s="58"/>
      <c r="EV209" s="60">
        <f>IF(EV208=0, 0, EV207/EV208/1)*1000</f>
        <v>0</v>
      </c>
      <c r="EW209" s="58"/>
      <c r="EX209" s="61"/>
      <c r="EY209" s="58"/>
      <c r="EZ209" s="58"/>
      <c r="FA209" s="58"/>
      <c r="FB209" s="58"/>
      <c r="FC209" s="58"/>
      <c r="FD209" s="58"/>
      <c r="FE209" s="58"/>
      <c r="FF209" s="58"/>
      <c r="FG209" s="58"/>
      <c r="FH209" s="58"/>
      <c r="FI209" s="58"/>
      <c r="FJ209" s="58"/>
      <c r="FK209" s="60">
        <f>IF(FK208=0, 0, FK207/FK208/1)*1000</f>
        <v>0</v>
      </c>
      <c r="FL209" s="58"/>
      <c r="FM209" s="61"/>
      <c r="FN209" s="58"/>
      <c r="FO209" s="58"/>
      <c r="FP209" s="58"/>
      <c r="FQ209" s="58"/>
      <c r="FR209" s="58"/>
      <c r="FS209" s="58"/>
      <c r="FT209" s="58"/>
      <c r="FU209" s="58"/>
      <c r="FV209" s="58"/>
      <c r="FW209" s="58"/>
      <c r="FX209" s="58"/>
      <c r="FY209" s="58"/>
      <c r="FZ209" s="60">
        <f>IF(FZ208=0, 0, FZ207/FZ208/1)*1000</f>
        <v>0</v>
      </c>
      <c r="GA209" s="58"/>
      <c r="GB209" s="61"/>
      <c r="GC209" s="58"/>
      <c r="GD209" s="58"/>
      <c r="GE209" s="58"/>
      <c r="GF209" s="58"/>
      <c r="GG209" s="58"/>
      <c r="GH209" s="58"/>
      <c r="GI209" s="58"/>
      <c r="GJ209" s="58"/>
      <c r="GK209" s="58"/>
      <c r="GL209" s="58"/>
      <c r="GM209" s="58"/>
      <c r="GN209" s="58"/>
      <c r="GO209" s="60">
        <f>IF(GO208=0, 0, GO207/GO208/1)*1000</f>
        <v>0</v>
      </c>
      <c r="GP209" s="58"/>
      <c r="GQ209" s="61"/>
      <c r="GR209" s="58"/>
      <c r="GS209" s="58"/>
      <c r="GT209" s="58"/>
      <c r="GU209" s="58"/>
      <c r="GV209" s="58"/>
      <c r="GW209" s="58"/>
      <c r="GX209" s="58"/>
      <c r="GY209" s="58"/>
      <c r="GZ209" s="58"/>
      <c r="HA209" s="58"/>
      <c r="HB209" s="58"/>
      <c r="HC209" s="58"/>
    </row>
    <row r="210" spans="1:211" s="15" customFormat="1" ht="13.5" customHeight="1" x14ac:dyDescent="0.25">
      <c r="A210" s="14" t="s">
        <v>49</v>
      </c>
      <c r="B210" s="15" t="s">
        <v>544</v>
      </c>
      <c r="C210" s="47" t="s">
        <v>505</v>
      </c>
      <c r="D210" s="47" t="s">
        <v>506</v>
      </c>
      <c r="E210" s="48">
        <v>97</v>
      </c>
      <c r="F210" s="49"/>
      <c r="G210" s="50" t="s">
        <v>545</v>
      </c>
      <c r="H210" s="51" t="s">
        <v>54</v>
      </c>
      <c r="J210" s="50" t="s">
        <v>55</v>
      </c>
      <c r="K210" s="52" t="s">
        <v>56</v>
      </c>
      <c r="L210" s="53"/>
      <c r="M210" s="53"/>
      <c r="N210" s="16"/>
      <c r="O210" s="54"/>
      <c r="P210" s="17">
        <v>20</v>
      </c>
      <c r="Q210" s="55">
        <f t="shared" ref="Q210:AE211" si="829">SUM(AF210,AU210,BJ210,BY210,CN210,DC210,DR210,EG210,EV210,FK210,FZ210,GO210)</f>
        <v>0</v>
      </c>
      <c r="R210" s="56">
        <f t="shared" si="829"/>
        <v>0</v>
      </c>
      <c r="S210" s="56">
        <f t="shared" si="829"/>
        <v>0</v>
      </c>
      <c r="T210" s="56">
        <f t="shared" si="829"/>
        <v>0</v>
      </c>
      <c r="U210" s="56">
        <f t="shared" si="829"/>
        <v>0</v>
      </c>
      <c r="V210" s="56">
        <f t="shared" si="829"/>
        <v>0</v>
      </c>
      <c r="W210" s="56">
        <f t="shared" si="829"/>
        <v>0</v>
      </c>
      <c r="X210" s="56">
        <f t="shared" si="829"/>
        <v>0</v>
      </c>
      <c r="Y210" s="56">
        <f t="shared" si="829"/>
        <v>0</v>
      </c>
      <c r="Z210" s="56">
        <f t="shared" si="829"/>
        <v>0</v>
      </c>
      <c r="AA210" s="56">
        <f t="shared" si="829"/>
        <v>0</v>
      </c>
      <c r="AB210" s="56">
        <f t="shared" si="829"/>
        <v>0</v>
      </c>
      <c r="AC210" s="56">
        <f t="shared" si="829"/>
        <v>0</v>
      </c>
      <c r="AD210" s="56">
        <f t="shared" si="829"/>
        <v>0</v>
      </c>
      <c r="AE210" s="56">
        <f t="shared" si="829"/>
        <v>0</v>
      </c>
      <c r="AF210" s="57">
        <f>SUM(AG210:AT210)</f>
        <v>0</v>
      </c>
      <c r="AG210" s="58"/>
      <c r="AH210" s="63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60">
        <f>SUM(AV210:BI210)</f>
        <v>0</v>
      </c>
      <c r="AV210" s="58">
        <f>(AV211*AV212)/1000</f>
        <v>0</v>
      </c>
      <c r="AW210" s="63"/>
      <c r="AX210" s="58">
        <f t="shared" ref="AX210:BI210" si="830">(AX211*AX212)/1000</f>
        <v>0</v>
      </c>
      <c r="AY210" s="58">
        <f t="shared" si="830"/>
        <v>0</v>
      </c>
      <c r="AZ210" s="58">
        <f t="shared" si="830"/>
        <v>0</v>
      </c>
      <c r="BA210" s="58">
        <f t="shared" si="830"/>
        <v>0</v>
      </c>
      <c r="BB210" s="58">
        <f t="shared" si="830"/>
        <v>0</v>
      </c>
      <c r="BC210" s="58">
        <f t="shared" si="830"/>
        <v>0</v>
      </c>
      <c r="BD210" s="58">
        <f t="shared" si="830"/>
        <v>0</v>
      </c>
      <c r="BE210" s="58">
        <f t="shared" si="830"/>
        <v>0</v>
      </c>
      <c r="BF210" s="58">
        <f t="shared" si="830"/>
        <v>0</v>
      </c>
      <c r="BG210" s="58">
        <f t="shared" si="830"/>
        <v>0</v>
      </c>
      <c r="BH210" s="58">
        <f t="shared" si="830"/>
        <v>0</v>
      </c>
      <c r="BI210" s="58">
        <f t="shared" si="830"/>
        <v>0</v>
      </c>
      <c r="BJ210" s="60">
        <f>SUM(BK210:BX210)</f>
        <v>0</v>
      </c>
      <c r="BK210" s="58">
        <f>(BK211*BK212)/1000</f>
        <v>0</v>
      </c>
      <c r="BL210" s="63"/>
      <c r="BM210" s="58">
        <f t="shared" ref="BM210:BX210" si="831">(BM211*BM212)/1000</f>
        <v>0</v>
      </c>
      <c r="BN210" s="58">
        <f t="shared" si="831"/>
        <v>0</v>
      </c>
      <c r="BO210" s="58">
        <f t="shared" si="831"/>
        <v>0</v>
      </c>
      <c r="BP210" s="58">
        <f t="shared" si="831"/>
        <v>0</v>
      </c>
      <c r="BQ210" s="58">
        <f t="shared" si="831"/>
        <v>0</v>
      </c>
      <c r="BR210" s="58">
        <f t="shared" si="831"/>
        <v>0</v>
      </c>
      <c r="BS210" s="58">
        <f t="shared" si="831"/>
        <v>0</v>
      </c>
      <c r="BT210" s="58">
        <f t="shared" si="831"/>
        <v>0</v>
      </c>
      <c r="BU210" s="58">
        <f t="shared" si="831"/>
        <v>0</v>
      </c>
      <c r="BV210" s="58">
        <f t="shared" si="831"/>
        <v>0</v>
      </c>
      <c r="BW210" s="58">
        <f t="shared" si="831"/>
        <v>0</v>
      </c>
      <c r="BX210" s="58">
        <f t="shared" si="831"/>
        <v>0</v>
      </c>
      <c r="BY210" s="60">
        <f>SUM(BZ210:CM210)</f>
        <v>0</v>
      </c>
      <c r="BZ210" s="58">
        <f>(BZ211*BZ212)/1000</f>
        <v>0</v>
      </c>
      <c r="CA210" s="61"/>
      <c r="CB210" s="58">
        <f t="shared" ref="CB210:CM210" si="832">(CB211*CB212)/1000</f>
        <v>0</v>
      </c>
      <c r="CC210" s="58">
        <f t="shared" si="832"/>
        <v>0</v>
      </c>
      <c r="CD210" s="58">
        <f t="shared" si="832"/>
        <v>0</v>
      </c>
      <c r="CE210" s="58">
        <f t="shared" si="832"/>
        <v>0</v>
      </c>
      <c r="CF210" s="58">
        <f t="shared" si="832"/>
        <v>0</v>
      </c>
      <c r="CG210" s="58">
        <f t="shared" si="832"/>
        <v>0</v>
      </c>
      <c r="CH210" s="58">
        <f t="shared" si="832"/>
        <v>0</v>
      </c>
      <c r="CI210" s="58">
        <f t="shared" si="832"/>
        <v>0</v>
      </c>
      <c r="CJ210" s="58">
        <f t="shared" si="832"/>
        <v>0</v>
      </c>
      <c r="CK210" s="58">
        <f t="shared" si="832"/>
        <v>0</v>
      </c>
      <c r="CL210" s="58">
        <f t="shared" si="832"/>
        <v>0</v>
      </c>
      <c r="CM210" s="58">
        <f t="shared" si="832"/>
        <v>0</v>
      </c>
      <c r="CN210" s="60">
        <f>SUM(CO210:DB210)</f>
        <v>0</v>
      </c>
      <c r="CO210" s="58">
        <f>(CO211*CO212)/1000</f>
        <v>0</v>
      </c>
      <c r="CP210" s="61"/>
      <c r="CQ210" s="58">
        <f t="shared" ref="CQ210:DB210" si="833">(CQ211*CQ212)/1000</f>
        <v>0</v>
      </c>
      <c r="CR210" s="58">
        <f t="shared" si="833"/>
        <v>0</v>
      </c>
      <c r="CS210" s="58">
        <f t="shared" si="833"/>
        <v>0</v>
      </c>
      <c r="CT210" s="58">
        <f t="shared" si="833"/>
        <v>0</v>
      </c>
      <c r="CU210" s="58">
        <f t="shared" si="833"/>
        <v>0</v>
      </c>
      <c r="CV210" s="58">
        <f t="shared" si="833"/>
        <v>0</v>
      </c>
      <c r="CW210" s="58">
        <f t="shared" si="833"/>
        <v>0</v>
      </c>
      <c r="CX210" s="58">
        <f t="shared" si="833"/>
        <v>0</v>
      </c>
      <c r="CY210" s="58">
        <f t="shared" si="833"/>
        <v>0</v>
      </c>
      <c r="CZ210" s="58">
        <f t="shared" si="833"/>
        <v>0</v>
      </c>
      <c r="DA210" s="58">
        <f t="shared" si="833"/>
        <v>0</v>
      </c>
      <c r="DB210" s="58">
        <f t="shared" si="833"/>
        <v>0</v>
      </c>
      <c r="DC210" s="60">
        <f>SUM(DD210:DQ210)</f>
        <v>0</v>
      </c>
      <c r="DD210" s="58">
        <f>(DD211*DD212)/1000</f>
        <v>0</v>
      </c>
      <c r="DE210" s="61"/>
      <c r="DF210" s="58">
        <f t="shared" ref="DF210:DQ210" si="834">(DF211*DF212)/1000</f>
        <v>0</v>
      </c>
      <c r="DG210" s="58">
        <f t="shared" si="834"/>
        <v>0</v>
      </c>
      <c r="DH210" s="58">
        <f t="shared" si="834"/>
        <v>0</v>
      </c>
      <c r="DI210" s="58">
        <f t="shared" si="834"/>
        <v>0</v>
      </c>
      <c r="DJ210" s="58">
        <f t="shared" si="834"/>
        <v>0</v>
      </c>
      <c r="DK210" s="58">
        <f t="shared" si="834"/>
        <v>0</v>
      </c>
      <c r="DL210" s="58">
        <f t="shared" si="834"/>
        <v>0</v>
      </c>
      <c r="DM210" s="58">
        <f t="shared" si="834"/>
        <v>0</v>
      </c>
      <c r="DN210" s="58">
        <f t="shared" si="834"/>
        <v>0</v>
      </c>
      <c r="DO210" s="58">
        <f t="shared" si="834"/>
        <v>0</v>
      </c>
      <c r="DP210" s="58">
        <f t="shared" si="834"/>
        <v>0</v>
      </c>
      <c r="DQ210" s="58">
        <f t="shared" si="834"/>
        <v>0</v>
      </c>
      <c r="DR210" s="60">
        <f>SUM(DS210:EF210)</f>
        <v>0</v>
      </c>
      <c r="DS210" s="58">
        <f>(DS211*DS212)/1000</f>
        <v>0</v>
      </c>
      <c r="DT210" s="61"/>
      <c r="DU210" s="58">
        <f t="shared" ref="DU210:EF210" si="835">(DU211*DU212)/1000</f>
        <v>0</v>
      </c>
      <c r="DV210" s="58">
        <f t="shared" si="835"/>
        <v>0</v>
      </c>
      <c r="DW210" s="58">
        <f t="shared" si="835"/>
        <v>0</v>
      </c>
      <c r="DX210" s="58">
        <f t="shared" si="835"/>
        <v>0</v>
      </c>
      <c r="DY210" s="58">
        <f t="shared" si="835"/>
        <v>0</v>
      </c>
      <c r="DZ210" s="58">
        <f t="shared" si="835"/>
        <v>0</v>
      </c>
      <c r="EA210" s="58">
        <f t="shared" si="835"/>
        <v>0</v>
      </c>
      <c r="EB210" s="58">
        <f t="shared" si="835"/>
        <v>0</v>
      </c>
      <c r="EC210" s="58">
        <f t="shared" si="835"/>
        <v>0</v>
      </c>
      <c r="ED210" s="58">
        <f t="shared" si="835"/>
        <v>0</v>
      </c>
      <c r="EE210" s="58">
        <f t="shared" si="835"/>
        <v>0</v>
      </c>
      <c r="EF210" s="58">
        <f t="shared" si="835"/>
        <v>0</v>
      </c>
      <c r="EG210" s="60">
        <f>SUM(EH210:EU210)</f>
        <v>0</v>
      </c>
      <c r="EH210" s="58">
        <f>(EH211*EH212)/1000</f>
        <v>0</v>
      </c>
      <c r="EI210" s="61"/>
      <c r="EJ210" s="58">
        <f t="shared" ref="EJ210:EU210" si="836">(EJ211*EJ212)/1000</f>
        <v>0</v>
      </c>
      <c r="EK210" s="58">
        <f t="shared" si="836"/>
        <v>0</v>
      </c>
      <c r="EL210" s="58">
        <f t="shared" si="836"/>
        <v>0</v>
      </c>
      <c r="EM210" s="58">
        <f t="shared" si="836"/>
        <v>0</v>
      </c>
      <c r="EN210" s="58">
        <f t="shared" si="836"/>
        <v>0</v>
      </c>
      <c r="EO210" s="58">
        <f t="shared" si="836"/>
        <v>0</v>
      </c>
      <c r="EP210" s="58">
        <f t="shared" si="836"/>
        <v>0</v>
      </c>
      <c r="EQ210" s="58">
        <f t="shared" si="836"/>
        <v>0</v>
      </c>
      <c r="ER210" s="58">
        <f t="shared" si="836"/>
        <v>0</v>
      </c>
      <c r="ES210" s="58">
        <f t="shared" si="836"/>
        <v>0</v>
      </c>
      <c r="ET210" s="58">
        <f t="shared" si="836"/>
        <v>0</v>
      </c>
      <c r="EU210" s="58">
        <f t="shared" si="836"/>
        <v>0</v>
      </c>
      <c r="EV210" s="60">
        <f>SUM(EW210:FJ210)</f>
        <v>0</v>
      </c>
      <c r="EW210" s="58">
        <f>(EW211*EW212)/1000</f>
        <v>0</v>
      </c>
      <c r="EX210" s="61"/>
      <c r="EY210" s="58">
        <f t="shared" ref="EY210:FJ210" si="837">(EY211*EY212)/1000</f>
        <v>0</v>
      </c>
      <c r="EZ210" s="58">
        <f t="shared" si="837"/>
        <v>0</v>
      </c>
      <c r="FA210" s="58">
        <f t="shared" si="837"/>
        <v>0</v>
      </c>
      <c r="FB210" s="58">
        <f t="shared" si="837"/>
        <v>0</v>
      </c>
      <c r="FC210" s="58">
        <f t="shared" si="837"/>
        <v>0</v>
      </c>
      <c r="FD210" s="58">
        <f t="shared" si="837"/>
        <v>0</v>
      </c>
      <c r="FE210" s="58">
        <f t="shared" si="837"/>
        <v>0</v>
      </c>
      <c r="FF210" s="58">
        <f t="shared" si="837"/>
        <v>0</v>
      </c>
      <c r="FG210" s="58">
        <f t="shared" si="837"/>
        <v>0</v>
      </c>
      <c r="FH210" s="58">
        <f t="shared" si="837"/>
        <v>0</v>
      </c>
      <c r="FI210" s="58">
        <f t="shared" si="837"/>
        <v>0</v>
      </c>
      <c r="FJ210" s="58">
        <f t="shared" si="837"/>
        <v>0</v>
      </c>
      <c r="FK210" s="60">
        <f>SUM(FL210:FY210)</f>
        <v>0</v>
      </c>
      <c r="FL210" s="58">
        <f>(FL211*FL212)/1000</f>
        <v>0</v>
      </c>
      <c r="FM210" s="61"/>
      <c r="FN210" s="58">
        <f t="shared" ref="FN210:FY210" si="838">(FN211*FN212)/1000</f>
        <v>0</v>
      </c>
      <c r="FO210" s="58">
        <f t="shared" si="838"/>
        <v>0</v>
      </c>
      <c r="FP210" s="58">
        <f t="shared" si="838"/>
        <v>0</v>
      </c>
      <c r="FQ210" s="58">
        <f t="shared" si="838"/>
        <v>0</v>
      </c>
      <c r="FR210" s="58">
        <f t="shared" si="838"/>
        <v>0</v>
      </c>
      <c r="FS210" s="58">
        <f t="shared" si="838"/>
        <v>0</v>
      </c>
      <c r="FT210" s="58">
        <f t="shared" si="838"/>
        <v>0</v>
      </c>
      <c r="FU210" s="58">
        <f t="shared" si="838"/>
        <v>0</v>
      </c>
      <c r="FV210" s="58">
        <f t="shared" si="838"/>
        <v>0</v>
      </c>
      <c r="FW210" s="58">
        <f t="shared" si="838"/>
        <v>0</v>
      </c>
      <c r="FX210" s="58">
        <f t="shared" si="838"/>
        <v>0</v>
      </c>
      <c r="FY210" s="58">
        <f t="shared" si="838"/>
        <v>0</v>
      </c>
      <c r="FZ210" s="60">
        <f>SUM(GA210:GN210)</f>
        <v>0</v>
      </c>
      <c r="GA210" s="58">
        <f>(GA211*GA212)/1000</f>
        <v>0</v>
      </c>
      <c r="GB210" s="61"/>
      <c r="GC210" s="58">
        <f t="shared" ref="GC210:GN210" si="839">(GC211*GC212)/1000</f>
        <v>0</v>
      </c>
      <c r="GD210" s="58">
        <f t="shared" si="839"/>
        <v>0</v>
      </c>
      <c r="GE210" s="58">
        <f t="shared" si="839"/>
        <v>0</v>
      </c>
      <c r="GF210" s="58">
        <f t="shared" si="839"/>
        <v>0</v>
      </c>
      <c r="GG210" s="58">
        <f t="shared" si="839"/>
        <v>0</v>
      </c>
      <c r="GH210" s="58">
        <f t="shared" si="839"/>
        <v>0</v>
      </c>
      <c r="GI210" s="58">
        <f t="shared" si="839"/>
        <v>0</v>
      </c>
      <c r="GJ210" s="58">
        <f t="shared" si="839"/>
        <v>0</v>
      </c>
      <c r="GK210" s="58">
        <f t="shared" si="839"/>
        <v>0</v>
      </c>
      <c r="GL210" s="58">
        <f t="shared" si="839"/>
        <v>0</v>
      </c>
      <c r="GM210" s="58">
        <f t="shared" si="839"/>
        <v>0</v>
      </c>
      <c r="GN210" s="58">
        <f t="shared" si="839"/>
        <v>0</v>
      </c>
      <c r="GO210" s="60">
        <f>SUM(GP210:HC210)</f>
        <v>0</v>
      </c>
      <c r="GP210" s="58">
        <f>(GP211*GP212)/1000</f>
        <v>0</v>
      </c>
      <c r="GQ210" s="61"/>
      <c r="GR210" s="58">
        <f t="shared" ref="GR210:HC210" si="840">(GR211*GR212)/1000</f>
        <v>0</v>
      </c>
      <c r="GS210" s="58">
        <f t="shared" si="840"/>
        <v>0</v>
      </c>
      <c r="GT210" s="58">
        <f t="shared" si="840"/>
        <v>0</v>
      </c>
      <c r="GU210" s="58">
        <f t="shared" si="840"/>
        <v>0</v>
      </c>
      <c r="GV210" s="58">
        <f t="shared" si="840"/>
        <v>0</v>
      </c>
      <c r="GW210" s="58">
        <f t="shared" si="840"/>
        <v>0</v>
      </c>
      <c r="GX210" s="58">
        <f t="shared" si="840"/>
        <v>0</v>
      </c>
      <c r="GY210" s="58">
        <f t="shared" si="840"/>
        <v>0</v>
      </c>
      <c r="GZ210" s="58">
        <f t="shared" si="840"/>
        <v>0</v>
      </c>
      <c r="HA210" s="58">
        <f t="shared" si="840"/>
        <v>0</v>
      </c>
      <c r="HB210" s="58">
        <f t="shared" si="840"/>
        <v>0</v>
      </c>
      <c r="HC210" s="58">
        <f t="shared" si="840"/>
        <v>0</v>
      </c>
    </row>
    <row r="211" spans="1:211" s="15" customFormat="1" ht="13.5" customHeight="1" x14ac:dyDescent="0.25">
      <c r="A211" s="14" t="s">
        <v>54</v>
      </c>
      <c r="B211" s="15" t="s">
        <v>546</v>
      </c>
      <c r="C211" s="47" t="s">
        <v>505</v>
      </c>
      <c r="D211" s="47" t="s">
        <v>506</v>
      </c>
      <c r="E211" s="48">
        <v>97</v>
      </c>
      <c r="F211" s="49"/>
      <c r="G211" s="50" t="s">
        <v>533</v>
      </c>
      <c r="H211" s="51"/>
      <c r="J211" s="50" t="s">
        <v>234</v>
      </c>
      <c r="K211" s="52" t="s">
        <v>56</v>
      </c>
      <c r="L211" s="53"/>
      <c r="M211" s="53"/>
      <c r="N211" s="16"/>
      <c r="O211" s="54"/>
      <c r="P211" s="17">
        <v>20</v>
      </c>
      <c r="Q211" s="55">
        <f t="shared" si="829"/>
        <v>0</v>
      </c>
      <c r="R211" s="56">
        <f t="shared" si="829"/>
        <v>0</v>
      </c>
      <c r="S211" s="56">
        <f t="shared" si="829"/>
        <v>0</v>
      </c>
      <c r="T211" s="56">
        <f t="shared" si="829"/>
        <v>0</v>
      </c>
      <c r="U211" s="56">
        <f t="shared" si="829"/>
        <v>0</v>
      </c>
      <c r="V211" s="56">
        <f t="shared" si="829"/>
        <v>0</v>
      </c>
      <c r="W211" s="56">
        <f t="shared" si="829"/>
        <v>0</v>
      </c>
      <c r="X211" s="56">
        <f t="shared" si="829"/>
        <v>0</v>
      </c>
      <c r="Y211" s="56">
        <f t="shared" si="829"/>
        <v>0</v>
      </c>
      <c r="Z211" s="56">
        <f t="shared" si="829"/>
        <v>0</v>
      </c>
      <c r="AA211" s="56">
        <f t="shared" si="829"/>
        <v>0</v>
      </c>
      <c r="AB211" s="56">
        <f t="shared" si="829"/>
        <v>0</v>
      </c>
      <c r="AC211" s="56">
        <f t="shared" si="829"/>
        <v>0</v>
      </c>
      <c r="AD211" s="56">
        <f t="shared" si="829"/>
        <v>0</v>
      </c>
      <c r="AE211" s="56">
        <f t="shared" si="829"/>
        <v>0</v>
      </c>
      <c r="AF211" s="57">
        <f>SUM(AG211:AT211)</f>
        <v>0</v>
      </c>
      <c r="AG211" s="58"/>
      <c r="AH211" s="63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60">
        <f>SUM(AV211:BI211)</f>
        <v>0</v>
      </c>
      <c r="AV211" s="58"/>
      <c r="AW211" s="63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60">
        <f>SUM(BK211:BX211)</f>
        <v>0</v>
      </c>
      <c r="BK211" s="58"/>
      <c r="BL211" s="63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60">
        <f>SUM(BZ211:CM211)</f>
        <v>0</v>
      </c>
      <c r="BZ211" s="58"/>
      <c r="CA211" s="61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60">
        <f>SUM(CO211:DB211)</f>
        <v>0</v>
      </c>
      <c r="CO211" s="58"/>
      <c r="CP211" s="61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60">
        <f>SUM(DD211:DQ211)</f>
        <v>0</v>
      </c>
      <c r="DD211" s="58"/>
      <c r="DE211" s="61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60">
        <f>SUM(DS211:EF211)</f>
        <v>0</v>
      </c>
      <c r="DS211" s="58"/>
      <c r="DT211" s="61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60">
        <f>SUM(EH211:EU211)</f>
        <v>0</v>
      </c>
      <c r="EH211" s="58"/>
      <c r="EI211" s="61"/>
      <c r="EJ211" s="58"/>
      <c r="EK211" s="58"/>
      <c r="EL211" s="58"/>
      <c r="EM211" s="58"/>
      <c r="EN211" s="58"/>
      <c r="EO211" s="58"/>
      <c r="EP211" s="58"/>
      <c r="EQ211" s="58"/>
      <c r="ER211" s="58"/>
      <c r="ES211" s="58"/>
      <c r="ET211" s="58"/>
      <c r="EU211" s="58"/>
      <c r="EV211" s="60">
        <f>SUM(EW211:FJ211)</f>
        <v>0</v>
      </c>
      <c r="EW211" s="58"/>
      <c r="EX211" s="61"/>
      <c r="EY211" s="58"/>
      <c r="EZ211" s="58"/>
      <c r="FA211" s="58"/>
      <c r="FB211" s="58"/>
      <c r="FC211" s="58"/>
      <c r="FD211" s="58"/>
      <c r="FE211" s="58"/>
      <c r="FF211" s="58"/>
      <c r="FG211" s="58"/>
      <c r="FH211" s="58"/>
      <c r="FI211" s="58"/>
      <c r="FJ211" s="58"/>
      <c r="FK211" s="60">
        <f>SUM(FL211:FY211)</f>
        <v>0</v>
      </c>
      <c r="FL211" s="58"/>
      <c r="FM211" s="61"/>
      <c r="FN211" s="58"/>
      <c r="FO211" s="58"/>
      <c r="FP211" s="58"/>
      <c r="FQ211" s="58"/>
      <c r="FR211" s="58"/>
      <c r="FS211" s="58"/>
      <c r="FT211" s="58"/>
      <c r="FU211" s="58"/>
      <c r="FV211" s="58"/>
      <c r="FW211" s="58"/>
      <c r="FX211" s="58"/>
      <c r="FY211" s="58"/>
      <c r="FZ211" s="60">
        <f>SUM(GA211:GN211)</f>
        <v>0</v>
      </c>
      <c r="GA211" s="58"/>
      <c r="GB211" s="61"/>
      <c r="GC211" s="58"/>
      <c r="GD211" s="58"/>
      <c r="GE211" s="58"/>
      <c r="GF211" s="58"/>
      <c r="GG211" s="58"/>
      <c r="GH211" s="58"/>
      <c r="GI211" s="58"/>
      <c r="GJ211" s="58"/>
      <c r="GK211" s="58"/>
      <c r="GL211" s="58"/>
      <c r="GM211" s="58"/>
      <c r="GN211" s="58"/>
      <c r="GO211" s="60">
        <f>SUM(GP211:HC211)</f>
        <v>0</v>
      </c>
      <c r="GP211" s="58"/>
      <c r="GQ211" s="61"/>
      <c r="GR211" s="58"/>
      <c r="GS211" s="58"/>
      <c r="GT211" s="58"/>
      <c r="GU211" s="58"/>
      <c r="GV211" s="58"/>
      <c r="GW211" s="58"/>
      <c r="GX211" s="58"/>
      <c r="GY211" s="58"/>
      <c r="GZ211" s="58"/>
      <c r="HA211" s="58"/>
      <c r="HB211" s="58"/>
      <c r="HC211" s="58"/>
    </row>
    <row r="212" spans="1:211" s="15" customFormat="1" ht="13.5" customHeight="1" x14ac:dyDescent="0.25">
      <c r="A212" s="14" t="s">
        <v>54</v>
      </c>
      <c r="B212" s="15" t="s">
        <v>547</v>
      </c>
      <c r="C212" s="47" t="s">
        <v>505</v>
      </c>
      <c r="D212" s="47" t="s">
        <v>506</v>
      </c>
      <c r="E212" s="48">
        <v>97</v>
      </c>
      <c r="F212" s="49"/>
      <c r="G212" s="50" t="s">
        <v>535</v>
      </c>
      <c r="H212" s="51"/>
      <c r="J212" s="50" t="s">
        <v>237</v>
      </c>
      <c r="K212" s="52" t="s">
        <v>56</v>
      </c>
      <c r="L212" s="53"/>
      <c r="M212" s="53"/>
      <c r="N212" s="16"/>
      <c r="O212" s="54"/>
      <c r="P212" s="17">
        <v>20</v>
      </c>
      <c r="Q212" s="55">
        <f>IF(Q211=0, 0, Q210/Q211/1)*1000</f>
        <v>0</v>
      </c>
      <c r="R212" s="56">
        <f>IF(R211=0, 0, R210/R211/1)</f>
        <v>0</v>
      </c>
      <c r="S212" s="56">
        <f>IF(S211=0, 0, S210/S211/1)*1000</f>
        <v>0</v>
      </c>
      <c r="T212" s="56">
        <f t="shared" ref="T212:AE212" si="841">IF(T211=0, 0, T210/T211/1)</f>
        <v>0</v>
      </c>
      <c r="U212" s="56">
        <f t="shared" si="841"/>
        <v>0</v>
      </c>
      <c r="V212" s="56">
        <f t="shared" si="841"/>
        <v>0</v>
      </c>
      <c r="W212" s="56">
        <f t="shared" si="841"/>
        <v>0</v>
      </c>
      <c r="X212" s="56">
        <f t="shared" si="841"/>
        <v>0</v>
      </c>
      <c r="Y212" s="56">
        <f t="shared" si="841"/>
        <v>0</v>
      </c>
      <c r="Z212" s="56">
        <f t="shared" si="841"/>
        <v>0</v>
      </c>
      <c r="AA212" s="56">
        <f t="shared" si="841"/>
        <v>0</v>
      </c>
      <c r="AB212" s="56">
        <f t="shared" si="841"/>
        <v>0</v>
      </c>
      <c r="AC212" s="56">
        <f t="shared" si="841"/>
        <v>0</v>
      </c>
      <c r="AD212" s="56">
        <f t="shared" si="841"/>
        <v>0</v>
      </c>
      <c r="AE212" s="56">
        <f t="shared" si="841"/>
        <v>0</v>
      </c>
      <c r="AF212" s="57">
        <f>IF(AF211=0, 0, AF210/AF211/1)*1000</f>
        <v>0</v>
      </c>
      <c r="AG212" s="58"/>
      <c r="AH212" s="63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60">
        <f>IF(AU211=0, 0, AU210/AU211/1)*1000</f>
        <v>0</v>
      </c>
      <c r="AV212" s="58"/>
      <c r="AW212" s="63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60">
        <f>IF(BJ211=0, 0, BJ210/BJ211/1)*1000</f>
        <v>0</v>
      </c>
      <c r="BK212" s="58"/>
      <c r="BL212" s="63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60">
        <f>IF(BY211=0, 0, BY210/BY211/1)*1000</f>
        <v>0</v>
      </c>
      <c r="BZ212" s="58"/>
      <c r="CA212" s="61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60">
        <f>IF(CN211=0, 0, CN210/CN211/1)*1000</f>
        <v>0</v>
      </c>
      <c r="CO212" s="58"/>
      <c r="CP212" s="61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60">
        <f>IF(DC211=0, 0, DC210/DC211/1)*1000</f>
        <v>0</v>
      </c>
      <c r="DD212" s="58"/>
      <c r="DE212" s="61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60">
        <f>IF(DR211=0, 0, DR210/DR211/1)*1000</f>
        <v>0</v>
      </c>
      <c r="DS212" s="58"/>
      <c r="DT212" s="61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60">
        <f>IF(EG211=0, 0, EG210/EG211/1)*1000</f>
        <v>0</v>
      </c>
      <c r="EH212" s="58"/>
      <c r="EI212" s="61"/>
      <c r="EJ212" s="58"/>
      <c r="EK212" s="58"/>
      <c r="EL212" s="58"/>
      <c r="EM212" s="58"/>
      <c r="EN212" s="58"/>
      <c r="EO212" s="58"/>
      <c r="EP212" s="58"/>
      <c r="EQ212" s="58"/>
      <c r="ER212" s="58"/>
      <c r="ES212" s="58"/>
      <c r="ET212" s="58"/>
      <c r="EU212" s="58"/>
      <c r="EV212" s="60">
        <f>IF(EV211=0, 0, EV210/EV211/1)*1000</f>
        <v>0</v>
      </c>
      <c r="EW212" s="58"/>
      <c r="EX212" s="61"/>
      <c r="EY212" s="58"/>
      <c r="EZ212" s="58"/>
      <c r="FA212" s="58"/>
      <c r="FB212" s="58"/>
      <c r="FC212" s="58"/>
      <c r="FD212" s="58"/>
      <c r="FE212" s="58"/>
      <c r="FF212" s="58"/>
      <c r="FG212" s="58"/>
      <c r="FH212" s="58"/>
      <c r="FI212" s="58"/>
      <c r="FJ212" s="58"/>
      <c r="FK212" s="60">
        <f>IF(FK211=0, 0, FK210/FK211/1)*1000</f>
        <v>0</v>
      </c>
      <c r="FL212" s="58"/>
      <c r="FM212" s="61"/>
      <c r="FN212" s="58"/>
      <c r="FO212" s="58"/>
      <c r="FP212" s="58"/>
      <c r="FQ212" s="58"/>
      <c r="FR212" s="58"/>
      <c r="FS212" s="58"/>
      <c r="FT212" s="58"/>
      <c r="FU212" s="58"/>
      <c r="FV212" s="58"/>
      <c r="FW212" s="58"/>
      <c r="FX212" s="58"/>
      <c r="FY212" s="58"/>
      <c r="FZ212" s="60">
        <f>IF(FZ211=0, 0, FZ210/FZ211/1)*1000</f>
        <v>0</v>
      </c>
      <c r="GA212" s="58"/>
      <c r="GB212" s="61"/>
      <c r="GC212" s="58"/>
      <c r="GD212" s="58"/>
      <c r="GE212" s="58"/>
      <c r="GF212" s="58"/>
      <c r="GG212" s="58"/>
      <c r="GH212" s="58"/>
      <c r="GI212" s="58"/>
      <c r="GJ212" s="58"/>
      <c r="GK212" s="58"/>
      <c r="GL212" s="58"/>
      <c r="GM212" s="58"/>
      <c r="GN212" s="58"/>
      <c r="GO212" s="60">
        <f>IF(GO211=0, 0, GO210/GO211/1)*1000</f>
        <v>0</v>
      </c>
      <c r="GP212" s="58"/>
      <c r="GQ212" s="61"/>
      <c r="GR212" s="58"/>
      <c r="GS212" s="58"/>
      <c r="GT212" s="58"/>
      <c r="GU212" s="58"/>
      <c r="GV212" s="58"/>
      <c r="GW212" s="58"/>
      <c r="GX212" s="58"/>
      <c r="GY212" s="58"/>
      <c r="GZ212" s="58"/>
      <c r="HA212" s="58"/>
      <c r="HB212" s="58"/>
      <c r="HC212" s="58"/>
    </row>
    <row r="213" spans="1:211" s="15" customFormat="1" ht="13.5" customHeight="1" x14ac:dyDescent="0.25">
      <c r="A213" s="14" t="s">
        <v>49</v>
      </c>
      <c r="B213" s="15" t="s">
        <v>548</v>
      </c>
      <c r="C213" s="47" t="s">
        <v>505</v>
      </c>
      <c r="D213" s="47" t="s">
        <v>506</v>
      </c>
      <c r="E213" s="48">
        <v>97</v>
      </c>
      <c r="F213" s="49"/>
      <c r="G213" s="50" t="s">
        <v>549</v>
      </c>
      <c r="H213" s="51" t="s">
        <v>54</v>
      </c>
      <c r="J213" s="50" t="s">
        <v>55</v>
      </c>
      <c r="K213" s="52" t="s">
        <v>56</v>
      </c>
      <c r="L213" s="53"/>
      <c r="M213" s="53"/>
      <c r="N213" s="16"/>
      <c r="O213" s="54"/>
      <c r="P213" s="17">
        <v>20</v>
      </c>
      <c r="Q213" s="55">
        <f t="shared" ref="Q213:AE214" si="842">SUM(AF213,AU213,BJ213,BY213,CN213,DC213,DR213,EG213,EV213,FK213,FZ213,GO213)</f>
        <v>0</v>
      </c>
      <c r="R213" s="56">
        <f t="shared" si="842"/>
        <v>0</v>
      </c>
      <c r="S213" s="56">
        <f t="shared" si="842"/>
        <v>0</v>
      </c>
      <c r="T213" s="56">
        <f t="shared" si="842"/>
        <v>0</v>
      </c>
      <c r="U213" s="56">
        <f t="shared" si="842"/>
        <v>0</v>
      </c>
      <c r="V213" s="56">
        <f t="shared" si="842"/>
        <v>0</v>
      </c>
      <c r="W213" s="56">
        <f t="shared" si="842"/>
        <v>0</v>
      </c>
      <c r="X213" s="56">
        <f t="shared" si="842"/>
        <v>0</v>
      </c>
      <c r="Y213" s="56">
        <f t="shared" si="842"/>
        <v>0</v>
      </c>
      <c r="Z213" s="56">
        <f t="shared" si="842"/>
        <v>0</v>
      </c>
      <c r="AA213" s="56">
        <f t="shared" si="842"/>
        <v>0</v>
      </c>
      <c r="AB213" s="56">
        <f t="shared" si="842"/>
        <v>0</v>
      </c>
      <c r="AC213" s="56">
        <f t="shared" si="842"/>
        <v>0</v>
      </c>
      <c r="AD213" s="56">
        <f t="shared" si="842"/>
        <v>0</v>
      </c>
      <c r="AE213" s="56">
        <f t="shared" si="842"/>
        <v>0</v>
      </c>
      <c r="AF213" s="57">
        <f>SUM(AG213:AT213)</f>
        <v>0</v>
      </c>
      <c r="AG213" s="58"/>
      <c r="AH213" s="63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60">
        <f>SUM(AV213:BI213)</f>
        <v>0</v>
      </c>
      <c r="AV213" s="58">
        <f>(AV214*AV215)/1000</f>
        <v>0</v>
      </c>
      <c r="AW213" s="63"/>
      <c r="AX213" s="58">
        <f t="shared" ref="AX213:BI213" si="843">(AX214*AX215)/1000</f>
        <v>0</v>
      </c>
      <c r="AY213" s="58">
        <f t="shared" si="843"/>
        <v>0</v>
      </c>
      <c r="AZ213" s="58">
        <f t="shared" si="843"/>
        <v>0</v>
      </c>
      <c r="BA213" s="58">
        <f t="shared" si="843"/>
        <v>0</v>
      </c>
      <c r="BB213" s="58">
        <f t="shared" si="843"/>
        <v>0</v>
      </c>
      <c r="BC213" s="58">
        <f t="shared" si="843"/>
        <v>0</v>
      </c>
      <c r="BD213" s="58">
        <f t="shared" si="843"/>
        <v>0</v>
      </c>
      <c r="BE213" s="58">
        <f t="shared" si="843"/>
        <v>0</v>
      </c>
      <c r="BF213" s="58">
        <f t="shared" si="843"/>
        <v>0</v>
      </c>
      <c r="BG213" s="58">
        <f t="shared" si="843"/>
        <v>0</v>
      </c>
      <c r="BH213" s="58">
        <f t="shared" si="843"/>
        <v>0</v>
      </c>
      <c r="BI213" s="58">
        <f t="shared" si="843"/>
        <v>0</v>
      </c>
      <c r="BJ213" s="60">
        <f>SUM(BK213:BX213)</f>
        <v>0</v>
      </c>
      <c r="BK213" s="58">
        <f>(BK214*BK215)/1000</f>
        <v>0</v>
      </c>
      <c r="BL213" s="63"/>
      <c r="BM213" s="58">
        <f t="shared" ref="BM213:BX213" si="844">(BM214*BM215)/1000</f>
        <v>0</v>
      </c>
      <c r="BN213" s="58">
        <f t="shared" si="844"/>
        <v>0</v>
      </c>
      <c r="BO213" s="58">
        <f t="shared" si="844"/>
        <v>0</v>
      </c>
      <c r="BP213" s="58">
        <f t="shared" si="844"/>
        <v>0</v>
      </c>
      <c r="BQ213" s="58">
        <f t="shared" si="844"/>
        <v>0</v>
      </c>
      <c r="BR213" s="58">
        <f t="shared" si="844"/>
        <v>0</v>
      </c>
      <c r="BS213" s="58">
        <f t="shared" si="844"/>
        <v>0</v>
      </c>
      <c r="BT213" s="58">
        <f t="shared" si="844"/>
        <v>0</v>
      </c>
      <c r="BU213" s="58">
        <f t="shared" si="844"/>
        <v>0</v>
      </c>
      <c r="BV213" s="58">
        <f t="shared" si="844"/>
        <v>0</v>
      </c>
      <c r="BW213" s="58">
        <f t="shared" si="844"/>
        <v>0</v>
      </c>
      <c r="BX213" s="58">
        <f t="shared" si="844"/>
        <v>0</v>
      </c>
      <c r="BY213" s="60">
        <f>SUM(BZ213:CM213)</f>
        <v>0</v>
      </c>
      <c r="BZ213" s="58">
        <f>(BZ214*BZ215)/1000</f>
        <v>0</v>
      </c>
      <c r="CA213" s="61"/>
      <c r="CB213" s="58">
        <f t="shared" ref="CB213:CM213" si="845">(CB214*CB215)/1000</f>
        <v>0</v>
      </c>
      <c r="CC213" s="58">
        <f t="shared" si="845"/>
        <v>0</v>
      </c>
      <c r="CD213" s="58">
        <f t="shared" si="845"/>
        <v>0</v>
      </c>
      <c r="CE213" s="58">
        <f t="shared" si="845"/>
        <v>0</v>
      </c>
      <c r="CF213" s="58">
        <f t="shared" si="845"/>
        <v>0</v>
      </c>
      <c r="CG213" s="58">
        <f t="shared" si="845"/>
        <v>0</v>
      </c>
      <c r="CH213" s="58">
        <f t="shared" si="845"/>
        <v>0</v>
      </c>
      <c r="CI213" s="58">
        <f t="shared" si="845"/>
        <v>0</v>
      </c>
      <c r="CJ213" s="58">
        <f t="shared" si="845"/>
        <v>0</v>
      </c>
      <c r="CK213" s="58">
        <f t="shared" si="845"/>
        <v>0</v>
      </c>
      <c r="CL213" s="58">
        <f t="shared" si="845"/>
        <v>0</v>
      </c>
      <c r="CM213" s="58">
        <f t="shared" si="845"/>
        <v>0</v>
      </c>
      <c r="CN213" s="60">
        <f>SUM(CO213:DB213)</f>
        <v>0</v>
      </c>
      <c r="CO213" s="58">
        <f>(CO214*CO215)/1000</f>
        <v>0</v>
      </c>
      <c r="CP213" s="61"/>
      <c r="CQ213" s="58">
        <f t="shared" ref="CQ213:DB213" si="846">(CQ214*CQ215)/1000</f>
        <v>0</v>
      </c>
      <c r="CR213" s="58">
        <f t="shared" si="846"/>
        <v>0</v>
      </c>
      <c r="CS213" s="58">
        <f t="shared" si="846"/>
        <v>0</v>
      </c>
      <c r="CT213" s="58">
        <f t="shared" si="846"/>
        <v>0</v>
      </c>
      <c r="CU213" s="58">
        <f t="shared" si="846"/>
        <v>0</v>
      </c>
      <c r="CV213" s="58">
        <f t="shared" si="846"/>
        <v>0</v>
      </c>
      <c r="CW213" s="58">
        <f t="shared" si="846"/>
        <v>0</v>
      </c>
      <c r="CX213" s="58">
        <f t="shared" si="846"/>
        <v>0</v>
      </c>
      <c r="CY213" s="58">
        <f t="shared" si="846"/>
        <v>0</v>
      </c>
      <c r="CZ213" s="58">
        <f t="shared" si="846"/>
        <v>0</v>
      </c>
      <c r="DA213" s="58">
        <f t="shared" si="846"/>
        <v>0</v>
      </c>
      <c r="DB213" s="58">
        <f t="shared" si="846"/>
        <v>0</v>
      </c>
      <c r="DC213" s="60">
        <f>SUM(DD213:DQ213)</f>
        <v>0</v>
      </c>
      <c r="DD213" s="58">
        <f>(DD214*DD215)/1000</f>
        <v>0</v>
      </c>
      <c r="DE213" s="61"/>
      <c r="DF213" s="58">
        <f t="shared" ref="DF213:DQ213" si="847">(DF214*DF215)/1000</f>
        <v>0</v>
      </c>
      <c r="DG213" s="58">
        <f t="shared" si="847"/>
        <v>0</v>
      </c>
      <c r="DH213" s="58">
        <f t="shared" si="847"/>
        <v>0</v>
      </c>
      <c r="DI213" s="58">
        <f t="shared" si="847"/>
        <v>0</v>
      </c>
      <c r="DJ213" s="58">
        <f t="shared" si="847"/>
        <v>0</v>
      </c>
      <c r="DK213" s="58">
        <f t="shared" si="847"/>
        <v>0</v>
      </c>
      <c r="DL213" s="58">
        <f t="shared" si="847"/>
        <v>0</v>
      </c>
      <c r="DM213" s="58">
        <f t="shared" si="847"/>
        <v>0</v>
      </c>
      <c r="DN213" s="58">
        <f t="shared" si="847"/>
        <v>0</v>
      </c>
      <c r="DO213" s="58">
        <f t="shared" si="847"/>
        <v>0</v>
      </c>
      <c r="DP213" s="58">
        <f t="shared" si="847"/>
        <v>0</v>
      </c>
      <c r="DQ213" s="58">
        <f t="shared" si="847"/>
        <v>0</v>
      </c>
      <c r="DR213" s="60">
        <f>SUM(DS213:EF213)</f>
        <v>0</v>
      </c>
      <c r="DS213" s="58">
        <f>(DS214*DS215)/1000</f>
        <v>0</v>
      </c>
      <c r="DT213" s="61"/>
      <c r="DU213" s="58">
        <f t="shared" ref="DU213:EF213" si="848">(DU214*DU215)/1000</f>
        <v>0</v>
      </c>
      <c r="DV213" s="58">
        <f t="shared" si="848"/>
        <v>0</v>
      </c>
      <c r="DW213" s="58">
        <f t="shared" si="848"/>
        <v>0</v>
      </c>
      <c r="DX213" s="58">
        <f t="shared" si="848"/>
        <v>0</v>
      </c>
      <c r="DY213" s="58">
        <f t="shared" si="848"/>
        <v>0</v>
      </c>
      <c r="DZ213" s="58">
        <f t="shared" si="848"/>
        <v>0</v>
      </c>
      <c r="EA213" s="58">
        <f t="shared" si="848"/>
        <v>0</v>
      </c>
      <c r="EB213" s="58">
        <f t="shared" si="848"/>
        <v>0</v>
      </c>
      <c r="EC213" s="58">
        <f t="shared" si="848"/>
        <v>0</v>
      </c>
      <c r="ED213" s="58">
        <f t="shared" si="848"/>
        <v>0</v>
      </c>
      <c r="EE213" s="58">
        <f t="shared" si="848"/>
        <v>0</v>
      </c>
      <c r="EF213" s="58">
        <f t="shared" si="848"/>
        <v>0</v>
      </c>
      <c r="EG213" s="60">
        <f>SUM(EH213:EU213)</f>
        <v>0</v>
      </c>
      <c r="EH213" s="58">
        <f>(EH214*EH215)/1000</f>
        <v>0</v>
      </c>
      <c r="EI213" s="61"/>
      <c r="EJ213" s="58">
        <f t="shared" ref="EJ213:EU213" si="849">(EJ214*EJ215)/1000</f>
        <v>0</v>
      </c>
      <c r="EK213" s="58">
        <f t="shared" si="849"/>
        <v>0</v>
      </c>
      <c r="EL213" s="58">
        <f t="shared" si="849"/>
        <v>0</v>
      </c>
      <c r="EM213" s="58">
        <f t="shared" si="849"/>
        <v>0</v>
      </c>
      <c r="EN213" s="58">
        <f t="shared" si="849"/>
        <v>0</v>
      </c>
      <c r="EO213" s="58">
        <f t="shared" si="849"/>
        <v>0</v>
      </c>
      <c r="EP213" s="58">
        <f t="shared" si="849"/>
        <v>0</v>
      </c>
      <c r="EQ213" s="58">
        <f t="shared" si="849"/>
        <v>0</v>
      </c>
      <c r="ER213" s="58">
        <f t="shared" si="849"/>
        <v>0</v>
      </c>
      <c r="ES213" s="58">
        <f t="shared" si="849"/>
        <v>0</v>
      </c>
      <c r="ET213" s="58">
        <f t="shared" si="849"/>
        <v>0</v>
      </c>
      <c r="EU213" s="58">
        <f t="shared" si="849"/>
        <v>0</v>
      </c>
      <c r="EV213" s="60">
        <f>SUM(EW213:FJ213)</f>
        <v>0</v>
      </c>
      <c r="EW213" s="58">
        <f>(EW214*EW215)/1000</f>
        <v>0</v>
      </c>
      <c r="EX213" s="61"/>
      <c r="EY213" s="58">
        <f t="shared" ref="EY213:FJ213" si="850">(EY214*EY215)/1000</f>
        <v>0</v>
      </c>
      <c r="EZ213" s="58">
        <f t="shared" si="850"/>
        <v>0</v>
      </c>
      <c r="FA213" s="58">
        <f t="shared" si="850"/>
        <v>0</v>
      </c>
      <c r="FB213" s="58">
        <f t="shared" si="850"/>
        <v>0</v>
      </c>
      <c r="FC213" s="58">
        <f t="shared" si="850"/>
        <v>0</v>
      </c>
      <c r="FD213" s="58">
        <f t="shared" si="850"/>
        <v>0</v>
      </c>
      <c r="FE213" s="58">
        <f t="shared" si="850"/>
        <v>0</v>
      </c>
      <c r="FF213" s="58">
        <f t="shared" si="850"/>
        <v>0</v>
      </c>
      <c r="FG213" s="58">
        <f t="shared" si="850"/>
        <v>0</v>
      </c>
      <c r="FH213" s="58">
        <f t="shared" si="850"/>
        <v>0</v>
      </c>
      <c r="FI213" s="58">
        <f t="shared" si="850"/>
        <v>0</v>
      </c>
      <c r="FJ213" s="58">
        <f t="shared" si="850"/>
        <v>0</v>
      </c>
      <c r="FK213" s="60">
        <f>SUM(FL213:FY213)</f>
        <v>0</v>
      </c>
      <c r="FL213" s="58">
        <f>(FL214*FL215)/1000</f>
        <v>0</v>
      </c>
      <c r="FM213" s="61"/>
      <c r="FN213" s="58">
        <f t="shared" ref="FN213:FY213" si="851">(FN214*FN215)/1000</f>
        <v>0</v>
      </c>
      <c r="FO213" s="58">
        <f t="shared" si="851"/>
        <v>0</v>
      </c>
      <c r="FP213" s="58">
        <f t="shared" si="851"/>
        <v>0</v>
      </c>
      <c r="FQ213" s="58">
        <f t="shared" si="851"/>
        <v>0</v>
      </c>
      <c r="FR213" s="58">
        <f t="shared" si="851"/>
        <v>0</v>
      </c>
      <c r="FS213" s="58">
        <f t="shared" si="851"/>
        <v>0</v>
      </c>
      <c r="FT213" s="58">
        <f t="shared" si="851"/>
        <v>0</v>
      </c>
      <c r="FU213" s="58">
        <f t="shared" si="851"/>
        <v>0</v>
      </c>
      <c r="FV213" s="58">
        <f t="shared" si="851"/>
        <v>0</v>
      </c>
      <c r="FW213" s="58">
        <f t="shared" si="851"/>
        <v>0</v>
      </c>
      <c r="FX213" s="58">
        <f t="shared" si="851"/>
        <v>0</v>
      </c>
      <c r="FY213" s="58">
        <f t="shared" si="851"/>
        <v>0</v>
      </c>
      <c r="FZ213" s="60">
        <f>SUM(GA213:GN213)</f>
        <v>0</v>
      </c>
      <c r="GA213" s="58">
        <f>(GA214*GA215)/1000</f>
        <v>0</v>
      </c>
      <c r="GB213" s="61"/>
      <c r="GC213" s="58">
        <f t="shared" ref="GC213:GN213" si="852">(GC214*GC215)/1000</f>
        <v>0</v>
      </c>
      <c r="GD213" s="58">
        <f t="shared" si="852"/>
        <v>0</v>
      </c>
      <c r="GE213" s="58">
        <f t="shared" si="852"/>
        <v>0</v>
      </c>
      <c r="GF213" s="58">
        <f t="shared" si="852"/>
        <v>0</v>
      </c>
      <c r="GG213" s="58">
        <f t="shared" si="852"/>
        <v>0</v>
      </c>
      <c r="GH213" s="58">
        <f t="shared" si="852"/>
        <v>0</v>
      </c>
      <c r="GI213" s="58">
        <f t="shared" si="852"/>
        <v>0</v>
      </c>
      <c r="GJ213" s="58">
        <f t="shared" si="852"/>
        <v>0</v>
      </c>
      <c r="GK213" s="58">
        <f t="shared" si="852"/>
        <v>0</v>
      </c>
      <c r="GL213" s="58">
        <f t="shared" si="852"/>
        <v>0</v>
      </c>
      <c r="GM213" s="58">
        <f t="shared" si="852"/>
        <v>0</v>
      </c>
      <c r="GN213" s="58">
        <f t="shared" si="852"/>
        <v>0</v>
      </c>
      <c r="GO213" s="60">
        <f>SUM(GP213:HC213)</f>
        <v>0</v>
      </c>
      <c r="GP213" s="58">
        <f>(GP214*GP215)/1000</f>
        <v>0</v>
      </c>
      <c r="GQ213" s="61"/>
      <c r="GR213" s="58">
        <f t="shared" ref="GR213:HC213" si="853">(GR214*GR215)/1000</f>
        <v>0</v>
      </c>
      <c r="GS213" s="58">
        <f t="shared" si="853"/>
        <v>0</v>
      </c>
      <c r="GT213" s="58">
        <f t="shared" si="853"/>
        <v>0</v>
      </c>
      <c r="GU213" s="58">
        <f t="shared" si="853"/>
        <v>0</v>
      </c>
      <c r="GV213" s="58">
        <f t="shared" si="853"/>
        <v>0</v>
      </c>
      <c r="GW213" s="58">
        <f t="shared" si="853"/>
        <v>0</v>
      </c>
      <c r="GX213" s="58">
        <f t="shared" si="853"/>
        <v>0</v>
      </c>
      <c r="GY213" s="58">
        <f t="shared" si="853"/>
        <v>0</v>
      </c>
      <c r="GZ213" s="58">
        <f t="shared" si="853"/>
        <v>0</v>
      </c>
      <c r="HA213" s="58">
        <f t="shared" si="853"/>
        <v>0</v>
      </c>
      <c r="HB213" s="58">
        <f t="shared" si="853"/>
        <v>0</v>
      </c>
      <c r="HC213" s="58">
        <f t="shared" si="853"/>
        <v>0</v>
      </c>
    </row>
    <row r="214" spans="1:211" s="15" customFormat="1" ht="13.5" customHeight="1" x14ac:dyDescent="0.25">
      <c r="A214" s="14" t="s">
        <v>54</v>
      </c>
      <c r="B214" s="15" t="s">
        <v>550</v>
      </c>
      <c r="C214" s="47" t="s">
        <v>505</v>
      </c>
      <c r="D214" s="47" t="s">
        <v>506</v>
      </c>
      <c r="E214" s="48">
        <v>97</v>
      </c>
      <c r="F214" s="49"/>
      <c r="G214" s="50" t="s">
        <v>533</v>
      </c>
      <c r="H214" s="51"/>
      <c r="J214" s="50" t="s">
        <v>234</v>
      </c>
      <c r="K214" s="52" t="s">
        <v>56</v>
      </c>
      <c r="L214" s="53"/>
      <c r="M214" s="53"/>
      <c r="N214" s="16"/>
      <c r="O214" s="54"/>
      <c r="P214" s="17">
        <v>20</v>
      </c>
      <c r="Q214" s="55">
        <f t="shared" si="842"/>
        <v>0</v>
      </c>
      <c r="R214" s="56">
        <f t="shared" si="842"/>
        <v>0</v>
      </c>
      <c r="S214" s="56">
        <f t="shared" si="842"/>
        <v>0</v>
      </c>
      <c r="T214" s="56">
        <f t="shared" si="842"/>
        <v>0</v>
      </c>
      <c r="U214" s="56">
        <f t="shared" si="842"/>
        <v>0</v>
      </c>
      <c r="V214" s="56">
        <f t="shared" si="842"/>
        <v>0</v>
      </c>
      <c r="W214" s="56">
        <f t="shared" si="842"/>
        <v>0</v>
      </c>
      <c r="X214" s="56">
        <f t="shared" si="842"/>
        <v>0</v>
      </c>
      <c r="Y214" s="56">
        <f t="shared" si="842"/>
        <v>0</v>
      </c>
      <c r="Z214" s="56">
        <f t="shared" si="842"/>
        <v>0</v>
      </c>
      <c r="AA214" s="56">
        <f t="shared" si="842"/>
        <v>0</v>
      </c>
      <c r="AB214" s="56">
        <f t="shared" si="842"/>
        <v>0</v>
      </c>
      <c r="AC214" s="56">
        <f t="shared" si="842"/>
        <v>0</v>
      </c>
      <c r="AD214" s="56">
        <f t="shared" si="842"/>
        <v>0</v>
      </c>
      <c r="AE214" s="56">
        <f t="shared" si="842"/>
        <v>0</v>
      </c>
      <c r="AF214" s="57">
        <f>SUM(AG214:AT214)</f>
        <v>0</v>
      </c>
      <c r="AG214" s="58"/>
      <c r="AH214" s="63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60">
        <f>SUM(AV214:BI214)</f>
        <v>0</v>
      </c>
      <c r="AV214" s="58"/>
      <c r="AW214" s="63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60">
        <f>SUM(BK214:BX214)</f>
        <v>0</v>
      </c>
      <c r="BK214" s="58"/>
      <c r="BL214" s="63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60">
        <f>SUM(BZ214:CM214)</f>
        <v>0</v>
      </c>
      <c r="BZ214" s="58"/>
      <c r="CA214" s="61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60">
        <f>SUM(CO214:DB214)</f>
        <v>0</v>
      </c>
      <c r="CO214" s="58"/>
      <c r="CP214" s="61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60">
        <f>SUM(DD214:DQ214)</f>
        <v>0</v>
      </c>
      <c r="DD214" s="58"/>
      <c r="DE214" s="61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60">
        <f>SUM(DS214:EF214)</f>
        <v>0</v>
      </c>
      <c r="DS214" s="58"/>
      <c r="DT214" s="61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60">
        <f>SUM(EH214:EU214)</f>
        <v>0</v>
      </c>
      <c r="EH214" s="58"/>
      <c r="EI214" s="61"/>
      <c r="EJ214" s="58"/>
      <c r="EK214" s="58"/>
      <c r="EL214" s="58"/>
      <c r="EM214" s="58"/>
      <c r="EN214" s="58"/>
      <c r="EO214" s="58"/>
      <c r="EP214" s="58"/>
      <c r="EQ214" s="58"/>
      <c r="ER214" s="58"/>
      <c r="ES214" s="58"/>
      <c r="ET214" s="58"/>
      <c r="EU214" s="58"/>
      <c r="EV214" s="60">
        <f>SUM(EW214:FJ214)</f>
        <v>0</v>
      </c>
      <c r="EW214" s="58"/>
      <c r="EX214" s="61"/>
      <c r="EY214" s="58"/>
      <c r="EZ214" s="58"/>
      <c r="FA214" s="58"/>
      <c r="FB214" s="58"/>
      <c r="FC214" s="58"/>
      <c r="FD214" s="58"/>
      <c r="FE214" s="58"/>
      <c r="FF214" s="58"/>
      <c r="FG214" s="58"/>
      <c r="FH214" s="58"/>
      <c r="FI214" s="58"/>
      <c r="FJ214" s="58"/>
      <c r="FK214" s="60">
        <f>SUM(FL214:FY214)</f>
        <v>0</v>
      </c>
      <c r="FL214" s="58"/>
      <c r="FM214" s="61"/>
      <c r="FN214" s="58"/>
      <c r="FO214" s="58"/>
      <c r="FP214" s="58"/>
      <c r="FQ214" s="58"/>
      <c r="FR214" s="58"/>
      <c r="FS214" s="58"/>
      <c r="FT214" s="58"/>
      <c r="FU214" s="58"/>
      <c r="FV214" s="58"/>
      <c r="FW214" s="58"/>
      <c r="FX214" s="58"/>
      <c r="FY214" s="58"/>
      <c r="FZ214" s="60">
        <f>SUM(GA214:GN214)</f>
        <v>0</v>
      </c>
      <c r="GA214" s="58"/>
      <c r="GB214" s="61"/>
      <c r="GC214" s="58"/>
      <c r="GD214" s="58"/>
      <c r="GE214" s="58"/>
      <c r="GF214" s="58"/>
      <c r="GG214" s="58"/>
      <c r="GH214" s="58"/>
      <c r="GI214" s="58"/>
      <c r="GJ214" s="58"/>
      <c r="GK214" s="58"/>
      <c r="GL214" s="58"/>
      <c r="GM214" s="58"/>
      <c r="GN214" s="58"/>
      <c r="GO214" s="60">
        <f>SUM(GP214:HC214)</f>
        <v>0</v>
      </c>
      <c r="GP214" s="58"/>
      <c r="GQ214" s="61"/>
      <c r="GR214" s="58"/>
      <c r="GS214" s="58"/>
      <c r="GT214" s="58"/>
      <c r="GU214" s="58"/>
      <c r="GV214" s="58"/>
      <c r="GW214" s="58"/>
      <c r="GX214" s="58"/>
      <c r="GY214" s="58"/>
      <c r="GZ214" s="58"/>
      <c r="HA214" s="58"/>
      <c r="HB214" s="58"/>
      <c r="HC214" s="58"/>
    </row>
    <row r="215" spans="1:211" s="15" customFormat="1" ht="13.5" customHeight="1" x14ac:dyDescent="0.25">
      <c r="A215" s="14" t="s">
        <v>54</v>
      </c>
      <c r="B215" s="15" t="s">
        <v>551</v>
      </c>
      <c r="C215" s="47" t="s">
        <v>505</v>
      </c>
      <c r="D215" s="47" t="s">
        <v>506</v>
      </c>
      <c r="E215" s="48">
        <v>97</v>
      </c>
      <c r="F215" s="49"/>
      <c r="G215" s="50" t="s">
        <v>535</v>
      </c>
      <c r="H215" s="51"/>
      <c r="J215" s="50" t="s">
        <v>237</v>
      </c>
      <c r="K215" s="52" t="s">
        <v>56</v>
      </c>
      <c r="L215" s="53"/>
      <c r="M215" s="53"/>
      <c r="N215" s="16"/>
      <c r="O215" s="54"/>
      <c r="P215" s="17">
        <v>20</v>
      </c>
      <c r="Q215" s="55">
        <f>IF(Q214=0, 0, Q213/Q214/1)*1000</f>
        <v>0</v>
      </c>
      <c r="R215" s="56">
        <f>IF(R214=0, 0, R213/R214/1)</f>
        <v>0</v>
      </c>
      <c r="S215" s="56">
        <f>IF(S214=0, 0, S213/S214/1)*1000</f>
        <v>0</v>
      </c>
      <c r="T215" s="56">
        <f t="shared" ref="T215:AE215" si="854">IF(T214=0, 0, T213/T214/1)</f>
        <v>0</v>
      </c>
      <c r="U215" s="56">
        <f t="shared" si="854"/>
        <v>0</v>
      </c>
      <c r="V215" s="56">
        <f t="shared" si="854"/>
        <v>0</v>
      </c>
      <c r="W215" s="56">
        <f t="shared" si="854"/>
        <v>0</v>
      </c>
      <c r="X215" s="56">
        <f t="shared" si="854"/>
        <v>0</v>
      </c>
      <c r="Y215" s="56">
        <f t="shared" si="854"/>
        <v>0</v>
      </c>
      <c r="Z215" s="56">
        <f t="shared" si="854"/>
        <v>0</v>
      </c>
      <c r="AA215" s="56">
        <f t="shared" si="854"/>
        <v>0</v>
      </c>
      <c r="AB215" s="56">
        <f t="shared" si="854"/>
        <v>0</v>
      </c>
      <c r="AC215" s="56">
        <f t="shared" si="854"/>
        <v>0</v>
      </c>
      <c r="AD215" s="56">
        <f t="shared" si="854"/>
        <v>0</v>
      </c>
      <c r="AE215" s="56">
        <f t="shared" si="854"/>
        <v>0</v>
      </c>
      <c r="AF215" s="57">
        <f>IF(AF214=0, 0, AF213/AF214/1)*1000</f>
        <v>0</v>
      </c>
      <c r="AG215" s="58"/>
      <c r="AH215" s="63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60">
        <f>IF(AU214=0, 0, AU213/AU214/1)*1000</f>
        <v>0</v>
      </c>
      <c r="AV215" s="58"/>
      <c r="AW215" s="63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60">
        <f>IF(BJ214=0, 0, BJ213/BJ214/1)*1000</f>
        <v>0</v>
      </c>
      <c r="BK215" s="58"/>
      <c r="BL215" s="63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60">
        <f>IF(BY214=0, 0, BY213/BY214/1)*1000</f>
        <v>0</v>
      </c>
      <c r="BZ215" s="58"/>
      <c r="CA215" s="61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60">
        <f>IF(CN214=0, 0, CN213/CN214/1)*1000</f>
        <v>0</v>
      </c>
      <c r="CO215" s="58"/>
      <c r="CP215" s="61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60">
        <f>IF(DC214=0, 0, DC213/DC214/1)*1000</f>
        <v>0</v>
      </c>
      <c r="DD215" s="58"/>
      <c r="DE215" s="61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60">
        <f>IF(DR214=0, 0, DR213/DR214/1)*1000</f>
        <v>0</v>
      </c>
      <c r="DS215" s="58"/>
      <c r="DT215" s="61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60">
        <f>IF(EG214=0, 0, EG213/EG214/1)*1000</f>
        <v>0</v>
      </c>
      <c r="EH215" s="58"/>
      <c r="EI215" s="61"/>
      <c r="EJ215" s="58"/>
      <c r="EK215" s="58"/>
      <c r="EL215" s="58"/>
      <c r="EM215" s="58"/>
      <c r="EN215" s="58"/>
      <c r="EO215" s="58"/>
      <c r="EP215" s="58"/>
      <c r="EQ215" s="58"/>
      <c r="ER215" s="58"/>
      <c r="ES215" s="58"/>
      <c r="ET215" s="58"/>
      <c r="EU215" s="58"/>
      <c r="EV215" s="60">
        <f>IF(EV214=0, 0, EV213/EV214/1)*1000</f>
        <v>0</v>
      </c>
      <c r="EW215" s="58"/>
      <c r="EX215" s="61"/>
      <c r="EY215" s="58"/>
      <c r="EZ215" s="58"/>
      <c r="FA215" s="58"/>
      <c r="FB215" s="58"/>
      <c r="FC215" s="58"/>
      <c r="FD215" s="58"/>
      <c r="FE215" s="58"/>
      <c r="FF215" s="58"/>
      <c r="FG215" s="58"/>
      <c r="FH215" s="58"/>
      <c r="FI215" s="58"/>
      <c r="FJ215" s="58"/>
      <c r="FK215" s="60">
        <f>IF(FK214=0, 0, FK213/FK214/1)*1000</f>
        <v>0</v>
      </c>
      <c r="FL215" s="58"/>
      <c r="FM215" s="61"/>
      <c r="FN215" s="58"/>
      <c r="FO215" s="58"/>
      <c r="FP215" s="58"/>
      <c r="FQ215" s="58"/>
      <c r="FR215" s="58"/>
      <c r="FS215" s="58"/>
      <c r="FT215" s="58"/>
      <c r="FU215" s="58"/>
      <c r="FV215" s="58"/>
      <c r="FW215" s="58"/>
      <c r="FX215" s="58"/>
      <c r="FY215" s="58"/>
      <c r="FZ215" s="60">
        <f>IF(FZ214=0, 0, FZ213/FZ214/1)*1000</f>
        <v>0</v>
      </c>
      <c r="GA215" s="58"/>
      <c r="GB215" s="61"/>
      <c r="GC215" s="58"/>
      <c r="GD215" s="58"/>
      <c r="GE215" s="58"/>
      <c r="GF215" s="58"/>
      <c r="GG215" s="58"/>
      <c r="GH215" s="58"/>
      <c r="GI215" s="58"/>
      <c r="GJ215" s="58"/>
      <c r="GK215" s="58"/>
      <c r="GL215" s="58"/>
      <c r="GM215" s="58"/>
      <c r="GN215" s="58"/>
      <c r="GO215" s="60">
        <f>IF(GO214=0, 0, GO213/GO214/1)*1000</f>
        <v>0</v>
      </c>
      <c r="GP215" s="58"/>
      <c r="GQ215" s="61"/>
      <c r="GR215" s="58"/>
      <c r="GS215" s="58"/>
      <c r="GT215" s="58"/>
      <c r="GU215" s="58"/>
      <c r="GV215" s="58"/>
      <c r="GW215" s="58"/>
      <c r="GX215" s="58"/>
      <c r="GY215" s="58"/>
      <c r="GZ215" s="58"/>
      <c r="HA215" s="58"/>
      <c r="HB215" s="58"/>
      <c r="HC215" s="58"/>
    </row>
    <row r="216" spans="1:211" s="15" customFormat="1" ht="13.5" customHeight="1" x14ac:dyDescent="0.25">
      <c r="A216" s="14" t="s">
        <v>49</v>
      </c>
      <c r="B216" s="15" t="s">
        <v>552</v>
      </c>
      <c r="C216" s="47" t="s">
        <v>505</v>
      </c>
      <c r="D216" s="47" t="s">
        <v>506</v>
      </c>
      <c r="E216" s="48">
        <v>97</v>
      </c>
      <c r="F216" s="49"/>
      <c r="G216" s="50" t="s">
        <v>553</v>
      </c>
      <c r="H216" s="51" t="s">
        <v>54</v>
      </c>
      <c r="J216" s="50" t="s">
        <v>55</v>
      </c>
      <c r="K216" s="52" t="s">
        <v>56</v>
      </c>
      <c r="L216" s="53"/>
      <c r="M216" s="53"/>
      <c r="N216" s="16"/>
      <c r="O216" s="54"/>
      <c r="P216" s="17">
        <v>20</v>
      </c>
      <c r="Q216" s="55">
        <f t="shared" ref="Q216:AE217" si="855">SUM(AF216,AU216,BJ216,BY216,CN216,DC216,DR216,EG216,EV216,FK216,FZ216,GO216)</f>
        <v>0</v>
      </c>
      <c r="R216" s="56">
        <f t="shared" si="855"/>
        <v>0</v>
      </c>
      <c r="S216" s="56">
        <f t="shared" si="855"/>
        <v>0</v>
      </c>
      <c r="T216" s="56">
        <f t="shared" si="855"/>
        <v>0</v>
      </c>
      <c r="U216" s="56">
        <f t="shared" si="855"/>
        <v>0</v>
      </c>
      <c r="V216" s="56">
        <f t="shared" si="855"/>
        <v>0</v>
      </c>
      <c r="W216" s="56">
        <f t="shared" si="855"/>
        <v>0</v>
      </c>
      <c r="X216" s="56">
        <f t="shared" si="855"/>
        <v>0</v>
      </c>
      <c r="Y216" s="56">
        <f t="shared" si="855"/>
        <v>0</v>
      </c>
      <c r="Z216" s="56">
        <f t="shared" si="855"/>
        <v>0</v>
      </c>
      <c r="AA216" s="56">
        <f t="shared" si="855"/>
        <v>0</v>
      </c>
      <c r="AB216" s="56">
        <f t="shared" si="855"/>
        <v>0</v>
      </c>
      <c r="AC216" s="56">
        <f t="shared" si="855"/>
        <v>0</v>
      </c>
      <c r="AD216" s="56">
        <f t="shared" si="855"/>
        <v>0</v>
      </c>
      <c r="AE216" s="56">
        <f t="shared" si="855"/>
        <v>0</v>
      </c>
      <c r="AF216" s="57">
        <f>SUM(AG216:AT216)</f>
        <v>0</v>
      </c>
      <c r="AG216" s="58"/>
      <c r="AH216" s="63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60">
        <f>SUM(AV216:BI216)</f>
        <v>0</v>
      </c>
      <c r="AV216" s="58">
        <f>AV217*AV218</f>
        <v>0</v>
      </c>
      <c r="AW216" s="63"/>
      <c r="AX216" s="58">
        <f t="shared" ref="AX216:BI216" si="856">AX217*AX218</f>
        <v>0</v>
      </c>
      <c r="AY216" s="58">
        <f t="shared" si="856"/>
        <v>0</v>
      </c>
      <c r="AZ216" s="58">
        <f t="shared" si="856"/>
        <v>0</v>
      </c>
      <c r="BA216" s="58">
        <f t="shared" si="856"/>
        <v>0</v>
      </c>
      <c r="BB216" s="58">
        <f t="shared" si="856"/>
        <v>0</v>
      </c>
      <c r="BC216" s="58">
        <f t="shared" si="856"/>
        <v>0</v>
      </c>
      <c r="BD216" s="58">
        <f t="shared" si="856"/>
        <v>0</v>
      </c>
      <c r="BE216" s="58">
        <f t="shared" si="856"/>
        <v>0</v>
      </c>
      <c r="BF216" s="58">
        <f t="shared" si="856"/>
        <v>0</v>
      </c>
      <c r="BG216" s="58">
        <f t="shared" si="856"/>
        <v>0</v>
      </c>
      <c r="BH216" s="58">
        <f t="shared" si="856"/>
        <v>0</v>
      </c>
      <c r="BI216" s="58">
        <f t="shared" si="856"/>
        <v>0</v>
      </c>
      <c r="BJ216" s="60">
        <f>SUM(BK216:BX216)</f>
        <v>0</v>
      </c>
      <c r="BK216" s="58">
        <f>BK217*BK218</f>
        <v>0</v>
      </c>
      <c r="BL216" s="63"/>
      <c r="BM216" s="58">
        <f t="shared" ref="BM216:BX216" si="857">BM217*BM218</f>
        <v>0</v>
      </c>
      <c r="BN216" s="58">
        <f t="shared" si="857"/>
        <v>0</v>
      </c>
      <c r="BO216" s="58">
        <f t="shared" si="857"/>
        <v>0</v>
      </c>
      <c r="BP216" s="58">
        <f t="shared" si="857"/>
        <v>0</v>
      </c>
      <c r="BQ216" s="58">
        <f t="shared" si="857"/>
        <v>0</v>
      </c>
      <c r="BR216" s="58">
        <f t="shared" si="857"/>
        <v>0</v>
      </c>
      <c r="BS216" s="58">
        <f t="shared" si="857"/>
        <v>0</v>
      </c>
      <c r="BT216" s="58">
        <f t="shared" si="857"/>
        <v>0</v>
      </c>
      <c r="BU216" s="58">
        <f t="shared" si="857"/>
        <v>0</v>
      </c>
      <c r="BV216" s="58">
        <f t="shared" si="857"/>
        <v>0</v>
      </c>
      <c r="BW216" s="58">
        <f t="shared" si="857"/>
        <v>0</v>
      </c>
      <c r="BX216" s="58">
        <f t="shared" si="857"/>
        <v>0</v>
      </c>
      <c r="BY216" s="60">
        <f>SUM(BZ216:CM216)</f>
        <v>0</v>
      </c>
      <c r="BZ216" s="58">
        <f>BZ217*BZ218</f>
        <v>0</v>
      </c>
      <c r="CA216" s="61"/>
      <c r="CB216" s="58">
        <f t="shared" ref="CB216:CM216" si="858">CB217*CB218</f>
        <v>0</v>
      </c>
      <c r="CC216" s="58">
        <f t="shared" si="858"/>
        <v>0</v>
      </c>
      <c r="CD216" s="58">
        <f t="shared" si="858"/>
        <v>0</v>
      </c>
      <c r="CE216" s="58">
        <f t="shared" si="858"/>
        <v>0</v>
      </c>
      <c r="CF216" s="58">
        <f t="shared" si="858"/>
        <v>0</v>
      </c>
      <c r="CG216" s="58">
        <f t="shared" si="858"/>
        <v>0</v>
      </c>
      <c r="CH216" s="58">
        <f t="shared" si="858"/>
        <v>0</v>
      </c>
      <c r="CI216" s="58">
        <f t="shared" si="858"/>
        <v>0</v>
      </c>
      <c r="CJ216" s="58">
        <f t="shared" si="858"/>
        <v>0</v>
      </c>
      <c r="CK216" s="58">
        <f t="shared" si="858"/>
        <v>0</v>
      </c>
      <c r="CL216" s="58">
        <f t="shared" si="858"/>
        <v>0</v>
      </c>
      <c r="CM216" s="58">
        <f t="shared" si="858"/>
        <v>0</v>
      </c>
      <c r="CN216" s="60">
        <f>SUM(CO216:DB216)</f>
        <v>0</v>
      </c>
      <c r="CO216" s="58">
        <f>CO217*CO218</f>
        <v>0</v>
      </c>
      <c r="CP216" s="61"/>
      <c r="CQ216" s="58">
        <f t="shared" ref="CQ216:DB216" si="859">CQ217*CQ218</f>
        <v>0</v>
      </c>
      <c r="CR216" s="58">
        <f t="shared" si="859"/>
        <v>0</v>
      </c>
      <c r="CS216" s="58">
        <f t="shared" si="859"/>
        <v>0</v>
      </c>
      <c r="CT216" s="58">
        <f t="shared" si="859"/>
        <v>0</v>
      </c>
      <c r="CU216" s="58">
        <f t="shared" si="859"/>
        <v>0</v>
      </c>
      <c r="CV216" s="58">
        <f t="shared" si="859"/>
        <v>0</v>
      </c>
      <c r="CW216" s="58">
        <f t="shared" si="859"/>
        <v>0</v>
      </c>
      <c r="CX216" s="58">
        <f t="shared" si="859"/>
        <v>0</v>
      </c>
      <c r="CY216" s="58">
        <f t="shared" si="859"/>
        <v>0</v>
      </c>
      <c r="CZ216" s="58">
        <f t="shared" si="859"/>
        <v>0</v>
      </c>
      <c r="DA216" s="58">
        <f t="shared" si="859"/>
        <v>0</v>
      </c>
      <c r="DB216" s="58">
        <f t="shared" si="859"/>
        <v>0</v>
      </c>
      <c r="DC216" s="60">
        <f>SUM(DD216:DQ216)</f>
        <v>0</v>
      </c>
      <c r="DD216" s="58">
        <f>DD217*DD218</f>
        <v>0</v>
      </c>
      <c r="DE216" s="61"/>
      <c r="DF216" s="58">
        <f t="shared" ref="DF216:DQ216" si="860">DF217*DF218</f>
        <v>0</v>
      </c>
      <c r="DG216" s="58">
        <f t="shared" si="860"/>
        <v>0</v>
      </c>
      <c r="DH216" s="58">
        <f t="shared" si="860"/>
        <v>0</v>
      </c>
      <c r="DI216" s="58">
        <f t="shared" si="860"/>
        <v>0</v>
      </c>
      <c r="DJ216" s="58">
        <f t="shared" si="860"/>
        <v>0</v>
      </c>
      <c r="DK216" s="58">
        <f t="shared" si="860"/>
        <v>0</v>
      </c>
      <c r="DL216" s="58">
        <f t="shared" si="860"/>
        <v>0</v>
      </c>
      <c r="DM216" s="58">
        <f t="shared" si="860"/>
        <v>0</v>
      </c>
      <c r="DN216" s="58">
        <f t="shared" si="860"/>
        <v>0</v>
      </c>
      <c r="DO216" s="58">
        <f t="shared" si="860"/>
        <v>0</v>
      </c>
      <c r="DP216" s="58">
        <f t="shared" si="860"/>
        <v>0</v>
      </c>
      <c r="DQ216" s="58">
        <f t="shared" si="860"/>
        <v>0</v>
      </c>
      <c r="DR216" s="60">
        <f>SUM(DS216:EF216)</f>
        <v>0</v>
      </c>
      <c r="DS216" s="58">
        <f>DS217*DS218</f>
        <v>0</v>
      </c>
      <c r="DT216" s="61"/>
      <c r="DU216" s="58">
        <f t="shared" ref="DU216:EF216" si="861">DU217*DU218</f>
        <v>0</v>
      </c>
      <c r="DV216" s="58">
        <f t="shared" si="861"/>
        <v>0</v>
      </c>
      <c r="DW216" s="58">
        <f t="shared" si="861"/>
        <v>0</v>
      </c>
      <c r="DX216" s="58">
        <f t="shared" si="861"/>
        <v>0</v>
      </c>
      <c r="DY216" s="58">
        <f t="shared" si="861"/>
        <v>0</v>
      </c>
      <c r="DZ216" s="58">
        <f t="shared" si="861"/>
        <v>0</v>
      </c>
      <c r="EA216" s="58">
        <f t="shared" si="861"/>
        <v>0</v>
      </c>
      <c r="EB216" s="58">
        <f t="shared" si="861"/>
        <v>0</v>
      </c>
      <c r="EC216" s="58">
        <f t="shared" si="861"/>
        <v>0</v>
      </c>
      <c r="ED216" s="58">
        <f t="shared" si="861"/>
        <v>0</v>
      </c>
      <c r="EE216" s="58">
        <f t="shared" si="861"/>
        <v>0</v>
      </c>
      <c r="EF216" s="58">
        <f t="shared" si="861"/>
        <v>0</v>
      </c>
      <c r="EG216" s="60">
        <f>SUM(EH216:EU216)</f>
        <v>0</v>
      </c>
      <c r="EH216" s="58">
        <f>EH217*EH218</f>
        <v>0</v>
      </c>
      <c r="EI216" s="61"/>
      <c r="EJ216" s="58">
        <f t="shared" ref="EJ216:EU216" si="862">EJ217*EJ218</f>
        <v>0</v>
      </c>
      <c r="EK216" s="58">
        <f t="shared" si="862"/>
        <v>0</v>
      </c>
      <c r="EL216" s="58">
        <f t="shared" si="862"/>
        <v>0</v>
      </c>
      <c r="EM216" s="58">
        <f t="shared" si="862"/>
        <v>0</v>
      </c>
      <c r="EN216" s="58">
        <f t="shared" si="862"/>
        <v>0</v>
      </c>
      <c r="EO216" s="58">
        <f t="shared" si="862"/>
        <v>0</v>
      </c>
      <c r="EP216" s="58">
        <f t="shared" si="862"/>
        <v>0</v>
      </c>
      <c r="EQ216" s="58">
        <f t="shared" si="862"/>
        <v>0</v>
      </c>
      <c r="ER216" s="58">
        <f t="shared" si="862"/>
        <v>0</v>
      </c>
      <c r="ES216" s="58">
        <f t="shared" si="862"/>
        <v>0</v>
      </c>
      <c r="ET216" s="58">
        <f t="shared" si="862"/>
        <v>0</v>
      </c>
      <c r="EU216" s="58">
        <f t="shared" si="862"/>
        <v>0</v>
      </c>
      <c r="EV216" s="60">
        <f>SUM(EW216:FJ216)</f>
        <v>0</v>
      </c>
      <c r="EW216" s="58">
        <f>EW217*EW218</f>
        <v>0</v>
      </c>
      <c r="EX216" s="61"/>
      <c r="EY216" s="58">
        <f t="shared" ref="EY216:FJ216" si="863">EY217*EY218</f>
        <v>0</v>
      </c>
      <c r="EZ216" s="58">
        <f t="shared" si="863"/>
        <v>0</v>
      </c>
      <c r="FA216" s="58">
        <f t="shared" si="863"/>
        <v>0</v>
      </c>
      <c r="FB216" s="58">
        <f t="shared" si="863"/>
        <v>0</v>
      </c>
      <c r="FC216" s="58">
        <f t="shared" si="863"/>
        <v>0</v>
      </c>
      <c r="FD216" s="58">
        <f t="shared" si="863"/>
        <v>0</v>
      </c>
      <c r="FE216" s="58">
        <f t="shared" si="863"/>
        <v>0</v>
      </c>
      <c r="FF216" s="58">
        <f t="shared" si="863"/>
        <v>0</v>
      </c>
      <c r="FG216" s="58">
        <f t="shared" si="863"/>
        <v>0</v>
      </c>
      <c r="FH216" s="58">
        <f t="shared" si="863"/>
        <v>0</v>
      </c>
      <c r="FI216" s="58">
        <f t="shared" si="863"/>
        <v>0</v>
      </c>
      <c r="FJ216" s="58">
        <f t="shared" si="863"/>
        <v>0</v>
      </c>
      <c r="FK216" s="60">
        <f>SUM(FL216:FY216)</f>
        <v>0</v>
      </c>
      <c r="FL216" s="58">
        <f>FL217*FL218</f>
        <v>0</v>
      </c>
      <c r="FM216" s="61"/>
      <c r="FN216" s="58">
        <f t="shared" ref="FN216:FY216" si="864">FN217*FN218</f>
        <v>0</v>
      </c>
      <c r="FO216" s="58">
        <f t="shared" si="864"/>
        <v>0</v>
      </c>
      <c r="FP216" s="58">
        <f t="shared" si="864"/>
        <v>0</v>
      </c>
      <c r="FQ216" s="58">
        <f t="shared" si="864"/>
        <v>0</v>
      </c>
      <c r="FR216" s="58">
        <f t="shared" si="864"/>
        <v>0</v>
      </c>
      <c r="FS216" s="58">
        <f t="shared" si="864"/>
        <v>0</v>
      </c>
      <c r="FT216" s="58">
        <f t="shared" si="864"/>
        <v>0</v>
      </c>
      <c r="FU216" s="58">
        <f t="shared" si="864"/>
        <v>0</v>
      </c>
      <c r="FV216" s="58">
        <f t="shared" si="864"/>
        <v>0</v>
      </c>
      <c r="FW216" s="58">
        <f t="shared" si="864"/>
        <v>0</v>
      </c>
      <c r="FX216" s="58">
        <f t="shared" si="864"/>
        <v>0</v>
      </c>
      <c r="FY216" s="58">
        <f t="shared" si="864"/>
        <v>0</v>
      </c>
      <c r="FZ216" s="60">
        <f>SUM(GA216:GN216)</f>
        <v>0</v>
      </c>
      <c r="GA216" s="58">
        <f>GA217*GA218</f>
        <v>0</v>
      </c>
      <c r="GB216" s="61"/>
      <c r="GC216" s="58">
        <f t="shared" ref="GC216:GN216" si="865">GC217*GC218</f>
        <v>0</v>
      </c>
      <c r="GD216" s="58">
        <f t="shared" si="865"/>
        <v>0</v>
      </c>
      <c r="GE216" s="58">
        <f t="shared" si="865"/>
        <v>0</v>
      </c>
      <c r="GF216" s="58">
        <f t="shared" si="865"/>
        <v>0</v>
      </c>
      <c r="GG216" s="58">
        <f t="shared" si="865"/>
        <v>0</v>
      </c>
      <c r="GH216" s="58">
        <f t="shared" si="865"/>
        <v>0</v>
      </c>
      <c r="GI216" s="58">
        <f t="shared" si="865"/>
        <v>0</v>
      </c>
      <c r="GJ216" s="58">
        <f t="shared" si="865"/>
        <v>0</v>
      </c>
      <c r="GK216" s="58">
        <f t="shared" si="865"/>
        <v>0</v>
      </c>
      <c r="GL216" s="58">
        <f t="shared" si="865"/>
        <v>0</v>
      </c>
      <c r="GM216" s="58">
        <f t="shared" si="865"/>
        <v>0</v>
      </c>
      <c r="GN216" s="58">
        <f t="shared" si="865"/>
        <v>0</v>
      </c>
      <c r="GO216" s="60">
        <f>SUM(GP216:HC216)</f>
        <v>0</v>
      </c>
      <c r="GP216" s="58">
        <f>GP217*GP218</f>
        <v>0</v>
      </c>
      <c r="GQ216" s="61"/>
      <c r="GR216" s="58">
        <f t="shared" ref="GR216:HC216" si="866">GR217*GR218</f>
        <v>0</v>
      </c>
      <c r="GS216" s="58">
        <f t="shared" si="866"/>
        <v>0</v>
      </c>
      <c r="GT216" s="58">
        <f t="shared" si="866"/>
        <v>0</v>
      </c>
      <c r="GU216" s="58">
        <f t="shared" si="866"/>
        <v>0</v>
      </c>
      <c r="GV216" s="58">
        <f t="shared" si="866"/>
        <v>0</v>
      </c>
      <c r="GW216" s="58">
        <f t="shared" si="866"/>
        <v>0</v>
      </c>
      <c r="GX216" s="58">
        <f t="shared" si="866"/>
        <v>0</v>
      </c>
      <c r="GY216" s="58">
        <f t="shared" si="866"/>
        <v>0</v>
      </c>
      <c r="GZ216" s="58">
        <f t="shared" si="866"/>
        <v>0</v>
      </c>
      <c r="HA216" s="58">
        <f t="shared" si="866"/>
        <v>0</v>
      </c>
      <c r="HB216" s="58">
        <f t="shared" si="866"/>
        <v>0</v>
      </c>
      <c r="HC216" s="58">
        <f t="shared" si="866"/>
        <v>0</v>
      </c>
    </row>
    <row r="217" spans="1:211" s="15" customFormat="1" ht="13.5" customHeight="1" x14ac:dyDescent="0.25">
      <c r="A217" s="14" t="s">
        <v>54</v>
      </c>
      <c r="B217" s="15" t="s">
        <v>554</v>
      </c>
      <c r="C217" s="47" t="s">
        <v>505</v>
      </c>
      <c r="D217" s="47" t="s">
        <v>506</v>
      </c>
      <c r="E217" s="48">
        <v>97</v>
      </c>
      <c r="F217" s="49"/>
      <c r="G217" s="50" t="s">
        <v>555</v>
      </c>
      <c r="H217" s="51"/>
      <c r="J217" s="50" t="s">
        <v>60</v>
      </c>
      <c r="K217" s="52" t="s">
        <v>56</v>
      </c>
      <c r="L217" s="53"/>
      <c r="M217" s="53"/>
      <c r="N217" s="16"/>
      <c r="O217" s="54"/>
      <c r="P217" s="17">
        <v>20</v>
      </c>
      <c r="Q217" s="55">
        <f t="shared" si="855"/>
        <v>0</v>
      </c>
      <c r="R217" s="56">
        <f t="shared" si="855"/>
        <v>0</v>
      </c>
      <c r="S217" s="56">
        <f t="shared" si="855"/>
        <v>0</v>
      </c>
      <c r="T217" s="56">
        <f t="shared" si="855"/>
        <v>0</v>
      </c>
      <c r="U217" s="56">
        <f t="shared" si="855"/>
        <v>0</v>
      </c>
      <c r="V217" s="56">
        <f t="shared" si="855"/>
        <v>0</v>
      </c>
      <c r="W217" s="56">
        <f t="shared" si="855"/>
        <v>0</v>
      </c>
      <c r="X217" s="56">
        <f t="shared" si="855"/>
        <v>0</v>
      </c>
      <c r="Y217" s="56">
        <f t="shared" si="855"/>
        <v>0</v>
      </c>
      <c r="Z217" s="56">
        <f t="shared" si="855"/>
        <v>0</v>
      </c>
      <c r="AA217" s="56">
        <f t="shared" si="855"/>
        <v>0</v>
      </c>
      <c r="AB217" s="56">
        <f t="shared" si="855"/>
        <v>0</v>
      </c>
      <c r="AC217" s="56">
        <f t="shared" si="855"/>
        <v>0</v>
      </c>
      <c r="AD217" s="56">
        <f t="shared" si="855"/>
        <v>0</v>
      </c>
      <c r="AE217" s="56">
        <f t="shared" si="855"/>
        <v>0</v>
      </c>
      <c r="AF217" s="57">
        <f>SUM(AG217:AT217)</f>
        <v>0</v>
      </c>
      <c r="AG217" s="58"/>
      <c r="AH217" s="63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60">
        <f>SUM(AV217:BI217)</f>
        <v>0</v>
      </c>
      <c r="AV217" s="58"/>
      <c r="AW217" s="63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60">
        <f>SUM(BK217:BX217)</f>
        <v>0</v>
      </c>
      <c r="BK217" s="58"/>
      <c r="BL217" s="63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60">
        <f>SUM(BZ217:CM217)</f>
        <v>0</v>
      </c>
      <c r="BZ217" s="58"/>
      <c r="CA217" s="61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60">
        <f>SUM(CO217:DB217)</f>
        <v>0</v>
      </c>
      <c r="CO217" s="58"/>
      <c r="CP217" s="61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60">
        <f>SUM(DD217:DQ217)</f>
        <v>0</v>
      </c>
      <c r="DD217" s="58"/>
      <c r="DE217" s="61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60">
        <f>SUM(DS217:EF217)</f>
        <v>0</v>
      </c>
      <c r="DS217" s="58"/>
      <c r="DT217" s="61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60">
        <f>SUM(EH217:EU217)</f>
        <v>0</v>
      </c>
      <c r="EH217" s="58"/>
      <c r="EI217" s="61"/>
      <c r="EJ217" s="58"/>
      <c r="EK217" s="58"/>
      <c r="EL217" s="58"/>
      <c r="EM217" s="58"/>
      <c r="EN217" s="58"/>
      <c r="EO217" s="58"/>
      <c r="EP217" s="58"/>
      <c r="EQ217" s="58"/>
      <c r="ER217" s="58"/>
      <c r="ES217" s="58"/>
      <c r="ET217" s="58"/>
      <c r="EU217" s="58"/>
      <c r="EV217" s="60">
        <f>SUM(EW217:FJ217)</f>
        <v>0</v>
      </c>
      <c r="EW217" s="58"/>
      <c r="EX217" s="61"/>
      <c r="EY217" s="58"/>
      <c r="EZ217" s="58"/>
      <c r="FA217" s="58"/>
      <c r="FB217" s="58"/>
      <c r="FC217" s="58"/>
      <c r="FD217" s="58"/>
      <c r="FE217" s="58"/>
      <c r="FF217" s="58"/>
      <c r="FG217" s="58"/>
      <c r="FH217" s="58"/>
      <c r="FI217" s="58"/>
      <c r="FJ217" s="58"/>
      <c r="FK217" s="60">
        <f>SUM(FL217:FY217)</f>
        <v>0</v>
      </c>
      <c r="FL217" s="58"/>
      <c r="FM217" s="61"/>
      <c r="FN217" s="58"/>
      <c r="FO217" s="58"/>
      <c r="FP217" s="58"/>
      <c r="FQ217" s="58"/>
      <c r="FR217" s="58"/>
      <c r="FS217" s="58"/>
      <c r="FT217" s="58"/>
      <c r="FU217" s="58"/>
      <c r="FV217" s="58"/>
      <c r="FW217" s="58"/>
      <c r="FX217" s="58"/>
      <c r="FY217" s="58"/>
      <c r="FZ217" s="60">
        <f>SUM(GA217:GN217)</f>
        <v>0</v>
      </c>
      <c r="GA217" s="58"/>
      <c r="GB217" s="61"/>
      <c r="GC217" s="58"/>
      <c r="GD217" s="58"/>
      <c r="GE217" s="58"/>
      <c r="GF217" s="58"/>
      <c r="GG217" s="58"/>
      <c r="GH217" s="58"/>
      <c r="GI217" s="58"/>
      <c r="GJ217" s="58"/>
      <c r="GK217" s="58"/>
      <c r="GL217" s="58"/>
      <c r="GM217" s="58"/>
      <c r="GN217" s="58"/>
      <c r="GO217" s="60">
        <f>SUM(GP217:HC217)</f>
        <v>0</v>
      </c>
      <c r="GP217" s="58"/>
      <c r="GQ217" s="61"/>
      <c r="GR217" s="58"/>
      <c r="GS217" s="58"/>
      <c r="GT217" s="58"/>
      <c r="GU217" s="58"/>
      <c r="GV217" s="58"/>
      <c r="GW217" s="58"/>
      <c r="GX217" s="58"/>
      <c r="GY217" s="58"/>
      <c r="GZ217" s="58"/>
      <c r="HA217" s="58"/>
      <c r="HB217" s="58"/>
      <c r="HC217" s="58"/>
    </row>
    <row r="218" spans="1:211" s="15" customFormat="1" ht="13.5" customHeight="1" x14ac:dyDescent="0.25">
      <c r="A218" s="14" t="s">
        <v>54</v>
      </c>
      <c r="B218" s="15" t="s">
        <v>556</v>
      </c>
      <c r="C218" s="47" t="s">
        <v>505</v>
      </c>
      <c r="D218" s="47" t="s">
        <v>506</v>
      </c>
      <c r="E218" s="48">
        <v>97</v>
      </c>
      <c r="F218" s="49"/>
      <c r="G218" s="50" t="s">
        <v>557</v>
      </c>
      <c r="H218" s="51"/>
      <c r="J218" s="50" t="s">
        <v>63</v>
      </c>
      <c r="K218" s="52" t="s">
        <v>56</v>
      </c>
      <c r="L218" s="53"/>
      <c r="M218" s="53"/>
      <c r="N218" s="16"/>
      <c r="O218" s="54"/>
      <c r="P218" s="17">
        <v>20</v>
      </c>
      <c r="Q218" s="55">
        <f t="shared" ref="Q218:AF218" si="867">IF(Q217=0, 0, Q216/Q217/1)</f>
        <v>0</v>
      </c>
      <c r="R218" s="56">
        <f t="shared" si="867"/>
        <v>0</v>
      </c>
      <c r="S218" s="56">
        <f t="shared" si="867"/>
        <v>0</v>
      </c>
      <c r="T218" s="56">
        <f t="shared" si="867"/>
        <v>0</v>
      </c>
      <c r="U218" s="56">
        <f t="shared" si="867"/>
        <v>0</v>
      </c>
      <c r="V218" s="56">
        <f t="shared" si="867"/>
        <v>0</v>
      </c>
      <c r="W218" s="56">
        <f t="shared" si="867"/>
        <v>0</v>
      </c>
      <c r="X218" s="56">
        <f t="shared" si="867"/>
        <v>0</v>
      </c>
      <c r="Y218" s="56">
        <f t="shared" si="867"/>
        <v>0</v>
      </c>
      <c r="Z218" s="56">
        <f t="shared" si="867"/>
        <v>0</v>
      </c>
      <c r="AA218" s="56">
        <f t="shared" si="867"/>
        <v>0</v>
      </c>
      <c r="AB218" s="56">
        <f t="shared" si="867"/>
        <v>0</v>
      </c>
      <c r="AC218" s="56">
        <f t="shared" si="867"/>
        <v>0</v>
      </c>
      <c r="AD218" s="56">
        <f t="shared" si="867"/>
        <v>0</v>
      </c>
      <c r="AE218" s="56">
        <f t="shared" si="867"/>
        <v>0</v>
      </c>
      <c r="AF218" s="57">
        <f t="shared" si="867"/>
        <v>0</v>
      </c>
      <c r="AG218" s="58"/>
      <c r="AH218" s="63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60">
        <f>IF(AU217=0, 0, AU216/AU217/1)</f>
        <v>0</v>
      </c>
      <c r="AV218" s="58"/>
      <c r="AW218" s="63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60">
        <f>IF(BJ217=0, 0, BJ216/BJ217/1)</f>
        <v>0</v>
      </c>
      <c r="BK218" s="58"/>
      <c r="BL218" s="63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60">
        <f>IF(BY217=0, 0, BY216/BY217/1)</f>
        <v>0</v>
      </c>
      <c r="BZ218" s="58"/>
      <c r="CA218" s="61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60">
        <f>IF(CN217=0, 0, CN216/CN217/1)</f>
        <v>0</v>
      </c>
      <c r="CO218" s="58"/>
      <c r="CP218" s="61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60">
        <f>IF(DC217=0, 0, DC216/DC217/1)</f>
        <v>0</v>
      </c>
      <c r="DD218" s="58"/>
      <c r="DE218" s="61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60">
        <f>IF(DR217=0, 0, DR216/DR217/1)</f>
        <v>0</v>
      </c>
      <c r="DS218" s="58"/>
      <c r="DT218" s="61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60">
        <f>IF(EG217=0, 0, EG216/EG217/1)</f>
        <v>0</v>
      </c>
      <c r="EH218" s="58"/>
      <c r="EI218" s="61"/>
      <c r="EJ218" s="58"/>
      <c r="EK218" s="58"/>
      <c r="EL218" s="58"/>
      <c r="EM218" s="58"/>
      <c r="EN218" s="58"/>
      <c r="EO218" s="58"/>
      <c r="EP218" s="58"/>
      <c r="EQ218" s="58"/>
      <c r="ER218" s="58"/>
      <c r="ES218" s="58"/>
      <c r="ET218" s="58"/>
      <c r="EU218" s="58"/>
      <c r="EV218" s="60">
        <f>IF(EV217=0, 0, EV216/EV217/1)</f>
        <v>0</v>
      </c>
      <c r="EW218" s="58"/>
      <c r="EX218" s="61"/>
      <c r="EY218" s="58"/>
      <c r="EZ218" s="58"/>
      <c r="FA218" s="58"/>
      <c r="FB218" s="58"/>
      <c r="FC218" s="58"/>
      <c r="FD218" s="58"/>
      <c r="FE218" s="58"/>
      <c r="FF218" s="58"/>
      <c r="FG218" s="58"/>
      <c r="FH218" s="58"/>
      <c r="FI218" s="58"/>
      <c r="FJ218" s="58"/>
      <c r="FK218" s="60">
        <f>IF(FK217=0, 0, FK216/FK217/1)</f>
        <v>0</v>
      </c>
      <c r="FL218" s="58"/>
      <c r="FM218" s="61"/>
      <c r="FN218" s="58"/>
      <c r="FO218" s="58"/>
      <c r="FP218" s="58"/>
      <c r="FQ218" s="58"/>
      <c r="FR218" s="58"/>
      <c r="FS218" s="58"/>
      <c r="FT218" s="58"/>
      <c r="FU218" s="58"/>
      <c r="FV218" s="58"/>
      <c r="FW218" s="58"/>
      <c r="FX218" s="58"/>
      <c r="FY218" s="58"/>
      <c r="FZ218" s="60">
        <f>IF(FZ217=0, 0, FZ216/FZ217/1)</f>
        <v>0</v>
      </c>
      <c r="GA218" s="58"/>
      <c r="GB218" s="61"/>
      <c r="GC218" s="58"/>
      <c r="GD218" s="58"/>
      <c r="GE218" s="58"/>
      <c r="GF218" s="58"/>
      <c r="GG218" s="58"/>
      <c r="GH218" s="58"/>
      <c r="GI218" s="58"/>
      <c r="GJ218" s="58"/>
      <c r="GK218" s="58"/>
      <c r="GL218" s="58"/>
      <c r="GM218" s="58"/>
      <c r="GN218" s="58"/>
      <c r="GO218" s="60">
        <f>IF(GO217=0, 0, GO216/GO217/1)</f>
        <v>0</v>
      </c>
      <c r="GP218" s="58"/>
      <c r="GQ218" s="61"/>
      <c r="GR218" s="58"/>
      <c r="GS218" s="58"/>
      <c r="GT218" s="58"/>
      <c r="GU218" s="58"/>
      <c r="GV218" s="58"/>
      <c r="GW218" s="58"/>
      <c r="GX218" s="58"/>
      <c r="GY218" s="58"/>
      <c r="GZ218" s="58"/>
      <c r="HA218" s="58"/>
      <c r="HB218" s="58"/>
      <c r="HC218" s="58"/>
    </row>
    <row r="219" spans="1:211" s="15" customFormat="1" ht="13.5" customHeight="1" x14ac:dyDescent="0.25">
      <c r="A219" s="14" t="s">
        <v>49</v>
      </c>
      <c r="B219" s="15" t="s">
        <v>558</v>
      </c>
      <c r="C219" s="47" t="s">
        <v>505</v>
      </c>
      <c r="D219" s="47" t="s">
        <v>506</v>
      </c>
      <c r="E219" s="48">
        <v>97</v>
      </c>
      <c r="F219" s="49"/>
      <c r="G219" s="50" t="s">
        <v>559</v>
      </c>
      <c r="H219" s="51" t="s">
        <v>54</v>
      </c>
      <c r="J219" s="50" t="s">
        <v>55</v>
      </c>
      <c r="K219" s="52" t="s">
        <v>56</v>
      </c>
      <c r="L219" s="53"/>
      <c r="M219" s="53"/>
      <c r="N219" s="16"/>
      <c r="O219" s="54"/>
      <c r="P219" s="17">
        <v>20</v>
      </c>
      <c r="Q219" s="55">
        <f t="shared" ref="Q219:AE220" si="868">SUM(AF219,AU219,BJ219,BY219,CN219,DC219,DR219,EG219,EV219,FK219,FZ219,GO219)</f>
        <v>0</v>
      </c>
      <c r="R219" s="56">
        <f t="shared" si="868"/>
        <v>0</v>
      </c>
      <c r="S219" s="56">
        <f t="shared" si="868"/>
        <v>0</v>
      </c>
      <c r="T219" s="56">
        <f t="shared" si="868"/>
        <v>0</v>
      </c>
      <c r="U219" s="56">
        <f t="shared" si="868"/>
        <v>0</v>
      </c>
      <c r="V219" s="56">
        <f t="shared" si="868"/>
        <v>0</v>
      </c>
      <c r="W219" s="56">
        <f t="shared" si="868"/>
        <v>0</v>
      </c>
      <c r="X219" s="56">
        <f t="shared" si="868"/>
        <v>0</v>
      </c>
      <c r="Y219" s="56">
        <f t="shared" si="868"/>
        <v>0</v>
      </c>
      <c r="Z219" s="56">
        <f t="shared" si="868"/>
        <v>0</v>
      </c>
      <c r="AA219" s="56">
        <f t="shared" si="868"/>
        <v>0</v>
      </c>
      <c r="AB219" s="56">
        <f t="shared" si="868"/>
        <v>0</v>
      </c>
      <c r="AC219" s="56">
        <f t="shared" si="868"/>
        <v>0</v>
      </c>
      <c r="AD219" s="56">
        <f t="shared" si="868"/>
        <v>0</v>
      </c>
      <c r="AE219" s="56">
        <f t="shared" si="868"/>
        <v>0</v>
      </c>
      <c r="AF219" s="57">
        <f>SUM(AG219:AT219)</f>
        <v>0</v>
      </c>
      <c r="AG219" s="58"/>
      <c r="AH219" s="63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60">
        <f>SUM(AV219:BI219)</f>
        <v>0</v>
      </c>
      <c r="AV219" s="58">
        <f>AV220*AV221</f>
        <v>0</v>
      </c>
      <c r="AW219" s="63"/>
      <c r="AX219" s="58">
        <f t="shared" ref="AX219:BI219" si="869">AX220*AX221</f>
        <v>0</v>
      </c>
      <c r="AY219" s="58">
        <f t="shared" si="869"/>
        <v>0</v>
      </c>
      <c r="AZ219" s="58">
        <f t="shared" si="869"/>
        <v>0</v>
      </c>
      <c r="BA219" s="58">
        <f t="shared" si="869"/>
        <v>0</v>
      </c>
      <c r="BB219" s="58">
        <f t="shared" si="869"/>
        <v>0</v>
      </c>
      <c r="BC219" s="58">
        <f t="shared" si="869"/>
        <v>0</v>
      </c>
      <c r="BD219" s="58">
        <f t="shared" si="869"/>
        <v>0</v>
      </c>
      <c r="BE219" s="58">
        <f t="shared" si="869"/>
        <v>0</v>
      </c>
      <c r="BF219" s="58">
        <f t="shared" si="869"/>
        <v>0</v>
      </c>
      <c r="BG219" s="58">
        <f t="shared" si="869"/>
        <v>0</v>
      </c>
      <c r="BH219" s="58">
        <f t="shared" si="869"/>
        <v>0</v>
      </c>
      <c r="BI219" s="58">
        <f t="shared" si="869"/>
        <v>0</v>
      </c>
      <c r="BJ219" s="60">
        <f>SUM(BK219:BX219)</f>
        <v>0</v>
      </c>
      <c r="BK219" s="58">
        <f>BK220*BK221</f>
        <v>0</v>
      </c>
      <c r="BL219" s="63"/>
      <c r="BM219" s="58">
        <f t="shared" ref="BM219:BX219" si="870">BM220*BM221</f>
        <v>0</v>
      </c>
      <c r="BN219" s="58">
        <f t="shared" si="870"/>
        <v>0</v>
      </c>
      <c r="BO219" s="58">
        <f t="shared" si="870"/>
        <v>0</v>
      </c>
      <c r="BP219" s="58">
        <f t="shared" si="870"/>
        <v>0</v>
      </c>
      <c r="BQ219" s="58">
        <f t="shared" si="870"/>
        <v>0</v>
      </c>
      <c r="BR219" s="58">
        <f t="shared" si="870"/>
        <v>0</v>
      </c>
      <c r="BS219" s="58">
        <f t="shared" si="870"/>
        <v>0</v>
      </c>
      <c r="BT219" s="58">
        <f t="shared" si="870"/>
        <v>0</v>
      </c>
      <c r="BU219" s="58">
        <f t="shared" si="870"/>
        <v>0</v>
      </c>
      <c r="BV219" s="58">
        <f t="shared" si="870"/>
        <v>0</v>
      </c>
      <c r="BW219" s="58">
        <f t="shared" si="870"/>
        <v>0</v>
      </c>
      <c r="BX219" s="58">
        <f t="shared" si="870"/>
        <v>0</v>
      </c>
      <c r="BY219" s="60">
        <f>SUM(BZ219:CM219)</f>
        <v>0</v>
      </c>
      <c r="BZ219" s="58">
        <f>BZ220*BZ221</f>
        <v>0</v>
      </c>
      <c r="CA219" s="61"/>
      <c r="CB219" s="58">
        <f t="shared" ref="CB219:CM219" si="871">CB220*CB221</f>
        <v>0</v>
      </c>
      <c r="CC219" s="58">
        <f t="shared" si="871"/>
        <v>0</v>
      </c>
      <c r="CD219" s="58">
        <f t="shared" si="871"/>
        <v>0</v>
      </c>
      <c r="CE219" s="58">
        <f t="shared" si="871"/>
        <v>0</v>
      </c>
      <c r="CF219" s="58">
        <f t="shared" si="871"/>
        <v>0</v>
      </c>
      <c r="CG219" s="58">
        <f t="shared" si="871"/>
        <v>0</v>
      </c>
      <c r="CH219" s="58">
        <f t="shared" si="871"/>
        <v>0</v>
      </c>
      <c r="CI219" s="58">
        <f t="shared" si="871"/>
        <v>0</v>
      </c>
      <c r="CJ219" s="58">
        <f t="shared" si="871"/>
        <v>0</v>
      </c>
      <c r="CK219" s="58">
        <f t="shared" si="871"/>
        <v>0</v>
      </c>
      <c r="CL219" s="58">
        <f t="shared" si="871"/>
        <v>0</v>
      </c>
      <c r="CM219" s="58">
        <f t="shared" si="871"/>
        <v>0</v>
      </c>
      <c r="CN219" s="60">
        <f>SUM(CO219:DB219)</f>
        <v>0</v>
      </c>
      <c r="CO219" s="58">
        <f>CO220*CO221</f>
        <v>0</v>
      </c>
      <c r="CP219" s="61"/>
      <c r="CQ219" s="58">
        <f t="shared" ref="CQ219:DB219" si="872">CQ220*CQ221</f>
        <v>0</v>
      </c>
      <c r="CR219" s="58">
        <f t="shared" si="872"/>
        <v>0</v>
      </c>
      <c r="CS219" s="58">
        <f t="shared" si="872"/>
        <v>0</v>
      </c>
      <c r="CT219" s="58">
        <f t="shared" si="872"/>
        <v>0</v>
      </c>
      <c r="CU219" s="58">
        <f t="shared" si="872"/>
        <v>0</v>
      </c>
      <c r="CV219" s="58">
        <f t="shared" si="872"/>
        <v>0</v>
      </c>
      <c r="CW219" s="58">
        <f t="shared" si="872"/>
        <v>0</v>
      </c>
      <c r="CX219" s="58">
        <f t="shared" si="872"/>
        <v>0</v>
      </c>
      <c r="CY219" s="58">
        <f t="shared" si="872"/>
        <v>0</v>
      </c>
      <c r="CZ219" s="58">
        <f t="shared" si="872"/>
        <v>0</v>
      </c>
      <c r="DA219" s="58">
        <f t="shared" si="872"/>
        <v>0</v>
      </c>
      <c r="DB219" s="58">
        <f t="shared" si="872"/>
        <v>0</v>
      </c>
      <c r="DC219" s="60">
        <f>SUM(DD219:DQ219)</f>
        <v>0</v>
      </c>
      <c r="DD219" s="58">
        <f>DD220*DD221</f>
        <v>0</v>
      </c>
      <c r="DE219" s="61"/>
      <c r="DF219" s="58">
        <f t="shared" ref="DF219:DQ219" si="873">DF220*DF221</f>
        <v>0</v>
      </c>
      <c r="DG219" s="58">
        <f t="shared" si="873"/>
        <v>0</v>
      </c>
      <c r="DH219" s="58">
        <f t="shared" si="873"/>
        <v>0</v>
      </c>
      <c r="DI219" s="58">
        <f t="shared" si="873"/>
        <v>0</v>
      </c>
      <c r="DJ219" s="58">
        <f t="shared" si="873"/>
        <v>0</v>
      </c>
      <c r="DK219" s="58">
        <f t="shared" si="873"/>
        <v>0</v>
      </c>
      <c r="DL219" s="58">
        <f t="shared" si="873"/>
        <v>0</v>
      </c>
      <c r="DM219" s="58">
        <f t="shared" si="873"/>
        <v>0</v>
      </c>
      <c r="DN219" s="58">
        <f t="shared" si="873"/>
        <v>0</v>
      </c>
      <c r="DO219" s="58">
        <f t="shared" si="873"/>
        <v>0</v>
      </c>
      <c r="DP219" s="58">
        <f t="shared" si="873"/>
        <v>0</v>
      </c>
      <c r="DQ219" s="58">
        <f t="shared" si="873"/>
        <v>0</v>
      </c>
      <c r="DR219" s="60">
        <f>SUM(DS219:EF219)</f>
        <v>0</v>
      </c>
      <c r="DS219" s="58">
        <f>DS220*DS221</f>
        <v>0</v>
      </c>
      <c r="DT219" s="61"/>
      <c r="DU219" s="58">
        <f t="shared" ref="DU219:EF219" si="874">DU220*DU221</f>
        <v>0</v>
      </c>
      <c r="DV219" s="58">
        <f t="shared" si="874"/>
        <v>0</v>
      </c>
      <c r="DW219" s="58">
        <f t="shared" si="874"/>
        <v>0</v>
      </c>
      <c r="DX219" s="58">
        <f t="shared" si="874"/>
        <v>0</v>
      </c>
      <c r="DY219" s="58">
        <f t="shared" si="874"/>
        <v>0</v>
      </c>
      <c r="DZ219" s="58">
        <f t="shared" si="874"/>
        <v>0</v>
      </c>
      <c r="EA219" s="58">
        <f t="shared" si="874"/>
        <v>0</v>
      </c>
      <c r="EB219" s="58">
        <f t="shared" si="874"/>
        <v>0</v>
      </c>
      <c r="EC219" s="58">
        <f t="shared" si="874"/>
        <v>0</v>
      </c>
      <c r="ED219" s="58">
        <f t="shared" si="874"/>
        <v>0</v>
      </c>
      <c r="EE219" s="58">
        <f t="shared" si="874"/>
        <v>0</v>
      </c>
      <c r="EF219" s="58">
        <f t="shared" si="874"/>
        <v>0</v>
      </c>
      <c r="EG219" s="60">
        <f>SUM(EH219:EU219)</f>
        <v>0</v>
      </c>
      <c r="EH219" s="58">
        <f>EH220*EH221</f>
        <v>0</v>
      </c>
      <c r="EI219" s="61"/>
      <c r="EJ219" s="58">
        <f t="shared" ref="EJ219:EU219" si="875">EJ220*EJ221</f>
        <v>0</v>
      </c>
      <c r="EK219" s="58">
        <f t="shared" si="875"/>
        <v>0</v>
      </c>
      <c r="EL219" s="58">
        <f t="shared" si="875"/>
        <v>0</v>
      </c>
      <c r="EM219" s="58">
        <f t="shared" si="875"/>
        <v>0</v>
      </c>
      <c r="EN219" s="58">
        <f t="shared" si="875"/>
        <v>0</v>
      </c>
      <c r="EO219" s="58">
        <f t="shared" si="875"/>
        <v>0</v>
      </c>
      <c r="EP219" s="58">
        <f t="shared" si="875"/>
        <v>0</v>
      </c>
      <c r="EQ219" s="58">
        <f t="shared" si="875"/>
        <v>0</v>
      </c>
      <c r="ER219" s="58">
        <f t="shared" si="875"/>
        <v>0</v>
      </c>
      <c r="ES219" s="58">
        <f t="shared" si="875"/>
        <v>0</v>
      </c>
      <c r="ET219" s="58">
        <f t="shared" si="875"/>
        <v>0</v>
      </c>
      <c r="EU219" s="58">
        <f t="shared" si="875"/>
        <v>0</v>
      </c>
      <c r="EV219" s="60">
        <f>SUM(EW219:FJ219)</f>
        <v>0</v>
      </c>
      <c r="EW219" s="58">
        <f>EW220*EW221</f>
        <v>0</v>
      </c>
      <c r="EX219" s="61"/>
      <c r="EY219" s="58">
        <f t="shared" ref="EY219:FJ219" si="876">EY220*EY221</f>
        <v>0</v>
      </c>
      <c r="EZ219" s="58">
        <f t="shared" si="876"/>
        <v>0</v>
      </c>
      <c r="FA219" s="58">
        <f t="shared" si="876"/>
        <v>0</v>
      </c>
      <c r="FB219" s="58">
        <f t="shared" si="876"/>
        <v>0</v>
      </c>
      <c r="FC219" s="58">
        <f t="shared" si="876"/>
        <v>0</v>
      </c>
      <c r="FD219" s="58">
        <f t="shared" si="876"/>
        <v>0</v>
      </c>
      <c r="FE219" s="58">
        <f t="shared" si="876"/>
        <v>0</v>
      </c>
      <c r="FF219" s="58">
        <f t="shared" si="876"/>
        <v>0</v>
      </c>
      <c r="FG219" s="58">
        <f t="shared" si="876"/>
        <v>0</v>
      </c>
      <c r="FH219" s="58">
        <f t="shared" si="876"/>
        <v>0</v>
      </c>
      <c r="FI219" s="58">
        <f t="shared" si="876"/>
        <v>0</v>
      </c>
      <c r="FJ219" s="58">
        <f t="shared" si="876"/>
        <v>0</v>
      </c>
      <c r="FK219" s="60">
        <f>SUM(FL219:FY219)</f>
        <v>0</v>
      </c>
      <c r="FL219" s="58">
        <f>FL220*FL221</f>
        <v>0</v>
      </c>
      <c r="FM219" s="61"/>
      <c r="FN219" s="58">
        <f t="shared" ref="FN219:FY219" si="877">FN220*FN221</f>
        <v>0</v>
      </c>
      <c r="FO219" s="58">
        <f t="shared" si="877"/>
        <v>0</v>
      </c>
      <c r="FP219" s="58">
        <f t="shared" si="877"/>
        <v>0</v>
      </c>
      <c r="FQ219" s="58">
        <f t="shared" si="877"/>
        <v>0</v>
      </c>
      <c r="FR219" s="58">
        <f t="shared" si="877"/>
        <v>0</v>
      </c>
      <c r="FS219" s="58">
        <f t="shared" si="877"/>
        <v>0</v>
      </c>
      <c r="FT219" s="58">
        <f t="shared" si="877"/>
        <v>0</v>
      </c>
      <c r="FU219" s="58">
        <f t="shared" si="877"/>
        <v>0</v>
      </c>
      <c r="FV219" s="58">
        <f t="shared" si="877"/>
        <v>0</v>
      </c>
      <c r="FW219" s="58">
        <f t="shared" si="877"/>
        <v>0</v>
      </c>
      <c r="FX219" s="58">
        <f t="shared" si="877"/>
        <v>0</v>
      </c>
      <c r="FY219" s="58">
        <f t="shared" si="877"/>
        <v>0</v>
      </c>
      <c r="FZ219" s="60">
        <f>SUM(GA219:GN219)</f>
        <v>0</v>
      </c>
      <c r="GA219" s="58">
        <f>GA220*GA221</f>
        <v>0</v>
      </c>
      <c r="GB219" s="61"/>
      <c r="GC219" s="58">
        <f t="shared" ref="GC219:GN219" si="878">GC220*GC221</f>
        <v>0</v>
      </c>
      <c r="GD219" s="58">
        <f t="shared" si="878"/>
        <v>0</v>
      </c>
      <c r="GE219" s="58">
        <f t="shared" si="878"/>
        <v>0</v>
      </c>
      <c r="GF219" s="58">
        <f t="shared" si="878"/>
        <v>0</v>
      </c>
      <c r="GG219" s="58">
        <f t="shared" si="878"/>
        <v>0</v>
      </c>
      <c r="GH219" s="58">
        <f t="shared" si="878"/>
        <v>0</v>
      </c>
      <c r="GI219" s="58">
        <f t="shared" si="878"/>
        <v>0</v>
      </c>
      <c r="GJ219" s="58">
        <f t="shared" si="878"/>
        <v>0</v>
      </c>
      <c r="GK219" s="58">
        <f t="shared" si="878"/>
        <v>0</v>
      </c>
      <c r="GL219" s="58">
        <f t="shared" si="878"/>
        <v>0</v>
      </c>
      <c r="GM219" s="58">
        <f t="shared" si="878"/>
        <v>0</v>
      </c>
      <c r="GN219" s="58">
        <f t="shared" si="878"/>
        <v>0</v>
      </c>
      <c r="GO219" s="60">
        <f>SUM(GP219:HC219)</f>
        <v>0</v>
      </c>
      <c r="GP219" s="58">
        <f>GP220*GP221</f>
        <v>0</v>
      </c>
      <c r="GQ219" s="61"/>
      <c r="GR219" s="58">
        <f t="shared" ref="GR219:HC219" si="879">GR220*GR221</f>
        <v>0</v>
      </c>
      <c r="GS219" s="58">
        <f t="shared" si="879"/>
        <v>0</v>
      </c>
      <c r="GT219" s="58">
        <f t="shared" si="879"/>
        <v>0</v>
      </c>
      <c r="GU219" s="58">
        <f t="shared" si="879"/>
        <v>0</v>
      </c>
      <c r="GV219" s="58">
        <f t="shared" si="879"/>
        <v>0</v>
      </c>
      <c r="GW219" s="58">
        <f t="shared" si="879"/>
        <v>0</v>
      </c>
      <c r="GX219" s="58">
        <f t="shared" si="879"/>
        <v>0</v>
      </c>
      <c r="GY219" s="58">
        <f t="shared" si="879"/>
        <v>0</v>
      </c>
      <c r="GZ219" s="58">
        <f t="shared" si="879"/>
        <v>0</v>
      </c>
      <c r="HA219" s="58">
        <f t="shared" si="879"/>
        <v>0</v>
      </c>
      <c r="HB219" s="58">
        <f t="shared" si="879"/>
        <v>0</v>
      </c>
      <c r="HC219" s="58">
        <f t="shared" si="879"/>
        <v>0</v>
      </c>
    </row>
    <row r="220" spans="1:211" s="15" customFormat="1" ht="13.5" customHeight="1" x14ac:dyDescent="0.25">
      <c r="A220" s="14" t="s">
        <v>54</v>
      </c>
      <c r="B220" s="15" t="s">
        <v>560</v>
      </c>
      <c r="C220" s="47" t="s">
        <v>505</v>
      </c>
      <c r="D220" s="47" t="s">
        <v>506</v>
      </c>
      <c r="E220" s="48">
        <v>97</v>
      </c>
      <c r="F220" s="49"/>
      <c r="G220" s="50" t="s">
        <v>555</v>
      </c>
      <c r="H220" s="51"/>
      <c r="J220" s="50" t="s">
        <v>60</v>
      </c>
      <c r="K220" s="52" t="s">
        <v>56</v>
      </c>
      <c r="L220" s="53"/>
      <c r="M220" s="53"/>
      <c r="N220" s="16"/>
      <c r="O220" s="54"/>
      <c r="P220" s="17">
        <v>20</v>
      </c>
      <c r="Q220" s="55">
        <f t="shared" si="868"/>
        <v>0</v>
      </c>
      <c r="R220" s="56">
        <f t="shared" si="868"/>
        <v>0</v>
      </c>
      <c r="S220" s="56">
        <f t="shared" si="868"/>
        <v>0</v>
      </c>
      <c r="T220" s="56">
        <f t="shared" si="868"/>
        <v>0</v>
      </c>
      <c r="U220" s="56">
        <f t="shared" si="868"/>
        <v>0</v>
      </c>
      <c r="V220" s="56">
        <f t="shared" si="868"/>
        <v>0</v>
      </c>
      <c r="W220" s="56">
        <f t="shared" si="868"/>
        <v>0</v>
      </c>
      <c r="X220" s="56">
        <f t="shared" si="868"/>
        <v>0</v>
      </c>
      <c r="Y220" s="56">
        <f t="shared" si="868"/>
        <v>0</v>
      </c>
      <c r="Z220" s="56">
        <f t="shared" si="868"/>
        <v>0</v>
      </c>
      <c r="AA220" s="56">
        <f t="shared" si="868"/>
        <v>0</v>
      </c>
      <c r="AB220" s="56">
        <f t="shared" si="868"/>
        <v>0</v>
      </c>
      <c r="AC220" s="56">
        <f t="shared" si="868"/>
        <v>0</v>
      </c>
      <c r="AD220" s="56">
        <f t="shared" si="868"/>
        <v>0</v>
      </c>
      <c r="AE220" s="56">
        <f t="shared" si="868"/>
        <v>0</v>
      </c>
      <c r="AF220" s="57">
        <f>SUM(AG220:AT220)</f>
        <v>0</v>
      </c>
      <c r="AG220" s="58"/>
      <c r="AH220" s="63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60">
        <f>SUM(AV220:BI220)</f>
        <v>0</v>
      </c>
      <c r="AV220" s="58"/>
      <c r="AW220" s="63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60">
        <f>SUM(BK220:BX220)</f>
        <v>0</v>
      </c>
      <c r="BK220" s="58"/>
      <c r="BL220" s="63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60">
        <f>SUM(BZ220:CM220)</f>
        <v>0</v>
      </c>
      <c r="BZ220" s="58"/>
      <c r="CA220" s="61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60">
        <f>SUM(CO220:DB220)</f>
        <v>0</v>
      </c>
      <c r="CO220" s="58"/>
      <c r="CP220" s="61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60">
        <f>SUM(DD220:DQ220)</f>
        <v>0</v>
      </c>
      <c r="DD220" s="58"/>
      <c r="DE220" s="61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60">
        <f>SUM(DS220:EF220)</f>
        <v>0</v>
      </c>
      <c r="DS220" s="58"/>
      <c r="DT220" s="61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60">
        <f>SUM(EH220:EU220)</f>
        <v>0</v>
      </c>
      <c r="EH220" s="58"/>
      <c r="EI220" s="61"/>
      <c r="EJ220" s="58"/>
      <c r="EK220" s="58"/>
      <c r="EL220" s="58"/>
      <c r="EM220" s="58"/>
      <c r="EN220" s="58"/>
      <c r="EO220" s="58"/>
      <c r="EP220" s="58"/>
      <c r="EQ220" s="58"/>
      <c r="ER220" s="58"/>
      <c r="ES220" s="58"/>
      <c r="ET220" s="58"/>
      <c r="EU220" s="58"/>
      <c r="EV220" s="60">
        <f>SUM(EW220:FJ220)</f>
        <v>0</v>
      </c>
      <c r="EW220" s="58"/>
      <c r="EX220" s="61"/>
      <c r="EY220" s="58"/>
      <c r="EZ220" s="58"/>
      <c r="FA220" s="58"/>
      <c r="FB220" s="58"/>
      <c r="FC220" s="58"/>
      <c r="FD220" s="58"/>
      <c r="FE220" s="58"/>
      <c r="FF220" s="58"/>
      <c r="FG220" s="58"/>
      <c r="FH220" s="58"/>
      <c r="FI220" s="58"/>
      <c r="FJ220" s="58"/>
      <c r="FK220" s="60">
        <f>SUM(FL220:FY220)</f>
        <v>0</v>
      </c>
      <c r="FL220" s="58"/>
      <c r="FM220" s="61"/>
      <c r="FN220" s="58"/>
      <c r="FO220" s="58"/>
      <c r="FP220" s="58"/>
      <c r="FQ220" s="58"/>
      <c r="FR220" s="58"/>
      <c r="FS220" s="58"/>
      <c r="FT220" s="58"/>
      <c r="FU220" s="58"/>
      <c r="FV220" s="58"/>
      <c r="FW220" s="58"/>
      <c r="FX220" s="58"/>
      <c r="FY220" s="58"/>
      <c r="FZ220" s="60">
        <f>SUM(GA220:GN220)</f>
        <v>0</v>
      </c>
      <c r="GA220" s="58"/>
      <c r="GB220" s="61"/>
      <c r="GC220" s="58"/>
      <c r="GD220" s="58"/>
      <c r="GE220" s="58"/>
      <c r="GF220" s="58"/>
      <c r="GG220" s="58"/>
      <c r="GH220" s="58"/>
      <c r="GI220" s="58"/>
      <c r="GJ220" s="58"/>
      <c r="GK220" s="58"/>
      <c r="GL220" s="58"/>
      <c r="GM220" s="58"/>
      <c r="GN220" s="58"/>
      <c r="GO220" s="60">
        <f>SUM(GP220:HC220)</f>
        <v>0</v>
      </c>
      <c r="GP220" s="58"/>
      <c r="GQ220" s="61"/>
      <c r="GR220" s="58"/>
      <c r="GS220" s="58"/>
      <c r="GT220" s="58"/>
      <c r="GU220" s="58"/>
      <c r="GV220" s="58"/>
      <c r="GW220" s="58"/>
      <c r="GX220" s="58"/>
      <c r="GY220" s="58"/>
      <c r="GZ220" s="58"/>
      <c r="HA220" s="58"/>
      <c r="HB220" s="58"/>
      <c r="HC220" s="58"/>
    </row>
    <row r="221" spans="1:211" s="15" customFormat="1" ht="13.5" customHeight="1" x14ac:dyDescent="0.25">
      <c r="A221" s="14" t="s">
        <v>54</v>
      </c>
      <c r="B221" s="15" t="s">
        <v>561</v>
      </c>
      <c r="C221" s="47" t="s">
        <v>505</v>
      </c>
      <c r="D221" s="47" t="s">
        <v>506</v>
      </c>
      <c r="E221" s="48">
        <v>97</v>
      </c>
      <c r="F221" s="49"/>
      <c r="G221" s="50" t="s">
        <v>557</v>
      </c>
      <c r="H221" s="51"/>
      <c r="J221" s="50" t="s">
        <v>63</v>
      </c>
      <c r="K221" s="52" t="s">
        <v>56</v>
      </c>
      <c r="L221" s="53"/>
      <c r="M221" s="53"/>
      <c r="N221" s="16"/>
      <c r="O221" s="54"/>
      <c r="P221" s="17">
        <v>20</v>
      </c>
      <c r="Q221" s="55">
        <f t="shared" ref="Q221:AF221" si="880">IF(Q220=0, 0, Q219/Q220/1)</f>
        <v>0</v>
      </c>
      <c r="R221" s="56">
        <f t="shared" si="880"/>
        <v>0</v>
      </c>
      <c r="S221" s="56">
        <f t="shared" si="880"/>
        <v>0</v>
      </c>
      <c r="T221" s="56">
        <f t="shared" si="880"/>
        <v>0</v>
      </c>
      <c r="U221" s="56">
        <f t="shared" si="880"/>
        <v>0</v>
      </c>
      <c r="V221" s="56">
        <f t="shared" si="880"/>
        <v>0</v>
      </c>
      <c r="W221" s="56">
        <f t="shared" si="880"/>
        <v>0</v>
      </c>
      <c r="X221" s="56">
        <f t="shared" si="880"/>
        <v>0</v>
      </c>
      <c r="Y221" s="56">
        <f t="shared" si="880"/>
        <v>0</v>
      </c>
      <c r="Z221" s="56">
        <f t="shared" si="880"/>
        <v>0</v>
      </c>
      <c r="AA221" s="56">
        <f t="shared" si="880"/>
        <v>0</v>
      </c>
      <c r="AB221" s="56">
        <f t="shared" si="880"/>
        <v>0</v>
      </c>
      <c r="AC221" s="56">
        <f t="shared" si="880"/>
        <v>0</v>
      </c>
      <c r="AD221" s="56">
        <f t="shared" si="880"/>
        <v>0</v>
      </c>
      <c r="AE221" s="56">
        <f t="shared" si="880"/>
        <v>0</v>
      </c>
      <c r="AF221" s="57">
        <f t="shared" si="880"/>
        <v>0</v>
      </c>
      <c r="AG221" s="58"/>
      <c r="AH221" s="63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60">
        <f>IF(AU220=0, 0, AU219/AU220/1)</f>
        <v>0</v>
      </c>
      <c r="AV221" s="58"/>
      <c r="AW221" s="63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60">
        <f>IF(BJ220=0, 0, BJ219/BJ220/1)</f>
        <v>0</v>
      </c>
      <c r="BK221" s="58"/>
      <c r="BL221" s="63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60">
        <f>IF(BY220=0, 0, BY219/BY220/1)</f>
        <v>0</v>
      </c>
      <c r="BZ221" s="58"/>
      <c r="CA221" s="61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60">
        <f>IF(CN220=0, 0, CN219/CN220/1)</f>
        <v>0</v>
      </c>
      <c r="CO221" s="58"/>
      <c r="CP221" s="61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60">
        <f>IF(DC220=0, 0, DC219/DC220/1)</f>
        <v>0</v>
      </c>
      <c r="DD221" s="58"/>
      <c r="DE221" s="61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60">
        <f>IF(DR220=0, 0, DR219/DR220/1)</f>
        <v>0</v>
      </c>
      <c r="DS221" s="58"/>
      <c r="DT221" s="61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60">
        <f>IF(EG220=0, 0, EG219/EG220/1)</f>
        <v>0</v>
      </c>
      <c r="EH221" s="58"/>
      <c r="EI221" s="61"/>
      <c r="EJ221" s="58"/>
      <c r="EK221" s="58"/>
      <c r="EL221" s="58"/>
      <c r="EM221" s="58"/>
      <c r="EN221" s="58"/>
      <c r="EO221" s="58"/>
      <c r="EP221" s="58"/>
      <c r="EQ221" s="58"/>
      <c r="ER221" s="58"/>
      <c r="ES221" s="58"/>
      <c r="ET221" s="58"/>
      <c r="EU221" s="58"/>
      <c r="EV221" s="60">
        <f>IF(EV220=0, 0, EV219/EV220/1)</f>
        <v>0</v>
      </c>
      <c r="EW221" s="58"/>
      <c r="EX221" s="61"/>
      <c r="EY221" s="58"/>
      <c r="EZ221" s="58"/>
      <c r="FA221" s="58"/>
      <c r="FB221" s="58"/>
      <c r="FC221" s="58"/>
      <c r="FD221" s="58"/>
      <c r="FE221" s="58"/>
      <c r="FF221" s="58"/>
      <c r="FG221" s="58"/>
      <c r="FH221" s="58"/>
      <c r="FI221" s="58"/>
      <c r="FJ221" s="58"/>
      <c r="FK221" s="60">
        <f>IF(FK220=0, 0, FK219/FK220/1)</f>
        <v>0</v>
      </c>
      <c r="FL221" s="58"/>
      <c r="FM221" s="61"/>
      <c r="FN221" s="58"/>
      <c r="FO221" s="58"/>
      <c r="FP221" s="58"/>
      <c r="FQ221" s="58"/>
      <c r="FR221" s="58"/>
      <c r="FS221" s="58"/>
      <c r="FT221" s="58"/>
      <c r="FU221" s="58"/>
      <c r="FV221" s="58"/>
      <c r="FW221" s="58"/>
      <c r="FX221" s="58"/>
      <c r="FY221" s="58"/>
      <c r="FZ221" s="60">
        <f>IF(FZ220=0, 0, FZ219/FZ220/1)</f>
        <v>0</v>
      </c>
      <c r="GA221" s="58"/>
      <c r="GB221" s="61"/>
      <c r="GC221" s="58"/>
      <c r="GD221" s="58"/>
      <c r="GE221" s="58"/>
      <c r="GF221" s="58"/>
      <c r="GG221" s="58"/>
      <c r="GH221" s="58"/>
      <c r="GI221" s="58"/>
      <c r="GJ221" s="58"/>
      <c r="GK221" s="58"/>
      <c r="GL221" s="58"/>
      <c r="GM221" s="58"/>
      <c r="GN221" s="58"/>
      <c r="GO221" s="60">
        <f>IF(GO220=0, 0, GO219/GO220/1)</f>
        <v>0</v>
      </c>
      <c r="GP221" s="58"/>
      <c r="GQ221" s="61"/>
      <c r="GR221" s="58"/>
      <c r="GS221" s="58"/>
      <c r="GT221" s="58"/>
      <c r="GU221" s="58"/>
      <c r="GV221" s="58"/>
      <c r="GW221" s="58"/>
      <c r="GX221" s="58"/>
      <c r="GY221" s="58"/>
      <c r="GZ221" s="58"/>
      <c r="HA221" s="58"/>
      <c r="HB221" s="58"/>
      <c r="HC221" s="58"/>
    </row>
    <row r="222" spans="1:211" s="15" customFormat="1" ht="13.5" customHeight="1" x14ac:dyDescent="0.25">
      <c r="A222" s="14" t="s">
        <v>49</v>
      </c>
      <c r="B222" s="15" t="s">
        <v>562</v>
      </c>
      <c r="C222" s="47" t="s">
        <v>505</v>
      </c>
      <c r="D222" s="47" t="s">
        <v>506</v>
      </c>
      <c r="E222" s="48">
        <v>97</v>
      </c>
      <c r="F222" s="49"/>
      <c r="G222" s="50" t="s">
        <v>563</v>
      </c>
      <c r="H222" s="51" t="s">
        <v>54</v>
      </c>
      <c r="J222" s="50" t="s">
        <v>55</v>
      </c>
      <c r="K222" s="52" t="s">
        <v>56</v>
      </c>
      <c r="L222" s="53"/>
      <c r="M222" s="53"/>
      <c r="N222" s="16"/>
      <c r="O222" s="54"/>
      <c r="P222" s="17">
        <v>20</v>
      </c>
      <c r="Q222" s="55">
        <f t="shared" ref="Q222:AE223" si="881">SUM(AF222,AU222,BJ222,BY222,CN222,DC222,DR222,EG222,EV222,FK222,FZ222,GO222)</f>
        <v>0</v>
      </c>
      <c r="R222" s="56">
        <f t="shared" si="881"/>
        <v>0</v>
      </c>
      <c r="S222" s="56">
        <f t="shared" si="881"/>
        <v>0</v>
      </c>
      <c r="T222" s="56">
        <f t="shared" si="881"/>
        <v>0</v>
      </c>
      <c r="U222" s="56">
        <f t="shared" si="881"/>
        <v>0</v>
      </c>
      <c r="V222" s="56">
        <f t="shared" si="881"/>
        <v>0</v>
      </c>
      <c r="W222" s="56">
        <f t="shared" si="881"/>
        <v>0</v>
      </c>
      <c r="X222" s="56">
        <f t="shared" si="881"/>
        <v>0</v>
      </c>
      <c r="Y222" s="56">
        <f t="shared" si="881"/>
        <v>0</v>
      </c>
      <c r="Z222" s="56">
        <f t="shared" si="881"/>
        <v>0</v>
      </c>
      <c r="AA222" s="56">
        <f t="shared" si="881"/>
        <v>0</v>
      </c>
      <c r="AB222" s="56">
        <f t="shared" si="881"/>
        <v>0</v>
      </c>
      <c r="AC222" s="56">
        <f t="shared" si="881"/>
        <v>0</v>
      </c>
      <c r="AD222" s="56">
        <f t="shared" si="881"/>
        <v>0</v>
      </c>
      <c r="AE222" s="56">
        <f t="shared" si="881"/>
        <v>0</v>
      </c>
      <c r="AF222" s="57">
        <f>SUM(AG222:AT222)</f>
        <v>0</v>
      </c>
      <c r="AG222" s="58"/>
      <c r="AH222" s="63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60">
        <f>SUM(AV222:BI222)</f>
        <v>0</v>
      </c>
      <c r="AV222" s="58">
        <f>AV223*AV224</f>
        <v>0</v>
      </c>
      <c r="AW222" s="63"/>
      <c r="AX222" s="58">
        <f t="shared" ref="AX222:BI222" si="882">AX223*AX224</f>
        <v>0</v>
      </c>
      <c r="AY222" s="58">
        <f t="shared" si="882"/>
        <v>0</v>
      </c>
      <c r="AZ222" s="58">
        <f t="shared" si="882"/>
        <v>0</v>
      </c>
      <c r="BA222" s="58">
        <f t="shared" si="882"/>
        <v>0</v>
      </c>
      <c r="BB222" s="58">
        <f t="shared" si="882"/>
        <v>0</v>
      </c>
      <c r="BC222" s="58">
        <f t="shared" si="882"/>
        <v>0</v>
      </c>
      <c r="BD222" s="58">
        <f t="shared" si="882"/>
        <v>0</v>
      </c>
      <c r="BE222" s="58">
        <f t="shared" si="882"/>
        <v>0</v>
      </c>
      <c r="BF222" s="58">
        <f t="shared" si="882"/>
        <v>0</v>
      </c>
      <c r="BG222" s="58">
        <f t="shared" si="882"/>
        <v>0</v>
      </c>
      <c r="BH222" s="58">
        <f t="shared" si="882"/>
        <v>0</v>
      </c>
      <c r="BI222" s="58">
        <f t="shared" si="882"/>
        <v>0</v>
      </c>
      <c r="BJ222" s="60">
        <f>SUM(BK222:BX222)</f>
        <v>0</v>
      </c>
      <c r="BK222" s="58">
        <f>BK223*BK224</f>
        <v>0</v>
      </c>
      <c r="BL222" s="63"/>
      <c r="BM222" s="58">
        <f t="shared" ref="BM222:BX222" si="883">BM223*BM224</f>
        <v>0</v>
      </c>
      <c r="BN222" s="58">
        <f t="shared" si="883"/>
        <v>0</v>
      </c>
      <c r="BO222" s="58">
        <f t="shared" si="883"/>
        <v>0</v>
      </c>
      <c r="BP222" s="58">
        <f t="shared" si="883"/>
        <v>0</v>
      </c>
      <c r="BQ222" s="58">
        <f t="shared" si="883"/>
        <v>0</v>
      </c>
      <c r="BR222" s="58">
        <f t="shared" si="883"/>
        <v>0</v>
      </c>
      <c r="BS222" s="58">
        <f t="shared" si="883"/>
        <v>0</v>
      </c>
      <c r="BT222" s="58">
        <f t="shared" si="883"/>
        <v>0</v>
      </c>
      <c r="BU222" s="58">
        <f t="shared" si="883"/>
        <v>0</v>
      </c>
      <c r="BV222" s="58">
        <f t="shared" si="883"/>
        <v>0</v>
      </c>
      <c r="BW222" s="58">
        <f t="shared" si="883"/>
        <v>0</v>
      </c>
      <c r="BX222" s="58">
        <f t="shared" si="883"/>
        <v>0</v>
      </c>
      <c r="BY222" s="60">
        <f>SUM(BZ222:CM222)</f>
        <v>0</v>
      </c>
      <c r="BZ222" s="58">
        <f>BZ223*BZ224</f>
        <v>0</v>
      </c>
      <c r="CA222" s="61"/>
      <c r="CB222" s="58">
        <f t="shared" ref="CB222:CM222" si="884">CB223*CB224</f>
        <v>0</v>
      </c>
      <c r="CC222" s="58">
        <f t="shared" si="884"/>
        <v>0</v>
      </c>
      <c r="CD222" s="58">
        <f t="shared" si="884"/>
        <v>0</v>
      </c>
      <c r="CE222" s="58">
        <f t="shared" si="884"/>
        <v>0</v>
      </c>
      <c r="CF222" s="58">
        <f t="shared" si="884"/>
        <v>0</v>
      </c>
      <c r="CG222" s="58">
        <f t="shared" si="884"/>
        <v>0</v>
      </c>
      <c r="CH222" s="58">
        <f t="shared" si="884"/>
        <v>0</v>
      </c>
      <c r="CI222" s="58">
        <f t="shared" si="884"/>
        <v>0</v>
      </c>
      <c r="CJ222" s="58">
        <f t="shared" si="884"/>
        <v>0</v>
      </c>
      <c r="CK222" s="58">
        <f t="shared" si="884"/>
        <v>0</v>
      </c>
      <c r="CL222" s="58">
        <f t="shared" si="884"/>
        <v>0</v>
      </c>
      <c r="CM222" s="58">
        <f t="shared" si="884"/>
        <v>0</v>
      </c>
      <c r="CN222" s="60">
        <f>SUM(CO222:DB222)</f>
        <v>0</v>
      </c>
      <c r="CO222" s="58">
        <f>CO223*CO224</f>
        <v>0</v>
      </c>
      <c r="CP222" s="61"/>
      <c r="CQ222" s="58">
        <f t="shared" ref="CQ222:DB222" si="885">CQ223*CQ224</f>
        <v>0</v>
      </c>
      <c r="CR222" s="58">
        <f t="shared" si="885"/>
        <v>0</v>
      </c>
      <c r="CS222" s="58">
        <f t="shared" si="885"/>
        <v>0</v>
      </c>
      <c r="CT222" s="58">
        <f t="shared" si="885"/>
        <v>0</v>
      </c>
      <c r="CU222" s="58">
        <f t="shared" si="885"/>
        <v>0</v>
      </c>
      <c r="CV222" s="58">
        <f t="shared" si="885"/>
        <v>0</v>
      </c>
      <c r="CW222" s="58">
        <f t="shared" si="885"/>
        <v>0</v>
      </c>
      <c r="CX222" s="58">
        <f t="shared" si="885"/>
        <v>0</v>
      </c>
      <c r="CY222" s="58">
        <f t="shared" si="885"/>
        <v>0</v>
      </c>
      <c r="CZ222" s="58">
        <f t="shared" si="885"/>
        <v>0</v>
      </c>
      <c r="DA222" s="58">
        <f t="shared" si="885"/>
        <v>0</v>
      </c>
      <c r="DB222" s="58">
        <f t="shared" si="885"/>
        <v>0</v>
      </c>
      <c r="DC222" s="60">
        <f>SUM(DD222:DQ222)</f>
        <v>0</v>
      </c>
      <c r="DD222" s="58">
        <f>DD223*DD224</f>
        <v>0</v>
      </c>
      <c r="DE222" s="61"/>
      <c r="DF222" s="58">
        <f t="shared" ref="DF222:DQ222" si="886">DF223*DF224</f>
        <v>0</v>
      </c>
      <c r="DG222" s="58">
        <f t="shared" si="886"/>
        <v>0</v>
      </c>
      <c r="DH222" s="58">
        <f t="shared" si="886"/>
        <v>0</v>
      </c>
      <c r="DI222" s="58">
        <f t="shared" si="886"/>
        <v>0</v>
      </c>
      <c r="DJ222" s="58">
        <f t="shared" si="886"/>
        <v>0</v>
      </c>
      <c r="DK222" s="58">
        <f t="shared" si="886"/>
        <v>0</v>
      </c>
      <c r="DL222" s="58">
        <f t="shared" si="886"/>
        <v>0</v>
      </c>
      <c r="DM222" s="58">
        <f t="shared" si="886"/>
        <v>0</v>
      </c>
      <c r="DN222" s="58">
        <f t="shared" si="886"/>
        <v>0</v>
      </c>
      <c r="DO222" s="58">
        <f t="shared" si="886"/>
        <v>0</v>
      </c>
      <c r="DP222" s="58">
        <f t="shared" si="886"/>
        <v>0</v>
      </c>
      <c r="DQ222" s="58">
        <f t="shared" si="886"/>
        <v>0</v>
      </c>
      <c r="DR222" s="60">
        <f>SUM(DS222:EF222)</f>
        <v>0</v>
      </c>
      <c r="DS222" s="58">
        <f>DS223*DS224</f>
        <v>0</v>
      </c>
      <c r="DT222" s="61"/>
      <c r="DU222" s="58">
        <f t="shared" ref="DU222:EF222" si="887">DU223*DU224</f>
        <v>0</v>
      </c>
      <c r="DV222" s="58">
        <f t="shared" si="887"/>
        <v>0</v>
      </c>
      <c r="DW222" s="58">
        <f t="shared" si="887"/>
        <v>0</v>
      </c>
      <c r="DX222" s="58">
        <f t="shared" si="887"/>
        <v>0</v>
      </c>
      <c r="DY222" s="58">
        <f t="shared" si="887"/>
        <v>0</v>
      </c>
      <c r="DZ222" s="58">
        <f t="shared" si="887"/>
        <v>0</v>
      </c>
      <c r="EA222" s="58">
        <f t="shared" si="887"/>
        <v>0</v>
      </c>
      <c r="EB222" s="58">
        <f t="shared" si="887"/>
        <v>0</v>
      </c>
      <c r="EC222" s="58">
        <f t="shared" si="887"/>
        <v>0</v>
      </c>
      <c r="ED222" s="58">
        <f t="shared" si="887"/>
        <v>0</v>
      </c>
      <c r="EE222" s="58">
        <f t="shared" si="887"/>
        <v>0</v>
      </c>
      <c r="EF222" s="58">
        <f t="shared" si="887"/>
        <v>0</v>
      </c>
      <c r="EG222" s="60">
        <f>SUM(EH222:EU222)</f>
        <v>0</v>
      </c>
      <c r="EH222" s="58">
        <f>EH223*EH224</f>
        <v>0</v>
      </c>
      <c r="EI222" s="61"/>
      <c r="EJ222" s="58">
        <f t="shared" ref="EJ222:EU222" si="888">EJ223*EJ224</f>
        <v>0</v>
      </c>
      <c r="EK222" s="58">
        <f t="shared" si="888"/>
        <v>0</v>
      </c>
      <c r="EL222" s="58">
        <f t="shared" si="888"/>
        <v>0</v>
      </c>
      <c r="EM222" s="58">
        <f t="shared" si="888"/>
        <v>0</v>
      </c>
      <c r="EN222" s="58">
        <f t="shared" si="888"/>
        <v>0</v>
      </c>
      <c r="EO222" s="58">
        <f t="shared" si="888"/>
        <v>0</v>
      </c>
      <c r="EP222" s="58">
        <f t="shared" si="888"/>
        <v>0</v>
      </c>
      <c r="EQ222" s="58">
        <f t="shared" si="888"/>
        <v>0</v>
      </c>
      <c r="ER222" s="58">
        <f t="shared" si="888"/>
        <v>0</v>
      </c>
      <c r="ES222" s="58">
        <f t="shared" si="888"/>
        <v>0</v>
      </c>
      <c r="ET222" s="58">
        <f t="shared" si="888"/>
        <v>0</v>
      </c>
      <c r="EU222" s="58">
        <f t="shared" si="888"/>
        <v>0</v>
      </c>
      <c r="EV222" s="60">
        <f>SUM(EW222:FJ222)</f>
        <v>0</v>
      </c>
      <c r="EW222" s="58">
        <f>EW223*EW224</f>
        <v>0</v>
      </c>
      <c r="EX222" s="61"/>
      <c r="EY222" s="58">
        <f t="shared" ref="EY222:FJ222" si="889">EY223*EY224</f>
        <v>0</v>
      </c>
      <c r="EZ222" s="58">
        <f t="shared" si="889"/>
        <v>0</v>
      </c>
      <c r="FA222" s="58">
        <f t="shared" si="889"/>
        <v>0</v>
      </c>
      <c r="FB222" s="58">
        <f t="shared" si="889"/>
        <v>0</v>
      </c>
      <c r="FC222" s="58">
        <f t="shared" si="889"/>
        <v>0</v>
      </c>
      <c r="FD222" s="58">
        <f t="shared" si="889"/>
        <v>0</v>
      </c>
      <c r="FE222" s="58">
        <f t="shared" si="889"/>
        <v>0</v>
      </c>
      <c r="FF222" s="58">
        <f t="shared" si="889"/>
        <v>0</v>
      </c>
      <c r="FG222" s="58">
        <f t="shared" si="889"/>
        <v>0</v>
      </c>
      <c r="FH222" s="58">
        <f t="shared" si="889"/>
        <v>0</v>
      </c>
      <c r="FI222" s="58">
        <f t="shared" si="889"/>
        <v>0</v>
      </c>
      <c r="FJ222" s="58">
        <f t="shared" si="889"/>
        <v>0</v>
      </c>
      <c r="FK222" s="60">
        <f>SUM(FL222:FY222)</f>
        <v>0</v>
      </c>
      <c r="FL222" s="58">
        <f>FL223*FL224</f>
        <v>0</v>
      </c>
      <c r="FM222" s="61"/>
      <c r="FN222" s="58">
        <f t="shared" ref="FN222:FY222" si="890">FN223*FN224</f>
        <v>0</v>
      </c>
      <c r="FO222" s="58">
        <f t="shared" si="890"/>
        <v>0</v>
      </c>
      <c r="FP222" s="58">
        <f t="shared" si="890"/>
        <v>0</v>
      </c>
      <c r="FQ222" s="58">
        <f t="shared" si="890"/>
        <v>0</v>
      </c>
      <c r="FR222" s="58">
        <f t="shared" si="890"/>
        <v>0</v>
      </c>
      <c r="FS222" s="58">
        <f t="shared" si="890"/>
        <v>0</v>
      </c>
      <c r="FT222" s="58">
        <f t="shared" si="890"/>
        <v>0</v>
      </c>
      <c r="FU222" s="58">
        <f t="shared" si="890"/>
        <v>0</v>
      </c>
      <c r="FV222" s="58">
        <f t="shared" si="890"/>
        <v>0</v>
      </c>
      <c r="FW222" s="58">
        <f t="shared" si="890"/>
        <v>0</v>
      </c>
      <c r="FX222" s="58">
        <f t="shared" si="890"/>
        <v>0</v>
      </c>
      <c r="FY222" s="58">
        <f t="shared" si="890"/>
        <v>0</v>
      </c>
      <c r="FZ222" s="60">
        <f>SUM(GA222:GN222)</f>
        <v>0</v>
      </c>
      <c r="GA222" s="58">
        <f>GA223*GA224</f>
        <v>0</v>
      </c>
      <c r="GB222" s="61"/>
      <c r="GC222" s="58">
        <f t="shared" ref="GC222:GN222" si="891">GC223*GC224</f>
        <v>0</v>
      </c>
      <c r="GD222" s="58">
        <f t="shared" si="891"/>
        <v>0</v>
      </c>
      <c r="GE222" s="58">
        <f t="shared" si="891"/>
        <v>0</v>
      </c>
      <c r="GF222" s="58">
        <f t="shared" si="891"/>
        <v>0</v>
      </c>
      <c r="GG222" s="58">
        <f t="shared" si="891"/>
        <v>0</v>
      </c>
      <c r="GH222" s="58">
        <f t="shared" si="891"/>
        <v>0</v>
      </c>
      <c r="GI222" s="58">
        <f t="shared" si="891"/>
        <v>0</v>
      </c>
      <c r="GJ222" s="58">
        <f t="shared" si="891"/>
        <v>0</v>
      </c>
      <c r="GK222" s="58">
        <f t="shared" si="891"/>
        <v>0</v>
      </c>
      <c r="GL222" s="58">
        <f t="shared" si="891"/>
        <v>0</v>
      </c>
      <c r="GM222" s="58">
        <f t="shared" si="891"/>
        <v>0</v>
      </c>
      <c r="GN222" s="58">
        <f t="shared" si="891"/>
        <v>0</v>
      </c>
      <c r="GO222" s="60">
        <f>SUM(GP222:HC222)</f>
        <v>0</v>
      </c>
      <c r="GP222" s="58">
        <f>GP223*GP224</f>
        <v>0</v>
      </c>
      <c r="GQ222" s="61"/>
      <c r="GR222" s="58">
        <f t="shared" ref="GR222:HC222" si="892">GR223*GR224</f>
        <v>0</v>
      </c>
      <c r="GS222" s="58">
        <f t="shared" si="892"/>
        <v>0</v>
      </c>
      <c r="GT222" s="58">
        <f t="shared" si="892"/>
        <v>0</v>
      </c>
      <c r="GU222" s="58">
        <f t="shared" si="892"/>
        <v>0</v>
      </c>
      <c r="GV222" s="58">
        <f t="shared" si="892"/>
        <v>0</v>
      </c>
      <c r="GW222" s="58">
        <f t="shared" si="892"/>
        <v>0</v>
      </c>
      <c r="GX222" s="58">
        <f t="shared" si="892"/>
        <v>0</v>
      </c>
      <c r="GY222" s="58">
        <f t="shared" si="892"/>
        <v>0</v>
      </c>
      <c r="GZ222" s="58">
        <f t="shared" si="892"/>
        <v>0</v>
      </c>
      <c r="HA222" s="58">
        <f t="shared" si="892"/>
        <v>0</v>
      </c>
      <c r="HB222" s="58">
        <f t="shared" si="892"/>
        <v>0</v>
      </c>
      <c r="HC222" s="58">
        <f t="shared" si="892"/>
        <v>0</v>
      </c>
    </row>
    <row r="223" spans="1:211" s="15" customFormat="1" ht="13.5" customHeight="1" x14ac:dyDescent="0.25">
      <c r="A223" s="14" t="s">
        <v>54</v>
      </c>
      <c r="B223" s="15" t="s">
        <v>564</v>
      </c>
      <c r="C223" s="47" t="s">
        <v>505</v>
      </c>
      <c r="D223" s="47" t="s">
        <v>506</v>
      </c>
      <c r="E223" s="48">
        <v>97</v>
      </c>
      <c r="F223" s="49"/>
      <c r="G223" s="50" t="s">
        <v>555</v>
      </c>
      <c r="H223" s="51"/>
      <c r="J223" s="50" t="s">
        <v>60</v>
      </c>
      <c r="K223" s="52" t="s">
        <v>56</v>
      </c>
      <c r="L223" s="53"/>
      <c r="M223" s="53"/>
      <c r="N223" s="16"/>
      <c r="O223" s="54"/>
      <c r="P223" s="17">
        <v>20</v>
      </c>
      <c r="Q223" s="55">
        <f t="shared" si="881"/>
        <v>0</v>
      </c>
      <c r="R223" s="56">
        <f t="shared" si="881"/>
        <v>0</v>
      </c>
      <c r="S223" s="56">
        <f t="shared" si="881"/>
        <v>0</v>
      </c>
      <c r="T223" s="56">
        <f t="shared" si="881"/>
        <v>0</v>
      </c>
      <c r="U223" s="56">
        <f t="shared" si="881"/>
        <v>0</v>
      </c>
      <c r="V223" s="56">
        <f t="shared" si="881"/>
        <v>0</v>
      </c>
      <c r="W223" s="56">
        <f t="shared" si="881"/>
        <v>0</v>
      </c>
      <c r="X223" s="56">
        <f t="shared" si="881"/>
        <v>0</v>
      </c>
      <c r="Y223" s="56">
        <f t="shared" si="881"/>
        <v>0</v>
      </c>
      <c r="Z223" s="56">
        <f t="shared" si="881"/>
        <v>0</v>
      </c>
      <c r="AA223" s="56">
        <f t="shared" si="881"/>
        <v>0</v>
      </c>
      <c r="AB223" s="56">
        <f t="shared" si="881"/>
        <v>0</v>
      </c>
      <c r="AC223" s="56">
        <f t="shared" si="881"/>
        <v>0</v>
      </c>
      <c r="AD223" s="56">
        <f t="shared" si="881"/>
        <v>0</v>
      </c>
      <c r="AE223" s="56">
        <f t="shared" si="881"/>
        <v>0</v>
      </c>
      <c r="AF223" s="57">
        <f>SUM(AG223:AT223)</f>
        <v>0</v>
      </c>
      <c r="AG223" s="58"/>
      <c r="AH223" s="63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60">
        <f>SUM(AV223:BI223)</f>
        <v>0</v>
      </c>
      <c r="AV223" s="58"/>
      <c r="AW223" s="63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60">
        <f>SUM(BK223:BX223)</f>
        <v>0</v>
      </c>
      <c r="BK223" s="58"/>
      <c r="BL223" s="63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60">
        <f>SUM(BZ223:CM223)</f>
        <v>0</v>
      </c>
      <c r="BZ223" s="58"/>
      <c r="CA223" s="61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60">
        <f>SUM(CO223:DB223)</f>
        <v>0</v>
      </c>
      <c r="CO223" s="58"/>
      <c r="CP223" s="61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60">
        <f>SUM(DD223:DQ223)</f>
        <v>0</v>
      </c>
      <c r="DD223" s="58"/>
      <c r="DE223" s="61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60">
        <f>SUM(DS223:EF223)</f>
        <v>0</v>
      </c>
      <c r="DS223" s="58"/>
      <c r="DT223" s="61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60">
        <f>SUM(EH223:EU223)</f>
        <v>0</v>
      </c>
      <c r="EH223" s="58"/>
      <c r="EI223" s="61"/>
      <c r="EJ223" s="58"/>
      <c r="EK223" s="58"/>
      <c r="EL223" s="58"/>
      <c r="EM223" s="58"/>
      <c r="EN223" s="58"/>
      <c r="EO223" s="58"/>
      <c r="EP223" s="58"/>
      <c r="EQ223" s="58"/>
      <c r="ER223" s="58"/>
      <c r="ES223" s="58"/>
      <c r="ET223" s="58"/>
      <c r="EU223" s="58"/>
      <c r="EV223" s="60">
        <f>SUM(EW223:FJ223)</f>
        <v>0</v>
      </c>
      <c r="EW223" s="58"/>
      <c r="EX223" s="61"/>
      <c r="EY223" s="58"/>
      <c r="EZ223" s="58"/>
      <c r="FA223" s="58"/>
      <c r="FB223" s="58"/>
      <c r="FC223" s="58"/>
      <c r="FD223" s="58"/>
      <c r="FE223" s="58"/>
      <c r="FF223" s="58"/>
      <c r="FG223" s="58"/>
      <c r="FH223" s="58"/>
      <c r="FI223" s="58"/>
      <c r="FJ223" s="58"/>
      <c r="FK223" s="60">
        <f>SUM(FL223:FY223)</f>
        <v>0</v>
      </c>
      <c r="FL223" s="58"/>
      <c r="FM223" s="61"/>
      <c r="FN223" s="58"/>
      <c r="FO223" s="58"/>
      <c r="FP223" s="58"/>
      <c r="FQ223" s="58"/>
      <c r="FR223" s="58"/>
      <c r="FS223" s="58"/>
      <c r="FT223" s="58"/>
      <c r="FU223" s="58"/>
      <c r="FV223" s="58"/>
      <c r="FW223" s="58"/>
      <c r="FX223" s="58"/>
      <c r="FY223" s="58"/>
      <c r="FZ223" s="60">
        <f>SUM(GA223:GN223)</f>
        <v>0</v>
      </c>
      <c r="GA223" s="58"/>
      <c r="GB223" s="61"/>
      <c r="GC223" s="58"/>
      <c r="GD223" s="58"/>
      <c r="GE223" s="58"/>
      <c r="GF223" s="58"/>
      <c r="GG223" s="58"/>
      <c r="GH223" s="58"/>
      <c r="GI223" s="58"/>
      <c r="GJ223" s="58"/>
      <c r="GK223" s="58"/>
      <c r="GL223" s="58"/>
      <c r="GM223" s="58"/>
      <c r="GN223" s="58"/>
      <c r="GO223" s="60">
        <f>SUM(GP223:HC223)</f>
        <v>0</v>
      </c>
      <c r="GP223" s="58"/>
      <c r="GQ223" s="61"/>
      <c r="GR223" s="58"/>
      <c r="GS223" s="58"/>
      <c r="GT223" s="58"/>
      <c r="GU223" s="58"/>
      <c r="GV223" s="58"/>
      <c r="GW223" s="58"/>
      <c r="GX223" s="58"/>
      <c r="GY223" s="58"/>
      <c r="GZ223" s="58"/>
      <c r="HA223" s="58"/>
      <c r="HB223" s="58"/>
      <c r="HC223" s="58"/>
    </row>
    <row r="224" spans="1:211" s="15" customFormat="1" ht="13.5" customHeight="1" x14ac:dyDescent="0.25">
      <c r="A224" s="14" t="s">
        <v>54</v>
      </c>
      <c r="B224" s="15" t="s">
        <v>565</v>
      </c>
      <c r="C224" s="47" t="s">
        <v>505</v>
      </c>
      <c r="D224" s="47" t="s">
        <v>506</v>
      </c>
      <c r="E224" s="48">
        <v>97</v>
      </c>
      <c r="F224" s="49"/>
      <c r="G224" s="50" t="s">
        <v>557</v>
      </c>
      <c r="H224" s="51"/>
      <c r="J224" s="50" t="s">
        <v>63</v>
      </c>
      <c r="K224" s="52" t="s">
        <v>56</v>
      </c>
      <c r="L224" s="53"/>
      <c r="M224" s="53"/>
      <c r="N224" s="16"/>
      <c r="O224" s="54"/>
      <c r="P224" s="17">
        <v>20</v>
      </c>
      <c r="Q224" s="55">
        <f t="shared" ref="Q224:AF224" si="893">IF(Q223=0, 0, Q222/Q223/1)</f>
        <v>0</v>
      </c>
      <c r="R224" s="56">
        <f t="shared" si="893"/>
        <v>0</v>
      </c>
      <c r="S224" s="56">
        <f t="shared" si="893"/>
        <v>0</v>
      </c>
      <c r="T224" s="56">
        <f t="shared" si="893"/>
        <v>0</v>
      </c>
      <c r="U224" s="56">
        <f t="shared" si="893"/>
        <v>0</v>
      </c>
      <c r="V224" s="56">
        <f t="shared" si="893"/>
        <v>0</v>
      </c>
      <c r="W224" s="56">
        <f t="shared" si="893"/>
        <v>0</v>
      </c>
      <c r="X224" s="56">
        <f t="shared" si="893"/>
        <v>0</v>
      </c>
      <c r="Y224" s="56">
        <f t="shared" si="893"/>
        <v>0</v>
      </c>
      <c r="Z224" s="56">
        <f t="shared" si="893"/>
        <v>0</v>
      </c>
      <c r="AA224" s="56">
        <f t="shared" si="893"/>
        <v>0</v>
      </c>
      <c r="AB224" s="56">
        <f t="shared" si="893"/>
        <v>0</v>
      </c>
      <c r="AC224" s="56">
        <f t="shared" si="893"/>
        <v>0</v>
      </c>
      <c r="AD224" s="56">
        <f t="shared" si="893"/>
        <v>0</v>
      </c>
      <c r="AE224" s="56">
        <f t="shared" si="893"/>
        <v>0</v>
      </c>
      <c r="AF224" s="57">
        <f t="shared" si="893"/>
        <v>0</v>
      </c>
      <c r="AG224" s="58"/>
      <c r="AH224" s="63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60">
        <f>IF(AU223=0, 0, AU222/AU223/1)</f>
        <v>0</v>
      </c>
      <c r="AV224" s="58"/>
      <c r="AW224" s="63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60">
        <f>IF(BJ223=0, 0, BJ222/BJ223/1)</f>
        <v>0</v>
      </c>
      <c r="BK224" s="58"/>
      <c r="BL224" s="63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60">
        <f>IF(BY223=0, 0, BY222/BY223/1)</f>
        <v>0</v>
      </c>
      <c r="BZ224" s="58"/>
      <c r="CA224" s="61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60">
        <f>IF(CN223=0, 0, CN222/CN223/1)</f>
        <v>0</v>
      </c>
      <c r="CO224" s="58"/>
      <c r="CP224" s="61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60">
        <f>IF(DC223=0, 0, DC222/DC223/1)</f>
        <v>0</v>
      </c>
      <c r="DD224" s="58"/>
      <c r="DE224" s="61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60">
        <f>IF(DR223=0, 0, DR222/DR223/1)</f>
        <v>0</v>
      </c>
      <c r="DS224" s="58"/>
      <c r="DT224" s="61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60">
        <f>IF(EG223=0, 0, EG222/EG223/1)</f>
        <v>0</v>
      </c>
      <c r="EH224" s="58"/>
      <c r="EI224" s="61"/>
      <c r="EJ224" s="58"/>
      <c r="EK224" s="58"/>
      <c r="EL224" s="58"/>
      <c r="EM224" s="58"/>
      <c r="EN224" s="58"/>
      <c r="EO224" s="58"/>
      <c r="EP224" s="58"/>
      <c r="EQ224" s="58"/>
      <c r="ER224" s="58"/>
      <c r="ES224" s="58"/>
      <c r="ET224" s="58"/>
      <c r="EU224" s="58"/>
      <c r="EV224" s="60">
        <f>IF(EV223=0, 0, EV222/EV223/1)</f>
        <v>0</v>
      </c>
      <c r="EW224" s="58"/>
      <c r="EX224" s="61"/>
      <c r="EY224" s="58"/>
      <c r="EZ224" s="58"/>
      <c r="FA224" s="58"/>
      <c r="FB224" s="58"/>
      <c r="FC224" s="58"/>
      <c r="FD224" s="58"/>
      <c r="FE224" s="58"/>
      <c r="FF224" s="58"/>
      <c r="FG224" s="58"/>
      <c r="FH224" s="58"/>
      <c r="FI224" s="58"/>
      <c r="FJ224" s="58"/>
      <c r="FK224" s="60">
        <f>IF(FK223=0, 0, FK222/FK223/1)</f>
        <v>0</v>
      </c>
      <c r="FL224" s="58"/>
      <c r="FM224" s="61"/>
      <c r="FN224" s="58"/>
      <c r="FO224" s="58"/>
      <c r="FP224" s="58"/>
      <c r="FQ224" s="58"/>
      <c r="FR224" s="58"/>
      <c r="FS224" s="58"/>
      <c r="FT224" s="58"/>
      <c r="FU224" s="58"/>
      <c r="FV224" s="58"/>
      <c r="FW224" s="58"/>
      <c r="FX224" s="58"/>
      <c r="FY224" s="58"/>
      <c r="FZ224" s="60">
        <f>IF(FZ223=0, 0, FZ222/FZ223/1)</f>
        <v>0</v>
      </c>
      <c r="GA224" s="58"/>
      <c r="GB224" s="61"/>
      <c r="GC224" s="58"/>
      <c r="GD224" s="58"/>
      <c r="GE224" s="58"/>
      <c r="GF224" s="58"/>
      <c r="GG224" s="58"/>
      <c r="GH224" s="58"/>
      <c r="GI224" s="58"/>
      <c r="GJ224" s="58"/>
      <c r="GK224" s="58"/>
      <c r="GL224" s="58"/>
      <c r="GM224" s="58"/>
      <c r="GN224" s="58"/>
      <c r="GO224" s="60">
        <f>IF(GO223=0, 0, GO222/GO223/1)</f>
        <v>0</v>
      </c>
      <c r="GP224" s="58"/>
      <c r="GQ224" s="61"/>
      <c r="GR224" s="58"/>
      <c r="GS224" s="58"/>
      <c r="GT224" s="58"/>
      <c r="GU224" s="58"/>
      <c r="GV224" s="58"/>
      <c r="GW224" s="58"/>
      <c r="GX224" s="58"/>
      <c r="GY224" s="58"/>
      <c r="GZ224" s="58"/>
      <c r="HA224" s="58"/>
      <c r="HB224" s="58"/>
      <c r="HC224" s="58"/>
    </row>
    <row r="225" spans="1:213" s="15" customFormat="1" ht="13.5" customHeight="1" x14ac:dyDescent="0.25">
      <c r="A225" s="14" t="s">
        <v>49</v>
      </c>
      <c r="B225" s="15" t="s">
        <v>566</v>
      </c>
      <c r="C225" s="47" t="s">
        <v>505</v>
      </c>
      <c r="D225" s="47" t="s">
        <v>506</v>
      </c>
      <c r="E225" s="48">
        <v>97</v>
      </c>
      <c r="F225" s="49"/>
      <c r="G225" s="50" t="s">
        <v>567</v>
      </c>
      <c r="H225" s="51" t="s">
        <v>54</v>
      </c>
      <c r="J225" s="50" t="s">
        <v>55</v>
      </c>
      <c r="K225" s="52" t="s">
        <v>56</v>
      </c>
      <c r="L225" s="53"/>
      <c r="M225" s="53"/>
      <c r="N225" s="16"/>
      <c r="O225" s="54"/>
      <c r="P225" s="17">
        <v>20</v>
      </c>
      <c r="Q225" s="55">
        <f t="shared" ref="Q225:AE226" si="894">SUM(AF225,AU225,BJ225,BY225,CN225,DC225,DR225,EG225,EV225,FK225,FZ225,GO225)</f>
        <v>0</v>
      </c>
      <c r="R225" s="56">
        <f t="shared" si="894"/>
        <v>0</v>
      </c>
      <c r="S225" s="56">
        <f t="shared" si="894"/>
        <v>0</v>
      </c>
      <c r="T225" s="56">
        <f t="shared" si="894"/>
        <v>0</v>
      </c>
      <c r="U225" s="56">
        <f t="shared" si="894"/>
        <v>0</v>
      </c>
      <c r="V225" s="56">
        <f t="shared" si="894"/>
        <v>0</v>
      </c>
      <c r="W225" s="56">
        <f t="shared" si="894"/>
        <v>0</v>
      </c>
      <c r="X225" s="56">
        <f t="shared" si="894"/>
        <v>0</v>
      </c>
      <c r="Y225" s="56">
        <f t="shared" si="894"/>
        <v>0</v>
      </c>
      <c r="Z225" s="56">
        <f t="shared" si="894"/>
        <v>0</v>
      </c>
      <c r="AA225" s="56">
        <f t="shared" si="894"/>
        <v>0</v>
      </c>
      <c r="AB225" s="56">
        <f t="shared" si="894"/>
        <v>0</v>
      </c>
      <c r="AC225" s="56">
        <f t="shared" si="894"/>
        <v>0</v>
      </c>
      <c r="AD225" s="56">
        <f t="shared" si="894"/>
        <v>0</v>
      </c>
      <c r="AE225" s="56">
        <f t="shared" si="894"/>
        <v>0</v>
      </c>
      <c r="AF225" s="57">
        <f>SUM(AG225:AT225)</f>
        <v>0</v>
      </c>
      <c r="AG225" s="58"/>
      <c r="AH225" s="63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60">
        <f>SUM(AV225:BI225)</f>
        <v>0</v>
      </c>
      <c r="AV225" s="58">
        <f>AV226*AV227</f>
        <v>0</v>
      </c>
      <c r="AW225" s="63"/>
      <c r="AX225" s="58">
        <f t="shared" ref="AX225:BI225" si="895">AX226*AX227</f>
        <v>0</v>
      </c>
      <c r="AY225" s="58">
        <f t="shared" si="895"/>
        <v>0</v>
      </c>
      <c r="AZ225" s="58">
        <f t="shared" si="895"/>
        <v>0</v>
      </c>
      <c r="BA225" s="58">
        <f t="shared" si="895"/>
        <v>0</v>
      </c>
      <c r="BB225" s="58">
        <f t="shared" si="895"/>
        <v>0</v>
      </c>
      <c r="BC225" s="58">
        <f t="shared" si="895"/>
        <v>0</v>
      </c>
      <c r="BD225" s="58">
        <f t="shared" si="895"/>
        <v>0</v>
      </c>
      <c r="BE225" s="58">
        <f t="shared" si="895"/>
        <v>0</v>
      </c>
      <c r="BF225" s="58">
        <f t="shared" si="895"/>
        <v>0</v>
      </c>
      <c r="BG225" s="58">
        <f t="shared" si="895"/>
        <v>0</v>
      </c>
      <c r="BH225" s="58">
        <f t="shared" si="895"/>
        <v>0</v>
      </c>
      <c r="BI225" s="58">
        <f t="shared" si="895"/>
        <v>0</v>
      </c>
      <c r="BJ225" s="60">
        <f>SUM(BK225:BX225)</f>
        <v>0</v>
      </c>
      <c r="BK225" s="58">
        <f>BK226*BK227</f>
        <v>0</v>
      </c>
      <c r="BL225" s="63"/>
      <c r="BM225" s="58">
        <f t="shared" ref="BM225:BX225" si="896">BM226*BM227</f>
        <v>0</v>
      </c>
      <c r="BN225" s="58">
        <f t="shared" si="896"/>
        <v>0</v>
      </c>
      <c r="BO225" s="58">
        <f t="shared" si="896"/>
        <v>0</v>
      </c>
      <c r="BP225" s="58">
        <f t="shared" si="896"/>
        <v>0</v>
      </c>
      <c r="BQ225" s="58">
        <f t="shared" si="896"/>
        <v>0</v>
      </c>
      <c r="BR225" s="58">
        <f t="shared" si="896"/>
        <v>0</v>
      </c>
      <c r="BS225" s="58">
        <f t="shared" si="896"/>
        <v>0</v>
      </c>
      <c r="BT225" s="58">
        <f t="shared" si="896"/>
        <v>0</v>
      </c>
      <c r="BU225" s="58">
        <f t="shared" si="896"/>
        <v>0</v>
      </c>
      <c r="BV225" s="58">
        <f t="shared" si="896"/>
        <v>0</v>
      </c>
      <c r="BW225" s="58">
        <f t="shared" si="896"/>
        <v>0</v>
      </c>
      <c r="BX225" s="58">
        <f t="shared" si="896"/>
        <v>0</v>
      </c>
      <c r="BY225" s="60">
        <f>SUM(BZ225:CM225)</f>
        <v>0</v>
      </c>
      <c r="BZ225" s="58">
        <f>BZ226*BZ227</f>
        <v>0</v>
      </c>
      <c r="CA225" s="61"/>
      <c r="CB225" s="58">
        <f t="shared" ref="CB225:CM225" si="897">CB226*CB227</f>
        <v>0</v>
      </c>
      <c r="CC225" s="58">
        <f t="shared" si="897"/>
        <v>0</v>
      </c>
      <c r="CD225" s="58">
        <f t="shared" si="897"/>
        <v>0</v>
      </c>
      <c r="CE225" s="58">
        <f t="shared" si="897"/>
        <v>0</v>
      </c>
      <c r="CF225" s="58">
        <f t="shared" si="897"/>
        <v>0</v>
      </c>
      <c r="CG225" s="58">
        <f t="shared" si="897"/>
        <v>0</v>
      </c>
      <c r="CH225" s="58">
        <f t="shared" si="897"/>
        <v>0</v>
      </c>
      <c r="CI225" s="58">
        <f t="shared" si="897"/>
        <v>0</v>
      </c>
      <c r="CJ225" s="58">
        <f t="shared" si="897"/>
        <v>0</v>
      </c>
      <c r="CK225" s="58">
        <f t="shared" si="897"/>
        <v>0</v>
      </c>
      <c r="CL225" s="58">
        <f t="shared" si="897"/>
        <v>0</v>
      </c>
      <c r="CM225" s="58">
        <f t="shared" si="897"/>
        <v>0</v>
      </c>
      <c r="CN225" s="60">
        <f>SUM(CO225:DB225)</f>
        <v>0</v>
      </c>
      <c r="CO225" s="58">
        <f>CO226*CO227</f>
        <v>0</v>
      </c>
      <c r="CP225" s="61"/>
      <c r="CQ225" s="58">
        <f t="shared" ref="CQ225:DB225" si="898">CQ226*CQ227</f>
        <v>0</v>
      </c>
      <c r="CR225" s="58">
        <f t="shared" si="898"/>
        <v>0</v>
      </c>
      <c r="CS225" s="58">
        <f t="shared" si="898"/>
        <v>0</v>
      </c>
      <c r="CT225" s="58">
        <f t="shared" si="898"/>
        <v>0</v>
      </c>
      <c r="CU225" s="58">
        <f t="shared" si="898"/>
        <v>0</v>
      </c>
      <c r="CV225" s="58">
        <f t="shared" si="898"/>
        <v>0</v>
      </c>
      <c r="CW225" s="58">
        <f t="shared" si="898"/>
        <v>0</v>
      </c>
      <c r="CX225" s="58">
        <f t="shared" si="898"/>
        <v>0</v>
      </c>
      <c r="CY225" s="58">
        <f t="shared" si="898"/>
        <v>0</v>
      </c>
      <c r="CZ225" s="58">
        <f t="shared" si="898"/>
        <v>0</v>
      </c>
      <c r="DA225" s="58">
        <f t="shared" si="898"/>
        <v>0</v>
      </c>
      <c r="DB225" s="58">
        <f t="shared" si="898"/>
        <v>0</v>
      </c>
      <c r="DC225" s="60">
        <f>SUM(DD225:DQ225)</f>
        <v>0</v>
      </c>
      <c r="DD225" s="58">
        <f>DD226*DD227</f>
        <v>0</v>
      </c>
      <c r="DE225" s="61"/>
      <c r="DF225" s="58">
        <f t="shared" ref="DF225:DQ225" si="899">DF226*DF227</f>
        <v>0</v>
      </c>
      <c r="DG225" s="58">
        <f t="shared" si="899"/>
        <v>0</v>
      </c>
      <c r="DH225" s="58">
        <f t="shared" si="899"/>
        <v>0</v>
      </c>
      <c r="DI225" s="58">
        <f t="shared" si="899"/>
        <v>0</v>
      </c>
      <c r="DJ225" s="58">
        <f t="shared" si="899"/>
        <v>0</v>
      </c>
      <c r="DK225" s="58">
        <f t="shared" si="899"/>
        <v>0</v>
      </c>
      <c r="DL225" s="58">
        <f t="shared" si="899"/>
        <v>0</v>
      </c>
      <c r="DM225" s="58">
        <f t="shared" si="899"/>
        <v>0</v>
      </c>
      <c r="DN225" s="58">
        <f t="shared" si="899"/>
        <v>0</v>
      </c>
      <c r="DO225" s="58">
        <f t="shared" si="899"/>
        <v>0</v>
      </c>
      <c r="DP225" s="58">
        <f t="shared" si="899"/>
        <v>0</v>
      </c>
      <c r="DQ225" s="58">
        <f t="shared" si="899"/>
        <v>0</v>
      </c>
      <c r="DR225" s="60">
        <f>SUM(DS225:EF225)</f>
        <v>0</v>
      </c>
      <c r="DS225" s="58">
        <f>DS226*DS227</f>
        <v>0</v>
      </c>
      <c r="DT225" s="61"/>
      <c r="DU225" s="58">
        <f t="shared" ref="DU225:EF225" si="900">DU226*DU227</f>
        <v>0</v>
      </c>
      <c r="DV225" s="58">
        <f t="shared" si="900"/>
        <v>0</v>
      </c>
      <c r="DW225" s="58">
        <f t="shared" si="900"/>
        <v>0</v>
      </c>
      <c r="DX225" s="58">
        <f t="shared" si="900"/>
        <v>0</v>
      </c>
      <c r="DY225" s="58">
        <f t="shared" si="900"/>
        <v>0</v>
      </c>
      <c r="DZ225" s="58">
        <f t="shared" si="900"/>
        <v>0</v>
      </c>
      <c r="EA225" s="58">
        <f t="shared" si="900"/>
        <v>0</v>
      </c>
      <c r="EB225" s="58">
        <f t="shared" si="900"/>
        <v>0</v>
      </c>
      <c r="EC225" s="58">
        <f t="shared" si="900"/>
        <v>0</v>
      </c>
      <c r="ED225" s="58">
        <f t="shared" si="900"/>
        <v>0</v>
      </c>
      <c r="EE225" s="58">
        <f t="shared" si="900"/>
        <v>0</v>
      </c>
      <c r="EF225" s="58">
        <f t="shared" si="900"/>
        <v>0</v>
      </c>
      <c r="EG225" s="60">
        <f>SUM(EH225:EU225)</f>
        <v>0</v>
      </c>
      <c r="EH225" s="58">
        <f>EH226*EH227</f>
        <v>0</v>
      </c>
      <c r="EI225" s="61"/>
      <c r="EJ225" s="58">
        <f t="shared" ref="EJ225:EU225" si="901">EJ226*EJ227</f>
        <v>0</v>
      </c>
      <c r="EK225" s="58">
        <f t="shared" si="901"/>
        <v>0</v>
      </c>
      <c r="EL225" s="58">
        <f t="shared" si="901"/>
        <v>0</v>
      </c>
      <c r="EM225" s="58">
        <f t="shared" si="901"/>
        <v>0</v>
      </c>
      <c r="EN225" s="58">
        <f t="shared" si="901"/>
        <v>0</v>
      </c>
      <c r="EO225" s="58">
        <f t="shared" si="901"/>
        <v>0</v>
      </c>
      <c r="EP225" s="58">
        <f t="shared" si="901"/>
        <v>0</v>
      </c>
      <c r="EQ225" s="58">
        <f t="shared" si="901"/>
        <v>0</v>
      </c>
      <c r="ER225" s="58">
        <f t="shared" si="901"/>
        <v>0</v>
      </c>
      <c r="ES225" s="58">
        <f t="shared" si="901"/>
        <v>0</v>
      </c>
      <c r="ET225" s="58">
        <f t="shared" si="901"/>
        <v>0</v>
      </c>
      <c r="EU225" s="58">
        <f t="shared" si="901"/>
        <v>0</v>
      </c>
      <c r="EV225" s="60">
        <f>SUM(EW225:FJ225)</f>
        <v>0</v>
      </c>
      <c r="EW225" s="58">
        <f>EW226*EW227</f>
        <v>0</v>
      </c>
      <c r="EX225" s="61"/>
      <c r="EY225" s="58">
        <f t="shared" ref="EY225:FJ225" si="902">EY226*EY227</f>
        <v>0</v>
      </c>
      <c r="EZ225" s="58">
        <f t="shared" si="902"/>
        <v>0</v>
      </c>
      <c r="FA225" s="58">
        <f t="shared" si="902"/>
        <v>0</v>
      </c>
      <c r="FB225" s="58">
        <f t="shared" si="902"/>
        <v>0</v>
      </c>
      <c r="FC225" s="58">
        <f t="shared" si="902"/>
        <v>0</v>
      </c>
      <c r="FD225" s="58">
        <f t="shared" si="902"/>
        <v>0</v>
      </c>
      <c r="FE225" s="58">
        <f t="shared" si="902"/>
        <v>0</v>
      </c>
      <c r="FF225" s="58">
        <f t="shared" si="902"/>
        <v>0</v>
      </c>
      <c r="FG225" s="58">
        <f t="shared" si="902"/>
        <v>0</v>
      </c>
      <c r="FH225" s="58">
        <f t="shared" si="902"/>
        <v>0</v>
      </c>
      <c r="FI225" s="58">
        <f t="shared" si="902"/>
        <v>0</v>
      </c>
      <c r="FJ225" s="58">
        <f t="shared" si="902"/>
        <v>0</v>
      </c>
      <c r="FK225" s="60">
        <f>SUM(FL225:FY225)</f>
        <v>0</v>
      </c>
      <c r="FL225" s="58">
        <f>FL226*FL227</f>
        <v>0</v>
      </c>
      <c r="FM225" s="61"/>
      <c r="FN225" s="58">
        <f t="shared" ref="FN225:FY225" si="903">FN226*FN227</f>
        <v>0</v>
      </c>
      <c r="FO225" s="58">
        <f t="shared" si="903"/>
        <v>0</v>
      </c>
      <c r="FP225" s="58">
        <f t="shared" si="903"/>
        <v>0</v>
      </c>
      <c r="FQ225" s="58">
        <f t="shared" si="903"/>
        <v>0</v>
      </c>
      <c r="FR225" s="58">
        <f t="shared" si="903"/>
        <v>0</v>
      </c>
      <c r="FS225" s="58">
        <f t="shared" si="903"/>
        <v>0</v>
      </c>
      <c r="FT225" s="58">
        <f t="shared" si="903"/>
        <v>0</v>
      </c>
      <c r="FU225" s="58">
        <f t="shared" si="903"/>
        <v>0</v>
      </c>
      <c r="FV225" s="58">
        <f t="shared" si="903"/>
        <v>0</v>
      </c>
      <c r="FW225" s="58">
        <f t="shared" si="903"/>
        <v>0</v>
      </c>
      <c r="FX225" s="58">
        <f t="shared" si="903"/>
        <v>0</v>
      </c>
      <c r="FY225" s="58">
        <f t="shared" si="903"/>
        <v>0</v>
      </c>
      <c r="FZ225" s="60">
        <f>SUM(GA225:GN225)</f>
        <v>0</v>
      </c>
      <c r="GA225" s="58">
        <f>GA226*GA227</f>
        <v>0</v>
      </c>
      <c r="GB225" s="61"/>
      <c r="GC225" s="58">
        <f t="shared" ref="GC225:GN225" si="904">GC226*GC227</f>
        <v>0</v>
      </c>
      <c r="GD225" s="58">
        <f t="shared" si="904"/>
        <v>0</v>
      </c>
      <c r="GE225" s="58">
        <f t="shared" si="904"/>
        <v>0</v>
      </c>
      <c r="GF225" s="58">
        <f t="shared" si="904"/>
        <v>0</v>
      </c>
      <c r="GG225" s="58">
        <f t="shared" si="904"/>
        <v>0</v>
      </c>
      <c r="GH225" s="58">
        <f t="shared" si="904"/>
        <v>0</v>
      </c>
      <c r="GI225" s="58">
        <f t="shared" si="904"/>
        <v>0</v>
      </c>
      <c r="GJ225" s="58">
        <f t="shared" si="904"/>
        <v>0</v>
      </c>
      <c r="GK225" s="58">
        <f t="shared" si="904"/>
        <v>0</v>
      </c>
      <c r="GL225" s="58">
        <f t="shared" si="904"/>
        <v>0</v>
      </c>
      <c r="GM225" s="58">
        <f t="shared" si="904"/>
        <v>0</v>
      </c>
      <c r="GN225" s="58">
        <f t="shared" si="904"/>
        <v>0</v>
      </c>
      <c r="GO225" s="60">
        <f>SUM(GP225:HC225)</f>
        <v>0</v>
      </c>
      <c r="GP225" s="58">
        <f>GP226*GP227</f>
        <v>0</v>
      </c>
      <c r="GQ225" s="61"/>
      <c r="GR225" s="58">
        <f t="shared" ref="GR225:HC225" si="905">GR226*GR227</f>
        <v>0</v>
      </c>
      <c r="GS225" s="58">
        <f t="shared" si="905"/>
        <v>0</v>
      </c>
      <c r="GT225" s="58">
        <f t="shared" si="905"/>
        <v>0</v>
      </c>
      <c r="GU225" s="58">
        <f t="shared" si="905"/>
        <v>0</v>
      </c>
      <c r="GV225" s="58">
        <f t="shared" si="905"/>
        <v>0</v>
      </c>
      <c r="GW225" s="58">
        <f t="shared" si="905"/>
        <v>0</v>
      </c>
      <c r="GX225" s="58">
        <f t="shared" si="905"/>
        <v>0</v>
      </c>
      <c r="GY225" s="58">
        <f t="shared" si="905"/>
        <v>0</v>
      </c>
      <c r="GZ225" s="58">
        <f t="shared" si="905"/>
        <v>0</v>
      </c>
      <c r="HA225" s="58">
        <f t="shared" si="905"/>
        <v>0</v>
      </c>
      <c r="HB225" s="58">
        <f t="shared" si="905"/>
        <v>0</v>
      </c>
      <c r="HC225" s="58">
        <f t="shared" si="905"/>
        <v>0</v>
      </c>
    </row>
    <row r="226" spans="1:213" s="15" customFormat="1" ht="13.5" customHeight="1" x14ac:dyDescent="0.25">
      <c r="A226" s="14" t="s">
        <v>54</v>
      </c>
      <c r="B226" s="15" t="s">
        <v>568</v>
      </c>
      <c r="C226" s="47" t="s">
        <v>505</v>
      </c>
      <c r="D226" s="47" t="s">
        <v>506</v>
      </c>
      <c r="E226" s="48">
        <v>97</v>
      </c>
      <c r="F226" s="49"/>
      <c r="G226" s="50" t="s">
        <v>555</v>
      </c>
      <c r="H226" s="51"/>
      <c r="J226" s="50" t="s">
        <v>60</v>
      </c>
      <c r="K226" s="52" t="s">
        <v>56</v>
      </c>
      <c r="L226" s="53"/>
      <c r="M226" s="53"/>
      <c r="N226" s="16"/>
      <c r="O226" s="54"/>
      <c r="P226" s="17">
        <v>20</v>
      </c>
      <c r="Q226" s="55">
        <f t="shared" si="894"/>
        <v>0</v>
      </c>
      <c r="R226" s="56">
        <f t="shared" si="894"/>
        <v>0</v>
      </c>
      <c r="S226" s="56">
        <f t="shared" si="894"/>
        <v>0</v>
      </c>
      <c r="T226" s="56">
        <f t="shared" si="894"/>
        <v>0</v>
      </c>
      <c r="U226" s="56">
        <f t="shared" si="894"/>
        <v>0</v>
      </c>
      <c r="V226" s="56">
        <f t="shared" si="894"/>
        <v>0</v>
      </c>
      <c r="W226" s="56">
        <f t="shared" si="894"/>
        <v>0</v>
      </c>
      <c r="X226" s="56">
        <f t="shared" si="894"/>
        <v>0</v>
      </c>
      <c r="Y226" s="56">
        <f t="shared" si="894"/>
        <v>0</v>
      </c>
      <c r="Z226" s="56">
        <f t="shared" si="894"/>
        <v>0</v>
      </c>
      <c r="AA226" s="56">
        <f t="shared" si="894"/>
        <v>0</v>
      </c>
      <c r="AB226" s="56">
        <f t="shared" si="894"/>
        <v>0</v>
      </c>
      <c r="AC226" s="56">
        <f t="shared" si="894"/>
        <v>0</v>
      </c>
      <c r="AD226" s="56">
        <f t="shared" si="894"/>
        <v>0</v>
      </c>
      <c r="AE226" s="56">
        <f t="shared" si="894"/>
        <v>0</v>
      </c>
      <c r="AF226" s="57">
        <f>SUM(AG226:AT226)</f>
        <v>0</v>
      </c>
      <c r="AG226" s="58"/>
      <c r="AH226" s="63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60">
        <f>SUM(AV226:BI226)</f>
        <v>0</v>
      </c>
      <c r="AV226" s="58"/>
      <c r="AW226" s="63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60">
        <f>SUM(BK226:BX226)</f>
        <v>0</v>
      </c>
      <c r="BK226" s="58"/>
      <c r="BL226" s="63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60">
        <f>SUM(BZ226:CM226)</f>
        <v>0</v>
      </c>
      <c r="BZ226" s="58"/>
      <c r="CA226" s="61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60">
        <f>SUM(CO226:DB226)</f>
        <v>0</v>
      </c>
      <c r="CO226" s="58"/>
      <c r="CP226" s="61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60">
        <f>SUM(DD226:DQ226)</f>
        <v>0</v>
      </c>
      <c r="DD226" s="58"/>
      <c r="DE226" s="61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60">
        <f>SUM(DS226:EF226)</f>
        <v>0</v>
      </c>
      <c r="DS226" s="58"/>
      <c r="DT226" s="61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60">
        <f>SUM(EH226:EU226)</f>
        <v>0</v>
      </c>
      <c r="EH226" s="58"/>
      <c r="EI226" s="61"/>
      <c r="EJ226" s="58"/>
      <c r="EK226" s="58"/>
      <c r="EL226" s="58"/>
      <c r="EM226" s="58"/>
      <c r="EN226" s="58"/>
      <c r="EO226" s="58"/>
      <c r="EP226" s="58"/>
      <c r="EQ226" s="58"/>
      <c r="ER226" s="58"/>
      <c r="ES226" s="58"/>
      <c r="ET226" s="58"/>
      <c r="EU226" s="58"/>
      <c r="EV226" s="60">
        <f>SUM(EW226:FJ226)</f>
        <v>0</v>
      </c>
      <c r="EW226" s="58"/>
      <c r="EX226" s="61"/>
      <c r="EY226" s="58"/>
      <c r="EZ226" s="58"/>
      <c r="FA226" s="58"/>
      <c r="FB226" s="58"/>
      <c r="FC226" s="58"/>
      <c r="FD226" s="58"/>
      <c r="FE226" s="58"/>
      <c r="FF226" s="58"/>
      <c r="FG226" s="58"/>
      <c r="FH226" s="58"/>
      <c r="FI226" s="58"/>
      <c r="FJ226" s="58"/>
      <c r="FK226" s="60">
        <f>SUM(FL226:FY226)</f>
        <v>0</v>
      </c>
      <c r="FL226" s="58"/>
      <c r="FM226" s="61"/>
      <c r="FN226" s="58"/>
      <c r="FO226" s="58"/>
      <c r="FP226" s="58"/>
      <c r="FQ226" s="58"/>
      <c r="FR226" s="58"/>
      <c r="FS226" s="58"/>
      <c r="FT226" s="58"/>
      <c r="FU226" s="58"/>
      <c r="FV226" s="58"/>
      <c r="FW226" s="58"/>
      <c r="FX226" s="58"/>
      <c r="FY226" s="58"/>
      <c r="FZ226" s="60">
        <f>SUM(GA226:GN226)</f>
        <v>0</v>
      </c>
      <c r="GA226" s="58"/>
      <c r="GB226" s="61"/>
      <c r="GC226" s="58"/>
      <c r="GD226" s="58"/>
      <c r="GE226" s="58"/>
      <c r="GF226" s="58"/>
      <c r="GG226" s="58"/>
      <c r="GH226" s="58"/>
      <c r="GI226" s="58"/>
      <c r="GJ226" s="58"/>
      <c r="GK226" s="58"/>
      <c r="GL226" s="58"/>
      <c r="GM226" s="58"/>
      <c r="GN226" s="58"/>
      <c r="GO226" s="60">
        <f>SUM(GP226:HC226)</f>
        <v>0</v>
      </c>
      <c r="GP226" s="58"/>
      <c r="GQ226" s="61"/>
      <c r="GR226" s="58"/>
      <c r="GS226" s="58"/>
      <c r="GT226" s="58"/>
      <c r="GU226" s="58"/>
      <c r="GV226" s="58"/>
      <c r="GW226" s="58"/>
      <c r="GX226" s="58"/>
      <c r="GY226" s="58"/>
      <c r="GZ226" s="58"/>
      <c r="HA226" s="58"/>
      <c r="HB226" s="58"/>
      <c r="HC226" s="58"/>
    </row>
    <row r="227" spans="1:213" s="15" customFormat="1" ht="13.5" customHeight="1" x14ac:dyDescent="0.25">
      <c r="A227" s="14" t="s">
        <v>54</v>
      </c>
      <c r="B227" s="15" t="s">
        <v>569</v>
      </c>
      <c r="C227" s="47" t="s">
        <v>505</v>
      </c>
      <c r="D227" s="47" t="s">
        <v>506</v>
      </c>
      <c r="E227" s="48">
        <v>97</v>
      </c>
      <c r="F227" s="49"/>
      <c r="G227" s="50" t="s">
        <v>557</v>
      </c>
      <c r="H227" s="51"/>
      <c r="J227" s="50" t="s">
        <v>63</v>
      </c>
      <c r="K227" s="52" t="s">
        <v>56</v>
      </c>
      <c r="L227" s="53"/>
      <c r="M227" s="53"/>
      <c r="N227" s="16"/>
      <c r="O227" s="54"/>
      <c r="P227" s="17">
        <v>20</v>
      </c>
      <c r="Q227" s="55">
        <f t="shared" ref="Q227:AF227" si="906">IF(Q226=0, 0, Q225/Q226/1)</f>
        <v>0</v>
      </c>
      <c r="R227" s="56">
        <f t="shared" si="906"/>
        <v>0</v>
      </c>
      <c r="S227" s="56">
        <f t="shared" si="906"/>
        <v>0</v>
      </c>
      <c r="T227" s="56">
        <f t="shared" si="906"/>
        <v>0</v>
      </c>
      <c r="U227" s="56">
        <f t="shared" si="906"/>
        <v>0</v>
      </c>
      <c r="V227" s="56">
        <f t="shared" si="906"/>
        <v>0</v>
      </c>
      <c r="W227" s="56">
        <f t="shared" si="906"/>
        <v>0</v>
      </c>
      <c r="X227" s="56">
        <f t="shared" si="906"/>
        <v>0</v>
      </c>
      <c r="Y227" s="56">
        <f t="shared" si="906"/>
        <v>0</v>
      </c>
      <c r="Z227" s="56">
        <f t="shared" si="906"/>
        <v>0</v>
      </c>
      <c r="AA227" s="56">
        <f t="shared" si="906"/>
        <v>0</v>
      </c>
      <c r="AB227" s="56">
        <f t="shared" si="906"/>
        <v>0</v>
      </c>
      <c r="AC227" s="56">
        <f t="shared" si="906"/>
        <v>0</v>
      </c>
      <c r="AD227" s="56">
        <f t="shared" si="906"/>
        <v>0</v>
      </c>
      <c r="AE227" s="56">
        <f t="shared" si="906"/>
        <v>0</v>
      </c>
      <c r="AF227" s="57">
        <f t="shared" si="906"/>
        <v>0</v>
      </c>
      <c r="AG227" s="58"/>
      <c r="AH227" s="63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60">
        <f>IF(AU226=0, 0, AU225/AU226/1)</f>
        <v>0</v>
      </c>
      <c r="AV227" s="58"/>
      <c r="AW227" s="63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60">
        <f>IF(BJ226=0, 0, BJ225/BJ226/1)</f>
        <v>0</v>
      </c>
      <c r="BK227" s="58"/>
      <c r="BL227" s="63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60">
        <f>IF(BY226=0, 0, BY225/BY226/1)</f>
        <v>0</v>
      </c>
      <c r="BZ227" s="58"/>
      <c r="CA227" s="61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60">
        <f>IF(CN226=0, 0, CN225/CN226/1)</f>
        <v>0</v>
      </c>
      <c r="CO227" s="58"/>
      <c r="CP227" s="61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60">
        <f>IF(DC226=0, 0, DC225/DC226/1)</f>
        <v>0</v>
      </c>
      <c r="DD227" s="58"/>
      <c r="DE227" s="61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60">
        <f>IF(DR226=0, 0, DR225/DR226/1)</f>
        <v>0</v>
      </c>
      <c r="DS227" s="58"/>
      <c r="DT227" s="61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60">
        <f>IF(EG226=0, 0, EG225/EG226/1)</f>
        <v>0</v>
      </c>
      <c r="EH227" s="58"/>
      <c r="EI227" s="61"/>
      <c r="EJ227" s="58"/>
      <c r="EK227" s="58"/>
      <c r="EL227" s="58"/>
      <c r="EM227" s="58"/>
      <c r="EN227" s="58"/>
      <c r="EO227" s="58"/>
      <c r="EP227" s="58"/>
      <c r="EQ227" s="58"/>
      <c r="ER227" s="58"/>
      <c r="ES227" s="58"/>
      <c r="ET227" s="58"/>
      <c r="EU227" s="58"/>
      <c r="EV227" s="60">
        <f>IF(EV226=0, 0, EV225/EV226/1)</f>
        <v>0</v>
      </c>
      <c r="EW227" s="58"/>
      <c r="EX227" s="61"/>
      <c r="EY227" s="58"/>
      <c r="EZ227" s="58"/>
      <c r="FA227" s="58"/>
      <c r="FB227" s="58"/>
      <c r="FC227" s="58"/>
      <c r="FD227" s="58"/>
      <c r="FE227" s="58"/>
      <c r="FF227" s="58"/>
      <c r="FG227" s="58"/>
      <c r="FH227" s="58"/>
      <c r="FI227" s="58"/>
      <c r="FJ227" s="58"/>
      <c r="FK227" s="60">
        <f>IF(FK226=0, 0, FK225/FK226/1)</f>
        <v>0</v>
      </c>
      <c r="FL227" s="58"/>
      <c r="FM227" s="61"/>
      <c r="FN227" s="58"/>
      <c r="FO227" s="58"/>
      <c r="FP227" s="58"/>
      <c r="FQ227" s="58"/>
      <c r="FR227" s="58"/>
      <c r="FS227" s="58"/>
      <c r="FT227" s="58"/>
      <c r="FU227" s="58"/>
      <c r="FV227" s="58"/>
      <c r="FW227" s="58"/>
      <c r="FX227" s="58"/>
      <c r="FY227" s="58"/>
      <c r="FZ227" s="60">
        <f>IF(FZ226=0, 0, FZ225/FZ226/1)</f>
        <v>0</v>
      </c>
      <c r="GA227" s="58"/>
      <c r="GB227" s="61"/>
      <c r="GC227" s="58"/>
      <c r="GD227" s="58"/>
      <c r="GE227" s="58"/>
      <c r="GF227" s="58"/>
      <c r="GG227" s="58"/>
      <c r="GH227" s="58"/>
      <c r="GI227" s="58"/>
      <c r="GJ227" s="58"/>
      <c r="GK227" s="58"/>
      <c r="GL227" s="58"/>
      <c r="GM227" s="58"/>
      <c r="GN227" s="58"/>
      <c r="GO227" s="60">
        <f>IF(GO226=0, 0, GO225/GO226/1)</f>
        <v>0</v>
      </c>
      <c r="GP227" s="58"/>
      <c r="GQ227" s="61"/>
      <c r="GR227" s="58"/>
      <c r="GS227" s="58"/>
      <c r="GT227" s="58"/>
      <c r="GU227" s="58"/>
      <c r="GV227" s="58"/>
      <c r="GW227" s="58"/>
      <c r="GX227" s="58"/>
      <c r="GY227" s="58"/>
      <c r="GZ227" s="58"/>
      <c r="HA227" s="58"/>
      <c r="HB227" s="58"/>
      <c r="HC227" s="58"/>
    </row>
    <row r="228" spans="1:213" s="15" customFormat="1" ht="13.5" customHeight="1" x14ac:dyDescent="0.25">
      <c r="A228" s="14" t="s">
        <v>49</v>
      </c>
      <c r="B228" s="15" t="s">
        <v>570</v>
      </c>
      <c r="C228" s="47" t="s">
        <v>505</v>
      </c>
      <c r="D228" s="47" t="s">
        <v>506</v>
      </c>
      <c r="E228" s="48">
        <v>97</v>
      </c>
      <c r="F228" s="49"/>
      <c r="G228" s="50" t="s">
        <v>571</v>
      </c>
      <c r="H228" s="51" t="s">
        <v>54</v>
      </c>
      <c r="J228" s="50" t="s">
        <v>55</v>
      </c>
      <c r="K228" s="52" t="s">
        <v>56</v>
      </c>
      <c r="L228" s="53"/>
      <c r="M228" s="53"/>
      <c r="N228" s="16"/>
      <c r="O228" s="54"/>
      <c r="P228" s="17">
        <v>20</v>
      </c>
      <c r="Q228" s="55">
        <f t="shared" ref="Q228:AE229" si="907">SUM(AF228,AU228,BJ228,BY228,CN228,DC228,DR228,EG228,EV228,FK228,FZ228,GO228)</f>
        <v>0</v>
      </c>
      <c r="R228" s="56">
        <f t="shared" si="907"/>
        <v>0</v>
      </c>
      <c r="S228" s="56">
        <f t="shared" si="907"/>
        <v>0</v>
      </c>
      <c r="T228" s="56">
        <f t="shared" si="907"/>
        <v>0</v>
      </c>
      <c r="U228" s="56">
        <f t="shared" si="907"/>
        <v>0</v>
      </c>
      <c r="V228" s="56">
        <f t="shared" si="907"/>
        <v>0</v>
      </c>
      <c r="W228" s="56">
        <f t="shared" si="907"/>
        <v>0</v>
      </c>
      <c r="X228" s="56">
        <f t="shared" si="907"/>
        <v>0</v>
      </c>
      <c r="Y228" s="56">
        <f t="shared" si="907"/>
        <v>0</v>
      </c>
      <c r="Z228" s="56">
        <f t="shared" si="907"/>
        <v>0</v>
      </c>
      <c r="AA228" s="56">
        <f t="shared" si="907"/>
        <v>0</v>
      </c>
      <c r="AB228" s="56">
        <f t="shared" si="907"/>
        <v>0</v>
      </c>
      <c r="AC228" s="56">
        <f t="shared" si="907"/>
        <v>0</v>
      </c>
      <c r="AD228" s="56">
        <f t="shared" si="907"/>
        <v>0</v>
      </c>
      <c r="AE228" s="56">
        <f t="shared" si="907"/>
        <v>0</v>
      </c>
      <c r="AF228" s="57">
        <f>SUM(AG228:AT228)</f>
        <v>0</v>
      </c>
      <c r="AG228" s="58"/>
      <c r="AH228" s="63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60">
        <f>SUM(AV228:BI228)</f>
        <v>0</v>
      </c>
      <c r="AV228" s="58">
        <f>AV229*AV230</f>
        <v>0</v>
      </c>
      <c r="AW228" s="63"/>
      <c r="AX228" s="58">
        <f t="shared" ref="AX228:BI228" si="908">AX229*AX230</f>
        <v>0</v>
      </c>
      <c r="AY228" s="58">
        <f t="shared" si="908"/>
        <v>0</v>
      </c>
      <c r="AZ228" s="58">
        <f t="shared" si="908"/>
        <v>0</v>
      </c>
      <c r="BA228" s="58">
        <f t="shared" si="908"/>
        <v>0</v>
      </c>
      <c r="BB228" s="58">
        <f t="shared" si="908"/>
        <v>0</v>
      </c>
      <c r="BC228" s="58">
        <f t="shared" si="908"/>
        <v>0</v>
      </c>
      <c r="BD228" s="58">
        <f t="shared" si="908"/>
        <v>0</v>
      </c>
      <c r="BE228" s="58">
        <f t="shared" si="908"/>
        <v>0</v>
      </c>
      <c r="BF228" s="58">
        <f t="shared" si="908"/>
        <v>0</v>
      </c>
      <c r="BG228" s="58">
        <f t="shared" si="908"/>
        <v>0</v>
      </c>
      <c r="BH228" s="58">
        <f t="shared" si="908"/>
        <v>0</v>
      </c>
      <c r="BI228" s="58">
        <f t="shared" si="908"/>
        <v>0</v>
      </c>
      <c r="BJ228" s="60">
        <f>SUM(BK228:BX228)</f>
        <v>0</v>
      </c>
      <c r="BK228" s="58">
        <f>BK229*BK230</f>
        <v>0</v>
      </c>
      <c r="BL228" s="63"/>
      <c r="BM228" s="58">
        <f t="shared" ref="BM228:BX228" si="909">BM229*BM230</f>
        <v>0</v>
      </c>
      <c r="BN228" s="58">
        <f t="shared" si="909"/>
        <v>0</v>
      </c>
      <c r="BO228" s="58">
        <f t="shared" si="909"/>
        <v>0</v>
      </c>
      <c r="BP228" s="58">
        <f t="shared" si="909"/>
        <v>0</v>
      </c>
      <c r="BQ228" s="58">
        <f t="shared" si="909"/>
        <v>0</v>
      </c>
      <c r="BR228" s="58">
        <f t="shared" si="909"/>
        <v>0</v>
      </c>
      <c r="BS228" s="58">
        <f t="shared" si="909"/>
        <v>0</v>
      </c>
      <c r="BT228" s="58">
        <f t="shared" si="909"/>
        <v>0</v>
      </c>
      <c r="BU228" s="58">
        <f t="shared" si="909"/>
        <v>0</v>
      </c>
      <c r="BV228" s="58">
        <f t="shared" si="909"/>
        <v>0</v>
      </c>
      <c r="BW228" s="58">
        <f t="shared" si="909"/>
        <v>0</v>
      </c>
      <c r="BX228" s="58">
        <f t="shared" si="909"/>
        <v>0</v>
      </c>
      <c r="BY228" s="60">
        <f>SUM(BZ228:CM228)</f>
        <v>0</v>
      </c>
      <c r="BZ228" s="58">
        <f>BZ229*BZ230</f>
        <v>0</v>
      </c>
      <c r="CA228" s="61"/>
      <c r="CB228" s="58">
        <f t="shared" ref="CB228:CM228" si="910">CB229*CB230</f>
        <v>0</v>
      </c>
      <c r="CC228" s="58">
        <f t="shared" si="910"/>
        <v>0</v>
      </c>
      <c r="CD228" s="58">
        <f t="shared" si="910"/>
        <v>0</v>
      </c>
      <c r="CE228" s="58">
        <f t="shared" si="910"/>
        <v>0</v>
      </c>
      <c r="CF228" s="58">
        <f t="shared" si="910"/>
        <v>0</v>
      </c>
      <c r="CG228" s="58">
        <f t="shared" si="910"/>
        <v>0</v>
      </c>
      <c r="CH228" s="58">
        <f t="shared" si="910"/>
        <v>0</v>
      </c>
      <c r="CI228" s="58">
        <f t="shared" si="910"/>
        <v>0</v>
      </c>
      <c r="CJ228" s="58">
        <f t="shared" si="910"/>
        <v>0</v>
      </c>
      <c r="CK228" s="58">
        <f t="shared" si="910"/>
        <v>0</v>
      </c>
      <c r="CL228" s="58">
        <f t="shared" si="910"/>
        <v>0</v>
      </c>
      <c r="CM228" s="58">
        <f t="shared" si="910"/>
        <v>0</v>
      </c>
      <c r="CN228" s="60">
        <f>SUM(CO228:DB228)</f>
        <v>0</v>
      </c>
      <c r="CO228" s="58">
        <f>CO229*CO230</f>
        <v>0</v>
      </c>
      <c r="CP228" s="61"/>
      <c r="CQ228" s="58">
        <f t="shared" ref="CQ228:DB228" si="911">CQ229*CQ230</f>
        <v>0</v>
      </c>
      <c r="CR228" s="58">
        <f t="shared" si="911"/>
        <v>0</v>
      </c>
      <c r="CS228" s="58">
        <f t="shared" si="911"/>
        <v>0</v>
      </c>
      <c r="CT228" s="58">
        <f t="shared" si="911"/>
        <v>0</v>
      </c>
      <c r="CU228" s="58">
        <f t="shared" si="911"/>
        <v>0</v>
      </c>
      <c r="CV228" s="58">
        <f t="shared" si="911"/>
        <v>0</v>
      </c>
      <c r="CW228" s="58">
        <f t="shared" si="911"/>
        <v>0</v>
      </c>
      <c r="CX228" s="58">
        <f t="shared" si="911"/>
        <v>0</v>
      </c>
      <c r="CY228" s="58">
        <f t="shared" si="911"/>
        <v>0</v>
      </c>
      <c r="CZ228" s="58">
        <f t="shared" si="911"/>
        <v>0</v>
      </c>
      <c r="DA228" s="58">
        <f t="shared" si="911"/>
        <v>0</v>
      </c>
      <c r="DB228" s="58">
        <f t="shared" si="911"/>
        <v>0</v>
      </c>
      <c r="DC228" s="60">
        <f>SUM(DD228:DQ228)</f>
        <v>0</v>
      </c>
      <c r="DD228" s="58">
        <f>DD229*DD230</f>
        <v>0</v>
      </c>
      <c r="DE228" s="61"/>
      <c r="DF228" s="58">
        <f t="shared" ref="DF228:DQ228" si="912">DF229*DF230</f>
        <v>0</v>
      </c>
      <c r="DG228" s="58">
        <f t="shared" si="912"/>
        <v>0</v>
      </c>
      <c r="DH228" s="58">
        <f t="shared" si="912"/>
        <v>0</v>
      </c>
      <c r="DI228" s="58">
        <f t="shared" si="912"/>
        <v>0</v>
      </c>
      <c r="DJ228" s="58">
        <f t="shared" si="912"/>
        <v>0</v>
      </c>
      <c r="DK228" s="58">
        <f t="shared" si="912"/>
        <v>0</v>
      </c>
      <c r="DL228" s="58">
        <f t="shared" si="912"/>
        <v>0</v>
      </c>
      <c r="DM228" s="58">
        <f t="shared" si="912"/>
        <v>0</v>
      </c>
      <c r="DN228" s="58">
        <f t="shared" si="912"/>
        <v>0</v>
      </c>
      <c r="DO228" s="58">
        <f t="shared" si="912"/>
        <v>0</v>
      </c>
      <c r="DP228" s="58">
        <f t="shared" si="912"/>
        <v>0</v>
      </c>
      <c r="DQ228" s="58">
        <f t="shared" si="912"/>
        <v>0</v>
      </c>
      <c r="DR228" s="60">
        <f>SUM(DS228:EF228)</f>
        <v>0</v>
      </c>
      <c r="DS228" s="58">
        <f>DS229*DS230</f>
        <v>0</v>
      </c>
      <c r="DT228" s="61"/>
      <c r="DU228" s="58">
        <f t="shared" ref="DU228:EF228" si="913">DU229*DU230</f>
        <v>0</v>
      </c>
      <c r="DV228" s="58">
        <f t="shared" si="913"/>
        <v>0</v>
      </c>
      <c r="DW228" s="58">
        <f t="shared" si="913"/>
        <v>0</v>
      </c>
      <c r="DX228" s="58">
        <f t="shared" si="913"/>
        <v>0</v>
      </c>
      <c r="DY228" s="58">
        <f t="shared" si="913"/>
        <v>0</v>
      </c>
      <c r="DZ228" s="58">
        <f t="shared" si="913"/>
        <v>0</v>
      </c>
      <c r="EA228" s="58">
        <f t="shared" si="913"/>
        <v>0</v>
      </c>
      <c r="EB228" s="58">
        <f t="shared" si="913"/>
        <v>0</v>
      </c>
      <c r="EC228" s="58">
        <f t="shared" si="913"/>
        <v>0</v>
      </c>
      <c r="ED228" s="58">
        <f t="shared" si="913"/>
        <v>0</v>
      </c>
      <c r="EE228" s="58">
        <f t="shared" si="913"/>
        <v>0</v>
      </c>
      <c r="EF228" s="58">
        <f t="shared" si="913"/>
        <v>0</v>
      </c>
      <c r="EG228" s="60">
        <f>SUM(EH228:EU228)</f>
        <v>0</v>
      </c>
      <c r="EH228" s="58">
        <f>EH229*EH230</f>
        <v>0</v>
      </c>
      <c r="EI228" s="61"/>
      <c r="EJ228" s="58">
        <f t="shared" ref="EJ228:EU228" si="914">EJ229*EJ230</f>
        <v>0</v>
      </c>
      <c r="EK228" s="58">
        <f t="shared" si="914"/>
        <v>0</v>
      </c>
      <c r="EL228" s="58">
        <f t="shared" si="914"/>
        <v>0</v>
      </c>
      <c r="EM228" s="58">
        <f t="shared" si="914"/>
        <v>0</v>
      </c>
      <c r="EN228" s="58">
        <f t="shared" si="914"/>
        <v>0</v>
      </c>
      <c r="EO228" s="58">
        <f t="shared" si="914"/>
        <v>0</v>
      </c>
      <c r="EP228" s="58">
        <f t="shared" si="914"/>
        <v>0</v>
      </c>
      <c r="EQ228" s="58">
        <f t="shared" si="914"/>
        <v>0</v>
      </c>
      <c r="ER228" s="58">
        <f t="shared" si="914"/>
        <v>0</v>
      </c>
      <c r="ES228" s="58">
        <f t="shared" si="914"/>
        <v>0</v>
      </c>
      <c r="ET228" s="58">
        <f t="shared" si="914"/>
        <v>0</v>
      </c>
      <c r="EU228" s="58">
        <f t="shared" si="914"/>
        <v>0</v>
      </c>
      <c r="EV228" s="60">
        <f>SUM(EW228:FJ228)</f>
        <v>0</v>
      </c>
      <c r="EW228" s="58">
        <f>EW229*EW230</f>
        <v>0</v>
      </c>
      <c r="EX228" s="61"/>
      <c r="EY228" s="58">
        <f t="shared" ref="EY228:FJ228" si="915">EY229*EY230</f>
        <v>0</v>
      </c>
      <c r="EZ228" s="58">
        <f t="shared" si="915"/>
        <v>0</v>
      </c>
      <c r="FA228" s="58">
        <f t="shared" si="915"/>
        <v>0</v>
      </c>
      <c r="FB228" s="58">
        <f t="shared" si="915"/>
        <v>0</v>
      </c>
      <c r="FC228" s="58">
        <f t="shared" si="915"/>
        <v>0</v>
      </c>
      <c r="FD228" s="58">
        <f t="shared" si="915"/>
        <v>0</v>
      </c>
      <c r="FE228" s="58">
        <f t="shared" si="915"/>
        <v>0</v>
      </c>
      <c r="FF228" s="58">
        <f t="shared" si="915"/>
        <v>0</v>
      </c>
      <c r="FG228" s="58">
        <f t="shared" si="915"/>
        <v>0</v>
      </c>
      <c r="FH228" s="58">
        <f t="shared" si="915"/>
        <v>0</v>
      </c>
      <c r="FI228" s="58">
        <f t="shared" si="915"/>
        <v>0</v>
      </c>
      <c r="FJ228" s="58">
        <f t="shared" si="915"/>
        <v>0</v>
      </c>
      <c r="FK228" s="60">
        <f>SUM(FL228:FY228)</f>
        <v>0</v>
      </c>
      <c r="FL228" s="58">
        <f>FL229*FL230</f>
        <v>0</v>
      </c>
      <c r="FM228" s="61"/>
      <c r="FN228" s="58">
        <f t="shared" ref="FN228:FY228" si="916">FN229*FN230</f>
        <v>0</v>
      </c>
      <c r="FO228" s="58">
        <f t="shared" si="916"/>
        <v>0</v>
      </c>
      <c r="FP228" s="58">
        <f t="shared" si="916"/>
        <v>0</v>
      </c>
      <c r="FQ228" s="58">
        <f t="shared" si="916"/>
        <v>0</v>
      </c>
      <c r="FR228" s="58">
        <f t="shared" si="916"/>
        <v>0</v>
      </c>
      <c r="FS228" s="58">
        <f t="shared" si="916"/>
        <v>0</v>
      </c>
      <c r="FT228" s="58">
        <f t="shared" si="916"/>
        <v>0</v>
      </c>
      <c r="FU228" s="58">
        <f t="shared" si="916"/>
        <v>0</v>
      </c>
      <c r="FV228" s="58">
        <f t="shared" si="916"/>
        <v>0</v>
      </c>
      <c r="FW228" s="58">
        <f t="shared" si="916"/>
        <v>0</v>
      </c>
      <c r="FX228" s="58">
        <f t="shared" si="916"/>
        <v>0</v>
      </c>
      <c r="FY228" s="58">
        <f t="shared" si="916"/>
        <v>0</v>
      </c>
      <c r="FZ228" s="60">
        <f>SUM(GA228:GN228)</f>
        <v>0</v>
      </c>
      <c r="GA228" s="58">
        <f>GA229*GA230</f>
        <v>0</v>
      </c>
      <c r="GB228" s="61"/>
      <c r="GC228" s="58">
        <f t="shared" ref="GC228:GN228" si="917">GC229*GC230</f>
        <v>0</v>
      </c>
      <c r="GD228" s="58">
        <f t="shared" si="917"/>
        <v>0</v>
      </c>
      <c r="GE228" s="58">
        <f t="shared" si="917"/>
        <v>0</v>
      </c>
      <c r="GF228" s="58">
        <f t="shared" si="917"/>
        <v>0</v>
      </c>
      <c r="GG228" s="58">
        <f t="shared" si="917"/>
        <v>0</v>
      </c>
      <c r="GH228" s="58">
        <f t="shared" si="917"/>
        <v>0</v>
      </c>
      <c r="GI228" s="58">
        <f t="shared" si="917"/>
        <v>0</v>
      </c>
      <c r="GJ228" s="58">
        <f t="shared" si="917"/>
        <v>0</v>
      </c>
      <c r="GK228" s="58">
        <f t="shared" si="917"/>
        <v>0</v>
      </c>
      <c r="GL228" s="58">
        <f t="shared" si="917"/>
        <v>0</v>
      </c>
      <c r="GM228" s="58">
        <f t="shared" si="917"/>
        <v>0</v>
      </c>
      <c r="GN228" s="58">
        <f t="shared" si="917"/>
        <v>0</v>
      </c>
      <c r="GO228" s="60">
        <f>SUM(GP228:HC228)</f>
        <v>0</v>
      </c>
      <c r="GP228" s="58">
        <f>GP229*GP230</f>
        <v>0</v>
      </c>
      <c r="GQ228" s="61"/>
      <c r="GR228" s="58">
        <f t="shared" ref="GR228:HC228" si="918">GR229*GR230</f>
        <v>0</v>
      </c>
      <c r="GS228" s="58">
        <f t="shared" si="918"/>
        <v>0</v>
      </c>
      <c r="GT228" s="58">
        <f t="shared" si="918"/>
        <v>0</v>
      </c>
      <c r="GU228" s="58">
        <f t="shared" si="918"/>
        <v>0</v>
      </c>
      <c r="GV228" s="58">
        <f t="shared" si="918"/>
        <v>0</v>
      </c>
      <c r="GW228" s="58">
        <f t="shared" si="918"/>
        <v>0</v>
      </c>
      <c r="GX228" s="58">
        <f t="shared" si="918"/>
        <v>0</v>
      </c>
      <c r="GY228" s="58">
        <f t="shared" si="918"/>
        <v>0</v>
      </c>
      <c r="GZ228" s="58">
        <f t="shared" si="918"/>
        <v>0</v>
      </c>
      <c r="HA228" s="58">
        <f t="shared" si="918"/>
        <v>0</v>
      </c>
      <c r="HB228" s="58">
        <f t="shared" si="918"/>
        <v>0</v>
      </c>
      <c r="HC228" s="58">
        <f t="shared" si="918"/>
        <v>0</v>
      </c>
    </row>
    <row r="229" spans="1:213" s="15" customFormat="1" ht="13.5" customHeight="1" x14ac:dyDescent="0.25">
      <c r="A229" s="14" t="s">
        <v>54</v>
      </c>
      <c r="B229" s="15" t="s">
        <v>572</v>
      </c>
      <c r="C229" s="47" t="s">
        <v>505</v>
      </c>
      <c r="D229" s="47" t="s">
        <v>506</v>
      </c>
      <c r="E229" s="48">
        <v>97</v>
      </c>
      <c r="F229" s="49"/>
      <c r="G229" s="50" t="s">
        <v>555</v>
      </c>
      <c r="H229" s="51"/>
      <c r="J229" s="50" t="s">
        <v>60</v>
      </c>
      <c r="K229" s="52" t="s">
        <v>56</v>
      </c>
      <c r="L229" s="53"/>
      <c r="M229" s="53"/>
      <c r="N229" s="16"/>
      <c r="O229" s="54"/>
      <c r="P229" s="17">
        <v>20</v>
      </c>
      <c r="Q229" s="55">
        <f t="shared" si="907"/>
        <v>0</v>
      </c>
      <c r="R229" s="56">
        <f t="shared" si="907"/>
        <v>0</v>
      </c>
      <c r="S229" s="56">
        <f t="shared" si="907"/>
        <v>0</v>
      </c>
      <c r="T229" s="56">
        <f t="shared" si="907"/>
        <v>0</v>
      </c>
      <c r="U229" s="56">
        <f t="shared" si="907"/>
        <v>0</v>
      </c>
      <c r="V229" s="56">
        <f t="shared" si="907"/>
        <v>0</v>
      </c>
      <c r="W229" s="56">
        <f t="shared" si="907"/>
        <v>0</v>
      </c>
      <c r="X229" s="56">
        <f t="shared" si="907"/>
        <v>0</v>
      </c>
      <c r="Y229" s="56">
        <f t="shared" si="907"/>
        <v>0</v>
      </c>
      <c r="Z229" s="56">
        <f t="shared" si="907"/>
        <v>0</v>
      </c>
      <c r="AA229" s="56">
        <f t="shared" si="907"/>
        <v>0</v>
      </c>
      <c r="AB229" s="56">
        <f t="shared" si="907"/>
        <v>0</v>
      </c>
      <c r="AC229" s="56">
        <f t="shared" si="907"/>
        <v>0</v>
      </c>
      <c r="AD229" s="56">
        <f t="shared" si="907"/>
        <v>0</v>
      </c>
      <c r="AE229" s="56">
        <f t="shared" si="907"/>
        <v>0</v>
      </c>
      <c r="AF229" s="57">
        <f>SUM(AG229:AT229)</f>
        <v>0</v>
      </c>
      <c r="AG229" s="58"/>
      <c r="AH229" s="63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60">
        <f>SUM(AV229:BI229)</f>
        <v>0</v>
      </c>
      <c r="AV229" s="58"/>
      <c r="AW229" s="63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60">
        <f>SUM(BK229:BX229)</f>
        <v>0</v>
      </c>
      <c r="BK229" s="58"/>
      <c r="BL229" s="63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60">
        <f>SUM(BZ229:CM229)</f>
        <v>0</v>
      </c>
      <c r="BZ229" s="58"/>
      <c r="CA229" s="61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60">
        <f>SUM(CO229:DB229)</f>
        <v>0</v>
      </c>
      <c r="CO229" s="58"/>
      <c r="CP229" s="61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60">
        <f>SUM(DD229:DQ229)</f>
        <v>0</v>
      </c>
      <c r="DD229" s="58"/>
      <c r="DE229" s="61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60">
        <f>SUM(DS229:EF229)</f>
        <v>0</v>
      </c>
      <c r="DS229" s="58"/>
      <c r="DT229" s="61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60">
        <f>SUM(EH229:EU229)</f>
        <v>0</v>
      </c>
      <c r="EH229" s="58"/>
      <c r="EI229" s="61"/>
      <c r="EJ229" s="58"/>
      <c r="EK229" s="58"/>
      <c r="EL229" s="58"/>
      <c r="EM229" s="58"/>
      <c r="EN229" s="58"/>
      <c r="EO229" s="58"/>
      <c r="EP229" s="58"/>
      <c r="EQ229" s="58"/>
      <c r="ER229" s="58"/>
      <c r="ES229" s="58"/>
      <c r="ET229" s="58"/>
      <c r="EU229" s="58"/>
      <c r="EV229" s="60">
        <f>SUM(EW229:FJ229)</f>
        <v>0</v>
      </c>
      <c r="EW229" s="58"/>
      <c r="EX229" s="61"/>
      <c r="EY229" s="58"/>
      <c r="EZ229" s="58"/>
      <c r="FA229" s="58"/>
      <c r="FB229" s="58"/>
      <c r="FC229" s="58"/>
      <c r="FD229" s="58"/>
      <c r="FE229" s="58"/>
      <c r="FF229" s="58"/>
      <c r="FG229" s="58"/>
      <c r="FH229" s="58"/>
      <c r="FI229" s="58"/>
      <c r="FJ229" s="58"/>
      <c r="FK229" s="60">
        <f>SUM(FL229:FY229)</f>
        <v>0</v>
      </c>
      <c r="FL229" s="58"/>
      <c r="FM229" s="61"/>
      <c r="FN229" s="58"/>
      <c r="FO229" s="58"/>
      <c r="FP229" s="58"/>
      <c r="FQ229" s="58"/>
      <c r="FR229" s="58"/>
      <c r="FS229" s="58"/>
      <c r="FT229" s="58"/>
      <c r="FU229" s="58"/>
      <c r="FV229" s="58"/>
      <c r="FW229" s="58"/>
      <c r="FX229" s="58"/>
      <c r="FY229" s="58"/>
      <c r="FZ229" s="60">
        <f>SUM(GA229:GN229)</f>
        <v>0</v>
      </c>
      <c r="GA229" s="58"/>
      <c r="GB229" s="61"/>
      <c r="GC229" s="58"/>
      <c r="GD229" s="58"/>
      <c r="GE229" s="58"/>
      <c r="GF229" s="58"/>
      <c r="GG229" s="58"/>
      <c r="GH229" s="58"/>
      <c r="GI229" s="58"/>
      <c r="GJ229" s="58"/>
      <c r="GK229" s="58"/>
      <c r="GL229" s="58"/>
      <c r="GM229" s="58"/>
      <c r="GN229" s="58"/>
      <c r="GO229" s="60">
        <f>SUM(GP229:HC229)</f>
        <v>0</v>
      </c>
      <c r="GP229" s="58"/>
      <c r="GQ229" s="61"/>
      <c r="GR229" s="58"/>
      <c r="GS229" s="58"/>
      <c r="GT229" s="58"/>
      <c r="GU229" s="58"/>
      <c r="GV229" s="58"/>
      <c r="GW229" s="58"/>
      <c r="GX229" s="58"/>
      <c r="GY229" s="58"/>
      <c r="GZ229" s="58"/>
      <c r="HA229" s="58"/>
      <c r="HB229" s="58"/>
      <c r="HC229" s="58"/>
    </row>
    <row r="230" spans="1:213" s="15" customFormat="1" ht="13.5" customHeight="1" x14ac:dyDescent="0.25">
      <c r="A230" s="14" t="s">
        <v>54</v>
      </c>
      <c r="B230" s="15" t="s">
        <v>573</v>
      </c>
      <c r="C230" s="47" t="s">
        <v>505</v>
      </c>
      <c r="D230" s="47" t="s">
        <v>506</v>
      </c>
      <c r="E230" s="48">
        <v>97</v>
      </c>
      <c r="F230" s="49"/>
      <c r="G230" s="50" t="s">
        <v>557</v>
      </c>
      <c r="H230" s="51"/>
      <c r="J230" s="50" t="s">
        <v>63</v>
      </c>
      <c r="K230" s="52" t="s">
        <v>56</v>
      </c>
      <c r="L230" s="53"/>
      <c r="M230" s="53"/>
      <c r="N230" s="16"/>
      <c r="O230" s="54"/>
      <c r="P230" s="17">
        <v>20</v>
      </c>
      <c r="Q230" s="55">
        <f t="shared" ref="Q230:AF230" si="919">IF(Q229=0, 0, Q228/Q229/1)</f>
        <v>0</v>
      </c>
      <c r="R230" s="56">
        <f t="shared" si="919"/>
        <v>0</v>
      </c>
      <c r="S230" s="56">
        <f t="shared" si="919"/>
        <v>0</v>
      </c>
      <c r="T230" s="56">
        <f t="shared" si="919"/>
        <v>0</v>
      </c>
      <c r="U230" s="56">
        <f t="shared" si="919"/>
        <v>0</v>
      </c>
      <c r="V230" s="56">
        <f t="shared" si="919"/>
        <v>0</v>
      </c>
      <c r="W230" s="56">
        <f t="shared" si="919"/>
        <v>0</v>
      </c>
      <c r="X230" s="56">
        <f t="shared" si="919"/>
        <v>0</v>
      </c>
      <c r="Y230" s="56">
        <f t="shared" si="919"/>
        <v>0</v>
      </c>
      <c r="Z230" s="56">
        <f t="shared" si="919"/>
        <v>0</v>
      </c>
      <c r="AA230" s="56">
        <f t="shared" si="919"/>
        <v>0</v>
      </c>
      <c r="AB230" s="56">
        <f t="shared" si="919"/>
        <v>0</v>
      </c>
      <c r="AC230" s="56">
        <f t="shared" si="919"/>
        <v>0</v>
      </c>
      <c r="AD230" s="56">
        <f t="shared" si="919"/>
        <v>0</v>
      </c>
      <c r="AE230" s="56">
        <f t="shared" si="919"/>
        <v>0</v>
      </c>
      <c r="AF230" s="57">
        <f t="shared" si="919"/>
        <v>0</v>
      </c>
      <c r="AG230" s="58"/>
      <c r="AH230" s="63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60">
        <f>IF(AU229=0, 0, AU228/AU229/1)</f>
        <v>0</v>
      </c>
      <c r="AV230" s="58"/>
      <c r="AW230" s="63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60">
        <f>IF(BJ229=0, 0, BJ228/BJ229/1)</f>
        <v>0</v>
      </c>
      <c r="BK230" s="58"/>
      <c r="BL230" s="63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60">
        <f>IF(BY229=0, 0, BY228/BY229/1)</f>
        <v>0</v>
      </c>
      <c r="BZ230" s="58"/>
      <c r="CA230" s="61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60">
        <f>IF(CN229=0, 0, CN228/CN229/1)</f>
        <v>0</v>
      </c>
      <c r="CO230" s="58"/>
      <c r="CP230" s="61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60">
        <f>IF(DC229=0, 0, DC228/DC229/1)</f>
        <v>0</v>
      </c>
      <c r="DD230" s="58"/>
      <c r="DE230" s="61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60">
        <f>IF(DR229=0, 0, DR228/DR229/1)</f>
        <v>0</v>
      </c>
      <c r="DS230" s="58"/>
      <c r="DT230" s="61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60">
        <f>IF(EG229=0, 0, EG228/EG229/1)</f>
        <v>0</v>
      </c>
      <c r="EH230" s="58"/>
      <c r="EI230" s="61"/>
      <c r="EJ230" s="58"/>
      <c r="EK230" s="58"/>
      <c r="EL230" s="58"/>
      <c r="EM230" s="58"/>
      <c r="EN230" s="58"/>
      <c r="EO230" s="58"/>
      <c r="EP230" s="58"/>
      <c r="EQ230" s="58"/>
      <c r="ER230" s="58"/>
      <c r="ES230" s="58"/>
      <c r="ET230" s="58"/>
      <c r="EU230" s="58"/>
      <c r="EV230" s="60">
        <f>IF(EV229=0, 0, EV228/EV229/1)</f>
        <v>0</v>
      </c>
      <c r="EW230" s="58"/>
      <c r="EX230" s="61"/>
      <c r="EY230" s="58"/>
      <c r="EZ230" s="58"/>
      <c r="FA230" s="58"/>
      <c r="FB230" s="58"/>
      <c r="FC230" s="58"/>
      <c r="FD230" s="58"/>
      <c r="FE230" s="58"/>
      <c r="FF230" s="58"/>
      <c r="FG230" s="58"/>
      <c r="FH230" s="58"/>
      <c r="FI230" s="58"/>
      <c r="FJ230" s="58"/>
      <c r="FK230" s="60">
        <f>IF(FK229=0, 0, FK228/FK229/1)</f>
        <v>0</v>
      </c>
      <c r="FL230" s="58"/>
      <c r="FM230" s="61"/>
      <c r="FN230" s="58"/>
      <c r="FO230" s="58"/>
      <c r="FP230" s="58"/>
      <c r="FQ230" s="58"/>
      <c r="FR230" s="58"/>
      <c r="FS230" s="58"/>
      <c r="FT230" s="58"/>
      <c r="FU230" s="58"/>
      <c r="FV230" s="58"/>
      <c r="FW230" s="58"/>
      <c r="FX230" s="58"/>
      <c r="FY230" s="58"/>
      <c r="FZ230" s="60">
        <f>IF(FZ229=0, 0, FZ228/FZ229/1)</f>
        <v>0</v>
      </c>
      <c r="GA230" s="58"/>
      <c r="GB230" s="61"/>
      <c r="GC230" s="58"/>
      <c r="GD230" s="58"/>
      <c r="GE230" s="58"/>
      <c r="GF230" s="58"/>
      <c r="GG230" s="58"/>
      <c r="GH230" s="58"/>
      <c r="GI230" s="58"/>
      <c r="GJ230" s="58"/>
      <c r="GK230" s="58"/>
      <c r="GL230" s="58"/>
      <c r="GM230" s="58"/>
      <c r="GN230" s="58"/>
      <c r="GO230" s="60">
        <f>IF(GO229=0, 0, GO228/GO229/1)</f>
        <v>0</v>
      </c>
      <c r="GP230" s="58"/>
      <c r="GQ230" s="61"/>
      <c r="GR230" s="58"/>
      <c r="GS230" s="58"/>
      <c r="GT230" s="58"/>
      <c r="GU230" s="58"/>
      <c r="GV230" s="58"/>
      <c r="GW230" s="58"/>
      <c r="GX230" s="58"/>
      <c r="GY230" s="58"/>
      <c r="GZ230" s="58"/>
      <c r="HA230" s="58"/>
      <c r="HB230" s="58"/>
      <c r="HC230" s="58"/>
    </row>
    <row r="231" spans="1:213" s="15" customFormat="1" ht="13.5" customHeight="1" x14ac:dyDescent="0.25">
      <c r="A231" s="14" t="s">
        <v>54</v>
      </c>
      <c r="B231" s="15" t="s">
        <v>574</v>
      </c>
      <c r="C231" s="47" t="s">
        <v>505</v>
      </c>
      <c r="D231" s="47" t="s">
        <v>506</v>
      </c>
      <c r="E231" s="48">
        <v>97</v>
      </c>
      <c r="F231" s="49"/>
      <c r="G231" s="50" t="s">
        <v>575</v>
      </c>
      <c r="H231" s="51" t="s">
        <v>54</v>
      </c>
      <c r="J231" s="50" t="s">
        <v>55</v>
      </c>
      <c r="K231" s="52" t="s">
        <v>56</v>
      </c>
      <c r="L231" s="53"/>
      <c r="M231" s="53"/>
      <c r="N231" s="16"/>
      <c r="O231" s="54"/>
      <c r="P231" s="17">
        <v>20</v>
      </c>
      <c r="Q231" s="55">
        <f t="shared" ref="Q231:AE231" si="920">SUM(AF231,AU231,BJ231,BY231,CN231,DC231,DR231,EG231,EV231,FK231,FZ231,GO231)</f>
        <v>0</v>
      </c>
      <c r="R231" s="56">
        <f t="shared" si="920"/>
        <v>0</v>
      </c>
      <c r="S231" s="56">
        <f t="shared" si="920"/>
        <v>0</v>
      </c>
      <c r="T231" s="56">
        <f t="shared" si="920"/>
        <v>0</v>
      </c>
      <c r="U231" s="56">
        <f t="shared" si="920"/>
        <v>0</v>
      </c>
      <c r="V231" s="56">
        <f t="shared" si="920"/>
        <v>0</v>
      </c>
      <c r="W231" s="56">
        <f t="shared" si="920"/>
        <v>0</v>
      </c>
      <c r="X231" s="56">
        <f t="shared" si="920"/>
        <v>0</v>
      </c>
      <c r="Y231" s="56">
        <f t="shared" si="920"/>
        <v>0</v>
      </c>
      <c r="Z231" s="56">
        <f t="shared" si="920"/>
        <v>0</v>
      </c>
      <c r="AA231" s="56">
        <f t="shared" si="920"/>
        <v>0</v>
      </c>
      <c r="AB231" s="56">
        <f t="shared" si="920"/>
        <v>0</v>
      </c>
      <c r="AC231" s="56">
        <f t="shared" si="920"/>
        <v>0</v>
      </c>
      <c r="AD231" s="56">
        <f t="shared" si="920"/>
        <v>0</v>
      </c>
      <c r="AE231" s="56">
        <f t="shared" si="920"/>
        <v>0</v>
      </c>
      <c r="AF231" s="57">
        <f>SUM(AG231:AT231)</f>
        <v>0</v>
      </c>
      <c r="AG231" s="58"/>
      <c r="AH231" s="63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60">
        <f>SUM(AV231:BI231)</f>
        <v>0</v>
      </c>
      <c r="AV231" s="58"/>
      <c r="AW231" s="63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60">
        <f>SUM(BK231:BX231)</f>
        <v>0</v>
      </c>
      <c r="BK231" s="58"/>
      <c r="BL231" s="63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60">
        <f>SUM(BZ231:CM231)</f>
        <v>0</v>
      </c>
      <c r="BZ231" s="58"/>
      <c r="CA231" s="61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60">
        <f>SUM(CO231:DB231)</f>
        <v>0</v>
      </c>
      <c r="CO231" s="58"/>
      <c r="CP231" s="61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60">
        <f>SUM(DD231:DQ231)</f>
        <v>0</v>
      </c>
      <c r="DD231" s="58"/>
      <c r="DE231" s="61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60">
        <f>SUM(DS231:EF231)</f>
        <v>0</v>
      </c>
      <c r="DS231" s="58"/>
      <c r="DT231" s="61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60">
        <f>SUM(EH231:EU231)</f>
        <v>0</v>
      </c>
      <c r="EH231" s="58"/>
      <c r="EI231" s="61"/>
      <c r="EJ231" s="58"/>
      <c r="EK231" s="58"/>
      <c r="EL231" s="58"/>
      <c r="EM231" s="58"/>
      <c r="EN231" s="58"/>
      <c r="EO231" s="58"/>
      <c r="EP231" s="58"/>
      <c r="EQ231" s="58"/>
      <c r="ER231" s="58"/>
      <c r="ES231" s="58"/>
      <c r="ET231" s="58"/>
      <c r="EU231" s="58"/>
      <c r="EV231" s="60">
        <f>SUM(EW231:FJ231)</f>
        <v>0</v>
      </c>
      <c r="EW231" s="58"/>
      <c r="EX231" s="61"/>
      <c r="EY231" s="58"/>
      <c r="EZ231" s="58"/>
      <c r="FA231" s="58"/>
      <c r="FB231" s="58"/>
      <c r="FC231" s="58"/>
      <c r="FD231" s="58"/>
      <c r="FE231" s="58"/>
      <c r="FF231" s="58"/>
      <c r="FG231" s="58"/>
      <c r="FH231" s="58"/>
      <c r="FI231" s="58"/>
      <c r="FJ231" s="58"/>
      <c r="FK231" s="60">
        <f>SUM(FL231:FY231)</f>
        <v>0</v>
      </c>
      <c r="FL231" s="58"/>
      <c r="FM231" s="61"/>
      <c r="FN231" s="58"/>
      <c r="FO231" s="58"/>
      <c r="FP231" s="58"/>
      <c r="FQ231" s="58"/>
      <c r="FR231" s="58"/>
      <c r="FS231" s="58"/>
      <c r="FT231" s="58"/>
      <c r="FU231" s="58"/>
      <c r="FV231" s="58"/>
      <c r="FW231" s="58"/>
      <c r="FX231" s="58"/>
      <c r="FY231" s="58"/>
      <c r="FZ231" s="60">
        <f>SUM(GA231:GN231)</f>
        <v>0</v>
      </c>
      <c r="GA231" s="58"/>
      <c r="GB231" s="61"/>
      <c r="GC231" s="58"/>
      <c r="GD231" s="58"/>
      <c r="GE231" s="58"/>
      <c r="GF231" s="58"/>
      <c r="GG231" s="58"/>
      <c r="GH231" s="58"/>
      <c r="GI231" s="58"/>
      <c r="GJ231" s="58"/>
      <c r="GK231" s="58"/>
      <c r="GL231" s="58"/>
      <c r="GM231" s="58"/>
      <c r="GN231" s="58"/>
      <c r="GO231" s="60">
        <f>SUM(GP231:HC231)</f>
        <v>0</v>
      </c>
      <c r="GP231" s="58"/>
      <c r="GQ231" s="61"/>
      <c r="GR231" s="58"/>
      <c r="GS231" s="58"/>
      <c r="GT231" s="58"/>
      <c r="GU231" s="58"/>
      <c r="GV231" s="58"/>
      <c r="GW231" s="58"/>
      <c r="GX231" s="58"/>
      <c r="GY231" s="58"/>
      <c r="GZ231" s="58"/>
      <c r="HA231" s="58"/>
      <c r="HB231" s="58"/>
      <c r="HC231" s="58"/>
      <c r="HE231" s="15" t="s">
        <v>576</v>
      </c>
    </row>
    <row r="232" spans="1:213" x14ac:dyDescent="0.2">
      <c r="G232" s="2"/>
      <c r="L232" s="2"/>
      <c r="M232" s="2"/>
      <c r="AH232" s="11"/>
      <c r="AW232" s="11"/>
      <c r="BL232" s="11"/>
      <c r="CA232" s="10"/>
    </row>
    <row r="233" spans="1:213" x14ac:dyDescent="0.2">
      <c r="G233" s="2"/>
      <c r="L233" s="2"/>
      <c r="M233" s="2"/>
      <c r="AF233" s="66"/>
      <c r="AH233" s="11"/>
      <c r="AW233" s="11"/>
      <c r="BL233" s="11"/>
      <c r="CA233" s="10"/>
    </row>
    <row r="234" spans="1:213" x14ac:dyDescent="0.2">
      <c r="G234" s="67" t="s">
        <v>577</v>
      </c>
      <c r="L234" s="2"/>
      <c r="M234" s="2"/>
      <c r="Q234" s="68">
        <f>Q12+Q15</f>
        <v>0</v>
      </c>
      <c r="AF234" s="68">
        <f>AF12+AF15</f>
        <v>0</v>
      </c>
      <c r="AG234" s="68">
        <f>AG12+AG15</f>
        <v>0</v>
      </c>
      <c r="AH234" s="69"/>
      <c r="AI234" s="68">
        <f t="shared" ref="AI234:AV234" si="921">AI12+AI15</f>
        <v>0</v>
      </c>
      <c r="AJ234" s="68">
        <f t="shared" si="921"/>
        <v>0</v>
      </c>
      <c r="AK234" s="68">
        <f t="shared" si="921"/>
        <v>0</v>
      </c>
      <c r="AL234" s="68">
        <f t="shared" si="921"/>
        <v>0</v>
      </c>
      <c r="AM234" s="68">
        <f t="shared" si="921"/>
        <v>0</v>
      </c>
      <c r="AN234" s="68">
        <f t="shared" si="921"/>
        <v>0</v>
      </c>
      <c r="AO234" s="68">
        <f t="shared" si="921"/>
        <v>0</v>
      </c>
      <c r="AP234" s="68">
        <f t="shared" si="921"/>
        <v>0</v>
      </c>
      <c r="AQ234" s="68">
        <f t="shared" si="921"/>
        <v>0</v>
      </c>
      <c r="AR234" s="68">
        <f t="shared" si="921"/>
        <v>0</v>
      </c>
      <c r="AS234" s="68">
        <f t="shared" si="921"/>
        <v>0</v>
      </c>
      <c r="AT234" s="68">
        <f t="shared" si="921"/>
        <v>0</v>
      </c>
      <c r="AU234" s="68">
        <f t="shared" si="921"/>
        <v>0</v>
      </c>
      <c r="AV234" s="68">
        <f t="shared" si="921"/>
        <v>0</v>
      </c>
      <c r="AW234" s="69"/>
      <c r="AX234" s="68">
        <f t="shared" ref="AX234:BK234" si="922">AX12+AX15</f>
        <v>0</v>
      </c>
      <c r="AY234" s="68">
        <f t="shared" si="922"/>
        <v>0</v>
      </c>
      <c r="AZ234" s="68">
        <f t="shared" si="922"/>
        <v>0</v>
      </c>
      <c r="BA234" s="68">
        <f t="shared" si="922"/>
        <v>0</v>
      </c>
      <c r="BB234" s="68">
        <f t="shared" si="922"/>
        <v>0</v>
      </c>
      <c r="BC234" s="68">
        <f t="shared" si="922"/>
        <v>0</v>
      </c>
      <c r="BD234" s="68">
        <f t="shared" si="922"/>
        <v>0</v>
      </c>
      <c r="BE234" s="68">
        <f t="shared" si="922"/>
        <v>0</v>
      </c>
      <c r="BF234" s="68">
        <f t="shared" si="922"/>
        <v>0</v>
      </c>
      <c r="BG234" s="68">
        <f t="shared" si="922"/>
        <v>0</v>
      </c>
      <c r="BH234" s="68">
        <f t="shared" si="922"/>
        <v>0</v>
      </c>
      <c r="BI234" s="68">
        <f t="shared" si="922"/>
        <v>0</v>
      </c>
      <c r="BJ234" s="68">
        <f t="shared" si="922"/>
        <v>0</v>
      </c>
      <c r="BK234" s="68">
        <f t="shared" si="922"/>
        <v>0</v>
      </c>
      <c r="BL234" s="69"/>
      <c r="BM234" s="68">
        <f t="shared" ref="BM234:BZ234" si="923">BM12+BM15</f>
        <v>0</v>
      </c>
      <c r="BN234" s="68">
        <f t="shared" si="923"/>
        <v>0</v>
      </c>
      <c r="BO234" s="68">
        <f t="shared" si="923"/>
        <v>0</v>
      </c>
      <c r="BP234" s="68">
        <f t="shared" si="923"/>
        <v>0</v>
      </c>
      <c r="BQ234" s="68">
        <f t="shared" si="923"/>
        <v>0</v>
      </c>
      <c r="BR234" s="68">
        <f t="shared" si="923"/>
        <v>0</v>
      </c>
      <c r="BS234" s="68">
        <f t="shared" si="923"/>
        <v>0</v>
      </c>
      <c r="BT234" s="68">
        <f t="shared" si="923"/>
        <v>0</v>
      </c>
      <c r="BU234" s="68">
        <f t="shared" si="923"/>
        <v>0</v>
      </c>
      <c r="BV234" s="68">
        <f t="shared" si="923"/>
        <v>0</v>
      </c>
      <c r="BW234" s="68">
        <f t="shared" si="923"/>
        <v>0</v>
      </c>
      <c r="BX234" s="68">
        <f t="shared" si="923"/>
        <v>0</v>
      </c>
      <c r="BY234" s="68">
        <f t="shared" si="923"/>
        <v>0</v>
      </c>
      <c r="BZ234" s="68">
        <f t="shared" si="923"/>
        <v>0</v>
      </c>
      <c r="CA234" s="69"/>
      <c r="CB234" s="68">
        <f t="shared" ref="CB234:CO234" si="924">CB12+CB15</f>
        <v>0</v>
      </c>
      <c r="CC234" s="68">
        <f t="shared" si="924"/>
        <v>0</v>
      </c>
      <c r="CD234" s="68">
        <f t="shared" si="924"/>
        <v>0</v>
      </c>
      <c r="CE234" s="68">
        <f t="shared" si="924"/>
        <v>0</v>
      </c>
      <c r="CF234" s="68">
        <f t="shared" si="924"/>
        <v>0</v>
      </c>
      <c r="CG234" s="68">
        <f t="shared" si="924"/>
        <v>0</v>
      </c>
      <c r="CH234" s="68">
        <f t="shared" si="924"/>
        <v>0</v>
      </c>
      <c r="CI234" s="68">
        <f t="shared" si="924"/>
        <v>0</v>
      </c>
      <c r="CJ234" s="68">
        <f t="shared" si="924"/>
        <v>0</v>
      </c>
      <c r="CK234" s="68">
        <f t="shared" si="924"/>
        <v>0</v>
      </c>
      <c r="CL234" s="68">
        <f t="shared" si="924"/>
        <v>0</v>
      </c>
      <c r="CM234" s="68">
        <f t="shared" si="924"/>
        <v>0</v>
      </c>
      <c r="CN234" s="68">
        <f t="shared" si="924"/>
        <v>0</v>
      </c>
      <c r="CO234" s="68">
        <f t="shared" si="924"/>
        <v>0</v>
      </c>
      <c r="CP234" s="69"/>
      <c r="CQ234" s="68">
        <f t="shared" ref="CQ234:DD234" si="925">CQ12+CQ15</f>
        <v>0</v>
      </c>
      <c r="CR234" s="68">
        <f t="shared" si="925"/>
        <v>0</v>
      </c>
      <c r="CS234" s="68">
        <f t="shared" si="925"/>
        <v>0</v>
      </c>
      <c r="CT234" s="68">
        <f t="shared" si="925"/>
        <v>0</v>
      </c>
      <c r="CU234" s="68">
        <f t="shared" si="925"/>
        <v>0</v>
      </c>
      <c r="CV234" s="68">
        <f t="shared" si="925"/>
        <v>0</v>
      </c>
      <c r="CW234" s="68">
        <f t="shared" si="925"/>
        <v>0</v>
      </c>
      <c r="CX234" s="68">
        <f t="shared" si="925"/>
        <v>0</v>
      </c>
      <c r="CY234" s="68">
        <f t="shared" si="925"/>
        <v>0</v>
      </c>
      <c r="CZ234" s="68">
        <f t="shared" si="925"/>
        <v>0</v>
      </c>
      <c r="DA234" s="68">
        <f t="shared" si="925"/>
        <v>0</v>
      </c>
      <c r="DB234" s="68">
        <f t="shared" si="925"/>
        <v>0</v>
      </c>
      <c r="DC234" s="68">
        <f t="shared" si="925"/>
        <v>0</v>
      </c>
      <c r="DD234" s="68">
        <f t="shared" si="925"/>
        <v>0</v>
      </c>
      <c r="DE234" s="69"/>
      <c r="DF234" s="68">
        <f t="shared" ref="DF234:DS234" si="926">DF12+DF15</f>
        <v>0</v>
      </c>
      <c r="DG234" s="68">
        <f t="shared" si="926"/>
        <v>0</v>
      </c>
      <c r="DH234" s="68">
        <f t="shared" si="926"/>
        <v>0</v>
      </c>
      <c r="DI234" s="68">
        <f t="shared" si="926"/>
        <v>0</v>
      </c>
      <c r="DJ234" s="68">
        <f t="shared" si="926"/>
        <v>0</v>
      </c>
      <c r="DK234" s="68">
        <f t="shared" si="926"/>
        <v>0</v>
      </c>
      <c r="DL234" s="68">
        <f t="shared" si="926"/>
        <v>0</v>
      </c>
      <c r="DM234" s="68">
        <f t="shared" si="926"/>
        <v>0</v>
      </c>
      <c r="DN234" s="68">
        <f t="shared" si="926"/>
        <v>0</v>
      </c>
      <c r="DO234" s="68">
        <f t="shared" si="926"/>
        <v>0</v>
      </c>
      <c r="DP234" s="68">
        <f t="shared" si="926"/>
        <v>0</v>
      </c>
      <c r="DQ234" s="68">
        <f t="shared" si="926"/>
        <v>0</v>
      </c>
      <c r="DR234" s="68">
        <f t="shared" si="926"/>
        <v>0</v>
      </c>
      <c r="DS234" s="68">
        <f t="shared" si="926"/>
        <v>0</v>
      </c>
      <c r="DT234" s="69"/>
      <c r="DU234" s="68">
        <f t="shared" ref="DU234:EH234" si="927">DU12+DU15</f>
        <v>0</v>
      </c>
      <c r="DV234" s="68">
        <f t="shared" si="927"/>
        <v>0</v>
      </c>
      <c r="DW234" s="68">
        <f t="shared" si="927"/>
        <v>0</v>
      </c>
      <c r="DX234" s="68">
        <f t="shared" si="927"/>
        <v>0</v>
      </c>
      <c r="DY234" s="68">
        <f t="shared" si="927"/>
        <v>0</v>
      </c>
      <c r="DZ234" s="68">
        <f t="shared" si="927"/>
        <v>0</v>
      </c>
      <c r="EA234" s="68">
        <f t="shared" si="927"/>
        <v>0</v>
      </c>
      <c r="EB234" s="68">
        <f t="shared" si="927"/>
        <v>0</v>
      </c>
      <c r="EC234" s="68">
        <f t="shared" si="927"/>
        <v>0</v>
      </c>
      <c r="ED234" s="68">
        <f t="shared" si="927"/>
        <v>0</v>
      </c>
      <c r="EE234" s="68">
        <f t="shared" si="927"/>
        <v>0</v>
      </c>
      <c r="EF234" s="68">
        <f t="shared" si="927"/>
        <v>0</v>
      </c>
      <c r="EG234" s="68">
        <f t="shared" si="927"/>
        <v>0</v>
      </c>
      <c r="EH234" s="68">
        <f t="shared" si="927"/>
        <v>0</v>
      </c>
      <c r="EI234" s="69"/>
      <c r="EJ234" s="68">
        <f t="shared" ref="EJ234:EW234" si="928">EJ12+EJ15</f>
        <v>0</v>
      </c>
      <c r="EK234" s="68">
        <f t="shared" si="928"/>
        <v>0</v>
      </c>
      <c r="EL234" s="68">
        <f t="shared" si="928"/>
        <v>0</v>
      </c>
      <c r="EM234" s="68">
        <f t="shared" si="928"/>
        <v>0</v>
      </c>
      <c r="EN234" s="68">
        <f t="shared" si="928"/>
        <v>0</v>
      </c>
      <c r="EO234" s="68">
        <f t="shared" si="928"/>
        <v>0</v>
      </c>
      <c r="EP234" s="68">
        <f t="shared" si="928"/>
        <v>0</v>
      </c>
      <c r="EQ234" s="68">
        <f t="shared" si="928"/>
        <v>0</v>
      </c>
      <c r="ER234" s="68">
        <f t="shared" si="928"/>
        <v>0</v>
      </c>
      <c r="ES234" s="68">
        <f t="shared" si="928"/>
        <v>0</v>
      </c>
      <c r="ET234" s="68">
        <f t="shared" si="928"/>
        <v>0</v>
      </c>
      <c r="EU234" s="68">
        <f t="shared" si="928"/>
        <v>0</v>
      </c>
      <c r="EV234" s="68">
        <f t="shared" si="928"/>
        <v>0</v>
      </c>
      <c r="EW234" s="68">
        <f t="shared" si="928"/>
        <v>0</v>
      </c>
      <c r="EX234" s="69"/>
      <c r="EY234" s="68">
        <f t="shared" ref="EY234:FL234" si="929">EY12+EY15</f>
        <v>0</v>
      </c>
      <c r="EZ234" s="68">
        <f t="shared" si="929"/>
        <v>0</v>
      </c>
      <c r="FA234" s="68">
        <f t="shared" si="929"/>
        <v>0</v>
      </c>
      <c r="FB234" s="68">
        <f t="shared" si="929"/>
        <v>0</v>
      </c>
      <c r="FC234" s="68">
        <f t="shared" si="929"/>
        <v>0</v>
      </c>
      <c r="FD234" s="68">
        <f t="shared" si="929"/>
        <v>0</v>
      </c>
      <c r="FE234" s="68">
        <f t="shared" si="929"/>
        <v>0</v>
      </c>
      <c r="FF234" s="68">
        <f t="shared" si="929"/>
        <v>0</v>
      </c>
      <c r="FG234" s="68">
        <f t="shared" si="929"/>
        <v>0</v>
      </c>
      <c r="FH234" s="68">
        <f t="shared" si="929"/>
        <v>0</v>
      </c>
      <c r="FI234" s="68">
        <f t="shared" si="929"/>
        <v>0</v>
      </c>
      <c r="FJ234" s="68">
        <f t="shared" si="929"/>
        <v>0</v>
      </c>
      <c r="FK234" s="68">
        <f t="shared" si="929"/>
        <v>0</v>
      </c>
      <c r="FL234" s="68">
        <f t="shared" si="929"/>
        <v>0</v>
      </c>
      <c r="FM234" s="69"/>
      <c r="FN234" s="68">
        <f t="shared" ref="FN234:GA234" si="930">FN12+FN15</f>
        <v>0</v>
      </c>
      <c r="FO234" s="68">
        <f t="shared" si="930"/>
        <v>0</v>
      </c>
      <c r="FP234" s="68">
        <f t="shared" si="930"/>
        <v>0</v>
      </c>
      <c r="FQ234" s="68">
        <f t="shared" si="930"/>
        <v>0</v>
      </c>
      <c r="FR234" s="68">
        <f t="shared" si="930"/>
        <v>0</v>
      </c>
      <c r="FS234" s="68">
        <f t="shared" si="930"/>
        <v>0</v>
      </c>
      <c r="FT234" s="68">
        <f t="shared" si="930"/>
        <v>0</v>
      </c>
      <c r="FU234" s="68">
        <f t="shared" si="930"/>
        <v>0</v>
      </c>
      <c r="FV234" s="68">
        <f t="shared" si="930"/>
        <v>0</v>
      </c>
      <c r="FW234" s="68">
        <f t="shared" si="930"/>
        <v>0</v>
      </c>
      <c r="FX234" s="68">
        <f t="shared" si="930"/>
        <v>0</v>
      </c>
      <c r="FY234" s="68">
        <f t="shared" si="930"/>
        <v>0</v>
      </c>
      <c r="FZ234" s="68">
        <f t="shared" si="930"/>
        <v>0</v>
      </c>
      <c r="GA234" s="68">
        <f t="shared" si="930"/>
        <v>0</v>
      </c>
      <c r="GB234" s="69"/>
      <c r="GC234" s="68">
        <f t="shared" ref="GC234:GP234" si="931">GC12+GC15</f>
        <v>0</v>
      </c>
      <c r="GD234" s="68">
        <f t="shared" si="931"/>
        <v>0</v>
      </c>
      <c r="GE234" s="68">
        <f t="shared" si="931"/>
        <v>0</v>
      </c>
      <c r="GF234" s="68">
        <f t="shared" si="931"/>
        <v>0</v>
      </c>
      <c r="GG234" s="68">
        <f t="shared" si="931"/>
        <v>0</v>
      </c>
      <c r="GH234" s="68">
        <f t="shared" si="931"/>
        <v>0</v>
      </c>
      <c r="GI234" s="68">
        <f t="shared" si="931"/>
        <v>0</v>
      </c>
      <c r="GJ234" s="68">
        <f t="shared" si="931"/>
        <v>0</v>
      </c>
      <c r="GK234" s="68">
        <f t="shared" si="931"/>
        <v>0</v>
      </c>
      <c r="GL234" s="68">
        <f t="shared" si="931"/>
        <v>0</v>
      </c>
      <c r="GM234" s="68">
        <f t="shared" si="931"/>
        <v>0</v>
      </c>
      <c r="GN234" s="68">
        <f t="shared" si="931"/>
        <v>0</v>
      </c>
      <c r="GO234" s="68">
        <f t="shared" si="931"/>
        <v>0</v>
      </c>
      <c r="GP234" s="68">
        <f t="shared" si="931"/>
        <v>0</v>
      </c>
      <c r="GQ234" s="69"/>
      <c r="GR234" s="68">
        <f t="shared" ref="GR234:HC234" si="932">GR12+GR15</f>
        <v>0</v>
      </c>
      <c r="GS234" s="68">
        <f t="shared" si="932"/>
        <v>0</v>
      </c>
      <c r="GT234" s="68">
        <f t="shared" si="932"/>
        <v>0</v>
      </c>
      <c r="GU234" s="68">
        <f t="shared" si="932"/>
        <v>0</v>
      </c>
      <c r="GV234" s="68">
        <f t="shared" si="932"/>
        <v>0</v>
      </c>
      <c r="GW234" s="68">
        <f t="shared" si="932"/>
        <v>0</v>
      </c>
      <c r="GX234" s="68">
        <f t="shared" si="932"/>
        <v>0</v>
      </c>
      <c r="GY234" s="68">
        <f t="shared" si="932"/>
        <v>0</v>
      </c>
      <c r="GZ234" s="68">
        <f t="shared" si="932"/>
        <v>0</v>
      </c>
      <c r="HA234" s="68">
        <f t="shared" si="932"/>
        <v>0</v>
      </c>
      <c r="HB234" s="68">
        <f t="shared" si="932"/>
        <v>0</v>
      </c>
      <c r="HC234" s="68">
        <f t="shared" si="932"/>
        <v>0</v>
      </c>
      <c r="HD234" s="68"/>
    </row>
    <row r="235" spans="1:213" x14ac:dyDescent="0.2">
      <c r="G235" s="67" t="s">
        <v>578</v>
      </c>
      <c r="L235" s="2"/>
      <c r="M235" s="2"/>
      <c r="Q235" s="68">
        <f>Q13+Q16</f>
        <v>0</v>
      </c>
      <c r="AF235" s="68">
        <f>AF13+AF16</f>
        <v>0</v>
      </c>
      <c r="AG235" s="68"/>
      <c r="AH235" s="69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>
        <f>AU13+AU16</f>
        <v>0</v>
      </c>
      <c r="AV235" s="68"/>
      <c r="AW235" s="69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>
        <f>BJ13+BJ16</f>
        <v>0</v>
      </c>
      <c r="BK235" s="68"/>
      <c r="BL235" s="69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>
        <f>BY13+BY16</f>
        <v>0</v>
      </c>
      <c r="BZ235" s="68"/>
      <c r="CA235" s="69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>
        <f>CN13+CN16</f>
        <v>0</v>
      </c>
      <c r="CO235" s="68"/>
      <c r="CP235" s="69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>
        <f>DC13+DC16</f>
        <v>0</v>
      </c>
      <c r="DD235" s="68"/>
      <c r="DE235" s="69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>
        <f>DR13+DR16</f>
        <v>0</v>
      </c>
      <c r="DS235" s="68"/>
      <c r="DT235" s="69"/>
      <c r="DU235" s="68"/>
      <c r="DV235" s="68"/>
      <c r="DW235" s="68"/>
      <c r="DX235" s="68"/>
      <c r="DY235" s="68"/>
      <c r="DZ235" s="68"/>
      <c r="EA235" s="68"/>
      <c r="EB235" s="68"/>
      <c r="EC235" s="68"/>
      <c r="ED235" s="68"/>
      <c r="EE235" s="68"/>
      <c r="EF235" s="68"/>
      <c r="EG235" s="68">
        <f>EG13+EG16</f>
        <v>0</v>
      </c>
      <c r="EH235" s="68"/>
      <c r="EI235" s="69"/>
      <c r="EJ235" s="68"/>
      <c r="EK235" s="68"/>
      <c r="EL235" s="68"/>
      <c r="EM235" s="68"/>
      <c r="EN235" s="68"/>
      <c r="EO235" s="68"/>
      <c r="EP235" s="68"/>
      <c r="EQ235" s="68"/>
      <c r="ER235" s="68"/>
      <c r="ES235" s="68"/>
      <c r="ET235" s="68"/>
      <c r="EU235" s="68"/>
      <c r="EV235" s="68">
        <f>EV13+EV16</f>
        <v>0</v>
      </c>
      <c r="EW235" s="68"/>
      <c r="EX235" s="69"/>
      <c r="EY235" s="68"/>
      <c r="EZ235" s="68"/>
      <c r="FA235" s="68"/>
      <c r="FB235" s="68"/>
      <c r="FC235" s="68"/>
      <c r="FD235" s="68"/>
      <c r="FE235" s="68"/>
      <c r="FF235" s="68"/>
      <c r="FG235" s="68"/>
      <c r="FH235" s="68"/>
      <c r="FI235" s="68"/>
      <c r="FJ235" s="68"/>
      <c r="FK235" s="68">
        <f>FK13+FK16</f>
        <v>0</v>
      </c>
      <c r="FL235" s="68"/>
      <c r="FM235" s="69"/>
      <c r="FN235" s="68"/>
      <c r="FO235" s="68"/>
      <c r="FP235" s="68"/>
      <c r="FQ235" s="68"/>
      <c r="FR235" s="68"/>
      <c r="FS235" s="68"/>
      <c r="FT235" s="68"/>
      <c r="FU235" s="68"/>
      <c r="FV235" s="68"/>
      <c r="FW235" s="68"/>
      <c r="FX235" s="68"/>
      <c r="FY235" s="68"/>
      <c r="FZ235" s="68">
        <f>FZ13+FZ16</f>
        <v>0</v>
      </c>
      <c r="GA235" s="68"/>
      <c r="GB235" s="69"/>
      <c r="GC235" s="68"/>
      <c r="GD235" s="68"/>
      <c r="GE235" s="68"/>
      <c r="GF235" s="68"/>
      <c r="GG235" s="68"/>
      <c r="GH235" s="68"/>
      <c r="GI235" s="68"/>
      <c r="GJ235" s="68"/>
      <c r="GK235" s="68"/>
      <c r="GL235" s="68"/>
      <c r="GM235" s="68"/>
      <c r="GN235" s="68"/>
      <c r="GO235" s="68">
        <f>GO13+GO16</f>
        <v>0</v>
      </c>
      <c r="GP235" s="68"/>
      <c r="GQ235" s="69"/>
      <c r="GR235" s="68"/>
      <c r="GS235" s="68"/>
      <c r="GT235" s="68"/>
      <c r="GU235" s="68"/>
      <c r="GV235" s="68"/>
      <c r="GW235" s="68"/>
      <c r="GX235" s="68"/>
      <c r="GY235" s="68"/>
      <c r="GZ235" s="68"/>
      <c r="HA235" s="68"/>
      <c r="HB235" s="68"/>
      <c r="HC235" s="68"/>
      <c r="HD235" s="68"/>
    </row>
    <row r="236" spans="1:213" x14ac:dyDescent="0.2">
      <c r="G236" s="67" t="s">
        <v>579</v>
      </c>
      <c r="L236" s="2"/>
      <c r="M236" s="2"/>
      <c r="Q236" s="66">
        <f>Q18+Q21+Q24+Q27+Q30+Q33+Q36+Q39+Q42+Q45+Q48+Q51+Q54+Q57+Q60+Q78+Q81+Q84+Q87+Q90+Q63+Q66+Q69+Q72+Q75+Q93+Q96+Q99+Q102+Q105</f>
        <v>0</v>
      </c>
      <c r="R236" s="66">
        <f t="shared" ref="R236:AE236" si="933">R18+R21+R24+R27+R30+R33+R36+R39+R42+R45+R48+R51+R54+R57+R60+R78+R81+R84+R87+R90</f>
        <v>0</v>
      </c>
      <c r="S236" s="66">
        <f t="shared" si="933"/>
        <v>0</v>
      </c>
      <c r="T236" s="66">
        <f t="shared" si="933"/>
        <v>0</v>
      </c>
      <c r="U236" s="66">
        <f t="shared" si="933"/>
        <v>0</v>
      </c>
      <c r="V236" s="66">
        <f t="shared" si="933"/>
        <v>0</v>
      </c>
      <c r="W236" s="66">
        <f t="shared" si="933"/>
        <v>0</v>
      </c>
      <c r="X236" s="66">
        <f t="shared" si="933"/>
        <v>0</v>
      </c>
      <c r="Y236" s="66">
        <f t="shared" si="933"/>
        <v>0</v>
      </c>
      <c r="Z236" s="66">
        <f t="shared" si="933"/>
        <v>0</v>
      </c>
      <c r="AA236" s="66">
        <f t="shared" si="933"/>
        <v>0</v>
      </c>
      <c r="AB236" s="66">
        <f t="shared" si="933"/>
        <v>0</v>
      </c>
      <c r="AC236" s="66">
        <f t="shared" si="933"/>
        <v>0</v>
      </c>
      <c r="AD236" s="66">
        <f t="shared" si="933"/>
        <v>0</v>
      </c>
      <c r="AE236" s="66">
        <f t="shared" si="933"/>
        <v>0</v>
      </c>
      <c r="AF236" s="66">
        <f>AF18+AF21+AF24+AF27+AF30+AF33+AF36+AF39+AF42+AF45+AF48+AF51+AF54+AF57+AF60+AF78+AF81+AF84+AF87+AF90+AF63+AF66+AF69+AF72+AF75+AF93+AF96+AF99+AF102+AF105</f>
        <v>0</v>
      </c>
      <c r="AG236" s="66">
        <f>AG18+AG21+AG24+AG27+AG30+AG33+AG36+AG39+AG42+AG45+AG48+AG51+AG54+AG57+AG60+AG78+AG81+AG84+AG87+AG90+AG63+AG66+AG69+AG72+AG75+AG93+AG96+AG99+AG102+AG105</f>
        <v>0</v>
      </c>
      <c r="AH236" s="69"/>
      <c r="AI236" s="66">
        <f t="shared" ref="AI236:AV236" si="934">AI18+AI21+AI24+AI27+AI30+AI33+AI36+AI39+AI42+AI45+AI48+AI51+AI54+AI57+AI60+AI78+AI81+AI84+AI87+AI90+AI63+AI66+AI69+AI72+AI75+AI93+AI96+AI99+AI102+AI105</f>
        <v>0</v>
      </c>
      <c r="AJ236" s="66">
        <f t="shared" si="934"/>
        <v>0</v>
      </c>
      <c r="AK236" s="66">
        <f t="shared" si="934"/>
        <v>0</v>
      </c>
      <c r="AL236" s="66">
        <f t="shared" si="934"/>
        <v>0</v>
      </c>
      <c r="AM236" s="66">
        <f t="shared" si="934"/>
        <v>0</v>
      </c>
      <c r="AN236" s="66">
        <f t="shared" si="934"/>
        <v>0</v>
      </c>
      <c r="AO236" s="66">
        <f t="shared" si="934"/>
        <v>0</v>
      </c>
      <c r="AP236" s="66">
        <f t="shared" si="934"/>
        <v>0</v>
      </c>
      <c r="AQ236" s="66">
        <f t="shared" si="934"/>
        <v>0</v>
      </c>
      <c r="AR236" s="66">
        <f t="shared" si="934"/>
        <v>0</v>
      </c>
      <c r="AS236" s="66">
        <f t="shared" si="934"/>
        <v>0</v>
      </c>
      <c r="AT236" s="66">
        <f t="shared" si="934"/>
        <v>0</v>
      </c>
      <c r="AU236" s="66">
        <f t="shared" si="934"/>
        <v>0</v>
      </c>
      <c r="AV236" s="66">
        <f t="shared" si="934"/>
        <v>0</v>
      </c>
      <c r="AW236" s="69"/>
      <c r="AX236" s="66">
        <f t="shared" ref="AX236:BK236" si="935">AX18+AX21+AX24+AX27+AX30+AX33+AX36+AX39+AX42+AX45+AX48+AX51+AX54+AX57+AX60+AX78+AX81+AX84+AX87+AX90+AX63+AX66+AX69+AX72+AX75+AX93+AX96+AX99+AX102+AX105</f>
        <v>0</v>
      </c>
      <c r="AY236" s="66">
        <f t="shared" si="935"/>
        <v>0</v>
      </c>
      <c r="AZ236" s="66">
        <f t="shared" si="935"/>
        <v>0</v>
      </c>
      <c r="BA236" s="66">
        <f t="shared" si="935"/>
        <v>0</v>
      </c>
      <c r="BB236" s="66">
        <f t="shared" si="935"/>
        <v>0</v>
      </c>
      <c r="BC236" s="66">
        <f t="shared" si="935"/>
        <v>0</v>
      </c>
      <c r="BD236" s="66">
        <f t="shared" si="935"/>
        <v>0</v>
      </c>
      <c r="BE236" s="66">
        <f t="shared" si="935"/>
        <v>0</v>
      </c>
      <c r="BF236" s="66">
        <f t="shared" si="935"/>
        <v>0</v>
      </c>
      <c r="BG236" s="66">
        <f t="shared" si="935"/>
        <v>0</v>
      </c>
      <c r="BH236" s="66">
        <f t="shared" si="935"/>
        <v>0</v>
      </c>
      <c r="BI236" s="66">
        <f t="shared" si="935"/>
        <v>0</v>
      </c>
      <c r="BJ236" s="66">
        <f t="shared" si="935"/>
        <v>0</v>
      </c>
      <c r="BK236" s="66">
        <f t="shared" si="935"/>
        <v>0</v>
      </c>
      <c r="BL236" s="69"/>
      <c r="BM236" s="66">
        <f t="shared" ref="BM236:BZ236" si="936">BM18+BM21+BM24+BM27+BM30+BM33+BM36+BM39+BM42+BM45+BM48+BM51+BM54+BM57+BM60+BM78+BM81+BM84+BM87+BM90+BM63+BM66+BM69+BM72+BM75+BM93+BM96+BM99+BM102+BM105</f>
        <v>0</v>
      </c>
      <c r="BN236" s="66">
        <f t="shared" si="936"/>
        <v>0</v>
      </c>
      <c r="BO236" s="66">
        <f t="shared" si="936"/>
        <v>0</v>
      </c>
      <c r="BP236" s="66">
        <f t="shared" si="936"/>
        <v>0</v>
      </c>
      <c r="BQ236" s="66">
        <f t="shared" si="936"/>
        <v>0</v>
      </c>
      <c r="BR236" s="66">
        <f t="shared" si="936"/>
        <v>0</v>
      </c>
      <c r="BS236" s="66">
        <f t="shared" si="936"/>
        <v>0</v>
      </c>
      <c r="BT236" s="66">
        <f t="shared" si="936"/>
        <v>0</v>
      </c>
      <c r="BU236" s="66">
        <f t="shared" si="936"/>
        <v>0</v>
      </c>
      <c r="BV236" s="66">
        <f t="shared" si="936"/>
        <v>0</v>
      </c>
      <c r="BW236" s="66">
        <f t="shared" si="936"/>
        <v>0</v>
      </c>
      <c r="BX236" s="66">
        <f t="shared" si="936"/>
        <v>0</v>
      </c>
      <c r="BY236" s="66">
        <f t="shared" si="936"/>
        <v>0</v>
      </c>
      <c r="BZ236" s="66">
        <f t="shared" si="936"/>
        <v>0</v>
      </c>
      <c r="CA236" s="69"/>
      <c r="CB236" s="66">
        <f t="shared" ref="CB236:CO236" si="937">CB18+CB21+CB24+CB27+CB30+CB33+CB36+CB39+CB42+CB45+CB48+CB51+CB54+CB57+CB60+CB78+CB81+CB84+CB87+CB90+CB63+CB66+CB69+CB72+CB75+CB93+CB96+CB99+CB102+CB105</f>
        <v>0</v>
      </c>
      <c r="CC236" s="66">
        <f t="shared" si="937"/>
        <v>0</v>
      </c>
      <c r="CD236" s="66">
        <f t="shared" si="937"/>
        <v>0</v>
      </c>
      <c r="CE236" s="66">
        <f t="shared" si="937"/>
        <v>0</v>
      </c>
      <c r="CF236" s="66">
        <f t="shared" si="937"/>
        <v>0</v>
      </c>
      <c r="CG236" s="66">
        <f t="shared" si="937"/>
        <v>0</v>
      </c>
      <c r="CH236" s="66">
        <f t="shared" si="937"/>
        <v>0</v>
      </c>
      <c r="CI236" s="66">
        <f t="shared" si="937"/>
        <v>0</v>
      </c>
      <c r="CJ236" s="66">
        <f t="shared" si="937"/>
        <v>0</v>
      </c>
      <c r="CK236" s="66">
        <f t="shared" si="937"/>
        <v>0</v>
      </c>
      <c r="CL236" s="66">
        <f t="shared" si="937"/>
        <v>0</v>
      </c>
      <c r="CM236" s="66">
        <f t="shared" si="937"/>
        <v>0</v>
      </c>
      <c r="CN236" s="66">
        <f t="shared" si="937"/>
        <v>0</v>
      </c>
      <c r="CO236" s="66">
        <f t="shared" si="937"/>
        <v>0</v>
      </c>
      <c r="CP236" s="69"/>
      <c r="CQ236" s="66">
        <f t="shared" ref="CQ236:DD236" si="938">CQ18+CQ21+CQ24+CQ27+CQ30+CQ33+CQ36+CQ39+CQ42+CQ45+CQ48+CQ51+CQ54+CQ57+CQ60+CQ78+CQ81+CQ84+CQ87+CQ90+CQ63+CQ66+CQ69+CQ72+CQ75+CQ93+CQ96+CQ99+CQ102+CQ105</f>
        <v>0</v>
      </c>
      <c r="CR236" s="66">
        <f t="shared" si="938"/>
        <v>0</v>
      </c>
      <c r="CS236" s="66">
        <f t="shared" si="938"/>
        <v>0</v>
      </c>
      <c r="CT236" s="66">
        <f t="shared" si="938"/>
        <v>0</v>
      </c>
      <c r="CU236" s="66">
        <f t="shared" si="938"/>
        <v>0</v>
      </c>
      <c r="CV236" s="66">
        <f t="shared" si="938"/>
        <v>0</v>
      </c>
      <c r="CW236" s="66">
        <f t="shared" si="938"/>
        <v>0</v>
      </c>
      <c r="CX236" s="66">
        <f t="shared" si="938"/>
        <v>0</v>
      </c>
      <c r="CY236" s="66">
        <f t="shared" si="938"/>
        <v>0</v>
      </c>
      <c r="CZ236" s="66">
        <f t="shared" si="938"/>
        <v>0</v>
      </c>
      <c r="DA236" s="66">
        <f t="shared" si="938"/>
        <v>0</v>
      </c>
      <c r="DB236" s="66">
        <f t="shared" si="938"/>
        <v>0</v>
      </c>
      <c r="DC236" s="66">
        <f t="shared" si="938"/>
        <v>0</v>
      </c>
      <c r="DD236" s="66">
        <f t="shared" si="938"/>
        <v>0</v>
      </c>
      <c r="DE236" s="69"/>
      <c r="DF236" s="66">
        <f t="shared" ref="DF236:DS236" si="939">DF18+DF21+DF24+DF27+DF30+DF33+DF36+DF39+DF42+DF45+DF48+DF51+DF54+DF57+DF60+DF78+DF81+DF84+DF87+DF90+DF63+DF66+DF69+DF72+DF75+DF93+DF96+DF99+DF102+DF105</f>
        <v>0</v>
      </c>
      <c r="DG236" s="66">
        <f t="shared" si="939"/>
        <v>0</v>
      </c>
      <c r="DH236" s="66">
        <f t="shared" si="939"/>
        <v>0</v>
      </c>
      <c r="DI236" s="66">
        <f t="shared" si="939"/>
        <v>0</v>
      </c>
      <c r="DJ236" s="66">
        <f t="shared" si="939"/>
        <v>0</v>
      </c>
      <c r="DK236" s="66">
        <f t="shared" si="939"/>
        <v>0</v>
      </c>
      <c r="DL236" s="66">
        <f t="shared" si="939"/>
        <v>0</v>
      </c>
      <c r="DM236" s="66">
        <f t="shared" si="939"/>
        <v>0</v>
      </c>
      <c r="DN236" s="66">
        <f t="shared" si="939"/>
        <v>0</v>
      </c>
      <c r="DO236" s="66">
        <f t="shared" si="939"/>
        <v>0</v>
      </c>
      <c r="DP236" s="66">
        <f t="shared" si="939"/>
        <v>0</v>
      </c>
      <c r="DQ236" s="66">
        <f t="shared" si="939"/>
        <v>0</v>
      </c>
      <c r="DR236" s="66">
        <f t="shared" si="939"/>
        <v>0</v>
      </c>
      <c r="DS236" s="66">
        <f t="shared" si="939"/>
        <v>0</v>
      </c>
      <c r="DT236" s="69"/>
      <c r="DU236" s="66">
        <f t="shared" ref="DU236:EH236" si="940">DU18+DU21+DU24+DU27+DU30+DU33+DU36+DU39+DU42+DU45+DU48+DU51+DU54+DU57+DU60+DU78+DU81+DU84+DU87+DU90+DU63+DU66+DU69+DU72+DU75+DU93+DU96+DU99+DU102+DU105</f>
        <v>0</v>
      </c>
      <c r="DV236" s="66">
        <f t="shared" si="940"/>
        <v>0</v>
      </c>
      <c r="DW236" s="66">
        <f t="shared" si="940"/>
        <v>0</v>
      </c>
      <c r="DX236" s="66">
        <f t="shared" si="940"/>
        <v>0</v>
      </c>
      <c r="DY236" s="66">
        <f t="shared" si="940"/>
        <v>0</v>
      </c>
      <c r="DZ236" s="66">
        <f t="shared" si="940"/>
        <v>0</v>
      </c>
      <c r="EA236" s="66">
        <f t="shared" si="940"/>
        <v>0</v>
      </c>
      <c r="EB236" s="66">
        <f t="shared" si="940"/>
        <v>0</v>
      </c>
      <c r="EC236" s="66">
        <f t="shared" si="940"/>
        <v>0</v>
      </c>
      <c r="ED236" s="66">
        <f t="shared" si="940"/>
        <v>0</v>
      </c>
      <c r="EE236" s="66">
        <f t="shared" si="940"/>
        <v>0</v>
      </c>
      <c r="EF236" s="66">
        <f t="shared" si="940"/>
        <v>0</v>
      </c>
      <c r="EG236" s="66">
        <f t="shared" si="940"/>
        <v>0</v>
      </c>
      <c r="EH236" s="66">
        <f t="shared" si="940"/>
        <v>0</v>
      </c>
      <c r="EI236" s="69"/>
      <c r="EJ236" s="66">
        <f t="shared" ref="EJ236:EW236" si="941">EJ18+EJ21+EJ24+EJ27+EJ30+EJ33+EJ36+EJ39+EJ42+EJ45+EJ48+EJ51+EJ54+EJ57+EJ60+EJ78+EJ81+EJ84+EJ87+EJ90+EJ63+EJ66+EJ69+EJ72+EJ75+EJ93+EJ96+EJ99+EJ102+EJ105</f>
        <v>0</v>
      </c>
      <c r="EK236" s="66">
        <f t="shared" si="941"/>
        <v>0</v>
      </c>
      <c r="EL236" s="66">
        <f t="shared" si="941"/>
        <v>0</v>
      </c>
      <c r="EM236" s="66">
        <f t="shared" si="941"/>
        <v>0</v>
      </c>
      <c r="EN236" s="66">
        <f t="shared" si="941"/>
        <v>0</v>
      </c>
      <c r="EO236" s="66">
        <f t="shared" si="941"/>
        <v>0</v>
      </c>
      <c r="EP236" s="66">
        <f t="shared" si="941"/>
        <v>0</v>
      </c>
      <c r="EQ236" s="66">
        <f t="shared" si="941"/>
        <v>0</v>
      </c>
      <c r="ER236" s="66">
        <f t="shared" si="941"/>
        <v>0</v>
      </c>
      <c r="ES236" s="66">
        <f t="shared" si="941"/>
        <v>0</v>
      </c>
      <c r="ET236" s="66">
        <f t="shared" si="941"/>
        <v>0</v>
      </c>
      <c r="EU236" s="66">
        <f t="shared" si="941"/>
        <v>0</v>
      </c>
      <c r="EV236" s="66">
        <f t="shared" si="941"/>
        <v>0</v>
      </c>
      <c r="EW236" s="66">
        <f t="shared" si="941"/>
        <v>0</v>
      </c>
      <c r="EX236" s="69"/>
      <c r="EY236" s="66">
        <f t="shared" ref="EY236:FL236" si="942">EY18+EY21+EY24+EY27+EY30+EY33+EY36+EY39+EY42+EY45+EY48+EY51+EY54+EY57+EY60+EY78+EY81+EY84+EY87+EY90+EY63+EY66+EY69+EY72+EY75+EY93+EY96+EY99+EY102+EY105</f>
        <v>0</v>
      </c>
      <c r="EZ236" s="66">
        <f t="shared" si="942"/>
        <v>0</v>
      </c>
      <c r="FA236" s="66">
        <f t="shared" si="942"/>
        <v>0</v>
      </c>
      <c r="FB236" s="66">
        <f t="shared" si="942"/>
        <v>0</v>
      </c>
      <c r="FC236" s="66">
        <f t="shared" si="942"/>
        <v>0</v>
      </c>
      <c r="FD236" s="66">
        <f t="shared" si="942"/>
        <v>0</v>
      </c>
      <c r="FE236" s="66">
        <f t="shared" si="942"/>
        <v>0</v>
      </c>
      <c r="FF236" s="66">
        <f t="shared" si="942"/>
        <v>0</v>
      </c>
      <c r="FG236" s="66">
        <f t="shared" si="942"/>
        <v>0</v>
      </c>
      <c r="FH236" s="66">
        <f t="shared" si="942"/>
        <v>0</v>
      </c>
      <c r="FI236" s="66">
        <f t="shared" si="942"/>
        <v>0</v>
      </c>
      <c r="FJ236" s="66">
        <f t="shared" si="942"/>
        <v>0</v>
      </c>
      <c r="FK236" s="66">
        <f t="shared" si="942"/>
        <v>0</v>
      </c>
      <c r="FL236" s="66">
        <f t="shared" si="942"/>
        <v>0</v>
      </c>
      <c r="FM236" s="69"/>
      <c r="FN236" s="66">
        <f t="shared" ref="FN236:GA236" si="943">FN18+FN21+FN24+FN27+FN30+FN33+FN36+FN39+FN42+FN45+FN48+FN51+FN54+FN57+FN60+FN78+FN81+FN84+FN87+FN90+FN63+FN66+FN69+FN72+FN75+FN93+FN96+FN99+FN102+FN105</f>
        <v>0</v>
      </c>
      <c r="FO236" s="66">
        <f t="shared" si="943"/>
        <v>0</v>
      </c>
      <c r="FP236" s="66">
        <f t="shared" si="943"/>
        <v>0</v>
      </c>
      <c r="FQ236" s="66">
        <f t="shared" si="943"/>
        <v>0</v>
      </c>
      <c r="FR236" s="66">
        <f t="shared" si="943"/>
        <v>0</v>
      </c>
      <c r="FS236" s="66">
        <f t="shared" si="943"/>
        <v>0</v>
      </c>
      <c r="FT236" s="66">
        <f t="shared" si="943"/>
        <v>0</v>
      </c>
      <c r="FU236" s="66">
        <f t="shared" si="943"/>
        <v>0</v>
      </c>
      <c r="FV236" s="66">
        <f t="shared" si="943"/>
        <v>0</v>
      </c>
      <c r="FW236" s="66">
        <f t="shared" si="943"/>
        <v>0</v>
      </c>
      <c r="FX236" s="66">
        <f t="shared" si="943"/>
        <v>0</v>
      </c>
      <c r="FY236" s="66">
        <f t="shared" si="943"/>
        <v>0</v>
      </c>
      <c r="FZ236" s="66">
        <f t="shared" si="943"/>
        <v>0</v>
      </c>
      <c r="GA236" s="66">
        <f t="shared" si="943"/>
        <v>0</v>
      </c>
      <c r="GB236" s="69"/>
      <c r="GC236" s="66">
        <f t="shared" ref="GC236:GP236" si="944">GC18+GC21+GC24+GC27+GC30+GC33+GC36+GC39+GC42+GC45+GC48+GC51+GC54+GC57+GC60+GC78+GC81+GC84+GC87+GC90+GC63+GC66+GC69+GC72+GC75+GC93+GC96+GC99+GC102+GC105</f>
        <v>0</v>
      </c>
      <c r="GD236" s="66">
        <f t="shared" si="944"/>
        <v>0</v>
      </c>
      <c r="GE236" s="66">
        <f t="shared" si="944"/>
        <v>0</v>
      </c>
      <c r="GF236" s="66">
        <f t="shared" si="944"/>
        <v>0</v>
      </c>
      <c r="GG236" s="66">
        <f t="shared" si="944"/>
        <v>0</v>
      </c>
      <c r="GH236" s="66">
        <f t="shared" si="944"/>
        <v>0</v>
      </c>
      <c r="GI236" s="66">
        <f t="shared" si="944"/>
        <v>0</v>
      </c>
      <c r="GJ236" s="66">
        <f t="shared" si="944"/>
        <v>0</v>
      </c>
      <c r="GK236" s="66">
        <f t="shared" si="944"/>
        <v>0</v>
      </c>
      <c r="GL236" s="66">
        <f t="shared" si="944"/>
        <v>0</v>
      </c>
      <c r="GM236" s="66">
        <f t="shared" si="944"/>
        <v>0</v>
      </c>
      <c r="GN236" s="66">
        <f t="shared" si="944"/>
        <v>0</v>
      </c>
      <c r="GO236" s="66">
        <f t="shared" si="944"/>
        <v>0</v>
      </c>
      <c r="GP236" s="68">
        <f t="shared" si="944"/>
        <v>0</v>
      </c>
      <c r="GQ236" s="69"/>
      <c r="GR236" s="68">
        <f t="shared" ref="GR236:HC236" si="945">GR18+GR21+GR24+GR27+GR30+GR33+GR36+GR39+GR42+GR45+GR48+GR51+GR54+GR57+GR60+GR78+GR81+GR84+GR87+GR90+GR63+GR66+GR69+GR72+GR75+GR93+GR96+GR99+GR102+GR105</f>
        <v>0</v>
      </c>
      <c r="GS236" s="68">
        <f t="shared" si="945"/>
        <v>0</v>
      </c>
      <c r="GT236" s="68">
        <f t="shared" si="945"/>
        <v>0</v>
      </c>
      <c r="GU236" s="68">
        <f t="shared" si="945"/>
        <v>0</v>
      </c>
      <c r="GV236" s="68">
        <f t="shared" si="945"/>
        <v>0</v>
      </c>
      <c r="GW236" s="68">
        <f t="shared" si="945"/>
        <v>0</v>
      </c>
      <c r="GX236" s="68">
        <f t="shared" si="945"/>
        <v>0</v>
      </c>
      <c r="GY236" s="68">
        <f t="shared" si="945"/>
        <v>0</v>
      </c>
      <c r="GZ236" s="68">
        <f t="shared" si="945"/>
        <v>0</v>
      </c>
      <c r="HA236" s="68">
        <f t="shared" si="945"/>
        <v>0</v>
      </c>
      <c r="HB236" s="68">
        <f t="shared" si="945"/>
        <v>0</v>
      </c>
      <c r="HC236" s="68">
        <f t="shared" si="945"/>
        <v>0</v>
      </c>
      <c r="HD236" s="68"/>
    </row>
    <row r="237" spans="1:213" x14ac:dyDescent="0.2">
      <c r="G237" s="67" t="s">
        <v>580</v>
      </c>
      <c r="L237" s="2"/>
      <c r="M237" s="2"/>
      <c r="Q237" s="66">
        <f>Q19+Q22+Q25+Q28+Q31+Q34+Q37+Q40+Q43+Q46+Q49+Q52+Q55+Q58+Q61+Q79+Q82+Q85+Q88+Q91</f>
        <v>0</v>
      </c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>
        <f>AF19+AF22+AF25+AF28+AF31+AF34+AF37+AF40+AF43+AF46+AF49+AF52+AF55+AF58+AF61+AF79+AF82+AF85+AF88+AF91</f>
        <v>0</v>
      </c>
      <c r="AG237" s="66"/>
      <c r="AH237" s="69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>
        <f>AU19+AU22+AU25+AU28+AU31+AU34+AU37+AU40+AU43+AU46+AU49+AU52+AU55+AU58+AU61+AU79+AU82+AU85+AU88+AU91</f>
        <v>0</v>
      </c>
      <c r="AV237" s="66"/>
      <c r="AW237" s="69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>
        <f>BJ19+BJ22+BJ25+BJ28+BJ31+BJ34+BJ37+BJ40+BJ43+BJ46+BJ49+BJ52+BJ55+BJ58+BJ61+BJ79+BJ82+BJ85+BJ88+BJ91</f>
        <v>0</v>
      </c>
      <c r="BK237" s="66"/>
      <c r="BL237" s="69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>
        <f>BY19+BY22+BY25+BY28+BY31+BY34+BY37+BY40+BY43+BY46+BY49+BY52+BY55+BY58+BY61+BY79+BY82+BY85+BY88+BY91</f>
        <v>0</v>
      </c>
      <c r="BZ237" s="66"/>
      <c r="CA237" s="69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>
        <f>CN19+CN22+CN25+CN28+CN31+CN34+CN37+CN40+CN43+CN46+CN49+CN52+CN55+CN58+CN61+CN79+CN82+CN85+CN88+CN91</f>
        <v>0</v>
      </c>
      <c r="CO237" s="66"/>
      <c r="CP237" s="69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>
        <f>DC19+DC22+DC25+DC28+DC31+DC34+DC37+DC40+DC43+DC46+DC49+DC52+DC55+DC58+DC61+DC79+DC82+DC85+DC88+DC91</f>
        <v>0</v>
      </c>
      <c r="DD237" s="66"/>
      <c r="DE237" s="69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>
        <f>DR19+DR22+DR25+DR28+DR31+DR34+DR37+DR40+DR43+DR46+DR49+DR52+DR55+DR58+DR61+DR79+DR82+DR85+DR88+DR91</f>
        <v>0</v>
      </c>
      <c r="DS237" s="66"/>
      <c r="DT237" s="69"/>
      <c r="DU237" s="66"/>
      <c r="DV237" s="66"/>
      <c r="DW237" s="66"/>
      <c r="DX237" s="66"/>
      <c r="DY237" s="66"/>
      <c r="DZ237" s="66"/>
      <c r="EA237" s="66"/>
      <c r="EB237" s="66"/>
      <c r="EC237" s="66"/>
      <c r="ED237" s="66"/>
      <c r="EE237" s="66"/>
      <c r="EF237" s="66"/>
      <c r="EG237" s="66">
        <f>EG19+EG22+EG25+EG28+EG31+EG34+EG37+EG40+EG43+EG46+EG49+EG52+EG55+EG58+EG61+EG79+EG82+EG85+EG88+EG91</f>
        <v>0</v>
      </c>
      <c r="EH237" s="66"/>
      <c r="EI237" s="69"/>
      <c r="EJ237" s="66"/>
      <c r="EK237" s="66"/>
      <c r="EL237" s="66"/>
      <c r="EM237" s="66"/>
      <c r="EN237" s="66"/>
      <c r="EO237" s="66"/>
      <c r="EP237" s="66"/>
      <c r="EQ237" s="66"/>
      <c r="ER237" s="66"/>
      <c r="ES237" s="66"/>
      <c r="ET237" s="66"/>
      <c r="EU237" s="66"/>
      <c r="EV237" s="66">
        <f>EV19+EV22+EV25+EV28+EV31+EV34+EV37+EV40+EV43+EV46+EV49+EV52+EV55+EV58+EV61+EV79+EV82+EV85+EV88+EV91</f>
        <v>0</v>
      </c>
      <c r="EW237" s="66"/>
      <c r="EX237" s="69"/>
      <c r="EY237" s="66"/>
      <c r="EZ237" s="66"/>
      <c r="FA237" s="66"/>
      <c r="FB237" s="66"/>
      <c r="FC237" s="66"/>
      <c r="FD237" s="66"/>
      <c r="FE237" s="66"/>
      <c r="FF237" s="66"/>
      <c r="FG237" s="66"/>
      <c r="FH237" s="66"/>
      <c r="FI237" s="66"/>
      <c r="FJ237" s="66"/>
      <c r="FK237" s="66">
        <f>FK19+FK22+FK25+FK28+FK31+FK34+FK37+FK40+FK43+FK46+FK49+FK52+FK55+FK58+FK61+FK79+FK82+FK85+FK88+FK91</f>
        <v>0</v>
      </c>
      <c r="FL237" s="66"/>
      <c r="FM237" s="69"/>
      <c r="FN237" s="66"/>
      <c r="FO237" s="66"/>
      <c r="FP237" s="66"/>
      <c r="FQ237" s="66"/>
      <c r="FR237" s="66"/>
      <c r="FS237" s="66"/>
      <c r="FT237" s="66"/>
      <c r="FU237" s="66"/>
      <c r="FV237" s="66"/>
      <c r="FW237" s="66"/>
      <c r="FX237" s="66"/>
      <c r="FY237" s="66"/>
      <c r="FZ237" s="66">
        <f>FZ19+FZ22+FZ25+FZ28+FZ31+FZ34+FZ37+FZ40+FZ43+FZ46+FZ49+FZ52+FZ55+FZ58+FZ61+FZ79+FZ82+FZ85+FZ88+FZ91</f>
        <v>0</v>
      </c>
      <c r="GA237" s="66"/>
      <c r="GB237" s="69"/>
      <c r="GC237" s="66"/>
      <c r="GD237" s="66"/>
      <c r="GE237" s="66"/>
      <c r="GF237" s="66"/>
      <c r="GG237" s="66"/>
      <c r="GH237" s="66"/>
      <c r="GI237" s="66"/>
      <c r="GJ237" s="66"/>
      <c r="GK237" s="66"/>
      <c r="GL237" s="66"/>
      <c r="GM237" s="66"/>
      <c r="GN237" s="66"/>
      <c r="GO237" s="66">
        <f>GO19+GO22+GO25+GO28+GO31+GO34+GO37+GO40+GO43+GO46+GO49+GO52+GO55+GO58+GO61+GO79+GO82+GO85+GO88+GO91</f>
        <v>0</v>
      </c>
      <c r="GP237" s="68"/>
      <c r="GQ237" s="69"/>
      <c r="GR237" s="68"/>
      <c r="GS237" s="68"/>
      <c r="GT237" s="68"/>
      <c r="GU237" s="68"/>
      <c r="GV237" s="68"/>
      <c r="GW237" s="68"/>
      <c r="GX237" s="68"/>
      <c r="GY237" s="68"/>
      <c r="GZ237" s="68"/>
      <c r="HA237" s="68"/>
      <c r="HB237" s="68"/>
      <c r="HC237" s="68"/>
      <c r="HD237" s="68"/>
    </row>
    <row r="238" spans="1:213" x14ac:dyDescent="0.2">
      <c r="G238" s="67" t="s">
        <v>581</v>
      </c>
      <c r="L238" s="2"/>
      <c r="M238" s="2"/>
      <c r="Q238" s="66">
        <f>SUMIFS(Q1:Q231,$A1:$A231, "-",$C1:$C231, "33")+Q231</f>
        <v>0</v>
      </c>
      <c r="R238" s="66">
        <f t="shared" ref="R238:AE238" si="946">SUMIFS(R:R,$A:$A, "-",$C:$C, "33")+R231</f>
        <v>0</v>
      </c>
      <c r="S238" s="66">
        <f t="shared" si="946"/>
        <v>0</v>
      </c>
      <c r="T238" s="66">
        <f t="shared" si="946"/>
        <v>0</v>
      </c>
      <c r="U238" s="66">
        <f t="shared" si="946"/>
        <v>0</v>
      </c>
      <c r="V238" s="66">
        <f t="shared" si="946"/>
        <v>0</v>
      </c>
      <c r="W238" s="66">
        <f t="shared" si="946"/>
        <v>0</v>
      </c>
      <c r="X238" s="66">
        <f t="shared" si="946"/>
        <v>0</v>
      </c>
      <c r="Y238" s="66">
        <f t="shared" si="946"/>
        <v>0</v>
      </c>
      <c r="Z238" s="66">
        <f t="shared" si="946"/>
        <v>0</v>
      </c>
      <c r="AA238" s="66">
        <f t="shared" si="946"/>
        <v>0</v>
      </c>
      <c r="AB238" s="66">
        <f t="shared" si="946"/>
        <v>0</v>
      </c>
      <c r="AC238" s="66">
        <f t="shared" si="946"/>
        <v>0</v>
      </c>
      <c r="AD238" s="66">
        <f t="shared" si="946"/>
        <v>0</v>
      </c>
      <c r="AE238" s="66">
        <f t="shared" si="946"/>
        <v>0</v>
      </c>
      <c r="AF238" s="66">
        <f>SUMIFS(AF1:AF231,$A1:$A231, "-",$C1:$C231, "33")+AF231</f>
        <v>0</v>
      </c>
      <c r="AG238" s="66">
        <f>SUMIFS(AG:AG,$A:$A, "-",$C:$C, "33")+AG231</f>
        <v>0</v>
      </c>
      <c r="AH238" s="69"/>
      <c r="AI238" s="66">
        <f t="shared" ref="AI238:AT238" si="947">SUMIFS(AI:AI,$A:$A, "-",$C:$C, "33")+AI231</f>
        <v>0</v>
      </c>
      <c r="AJ238" s="66">
        <f t="shared" si="947"/>
        <v>0</v>
      </c>
      <c r="AK238" s="66">
        <f t="shared" si="947"/>
        <v>0</v>
      </c>
      <c r="AL238" s="66">
        <f t="shared" si="947"/>
        <v>0</v>
      </c>
      <c r="AM238" s="66">
        <f t="shared" si="947"/>
        <v>0</v>
      </c>
      <c r="AN238" s="66">
        <f t="shared" si="947"/>
        <v>0</v>
      </c>
      <c r="AO238" s="66">
        <f t="shared" si="947"/>
        <v>0</v>
      </c>
      <c r="AP238" s="66">
        <f t="shared" si="947"/>
        <v>0</v>
      </c>
      <c r="AQ238" s="66">
        <f t="shared" si="947"/>
        <v>0</v>
      </c>
      <c r="AR238" s="66">
        <f t="shared" si="947"/>
        <v>0</v>
      </c>
      <c r="AS238" s="66">
        <f t="shared" si="947"/>
        <v>0</v>
      </c>
      <c r="AT238" s="66">
        <f t="shared" si="947"/>
        <v>0</v>
      </c>
      <c r="AU238" s="66">
        <f>SUMIFS(AU1:AU231,$A1:$A231, "-",$C1:$C231, "33")+AU231</f>
        <v>0</v>
      </c>
      <c r="AV238" s="66">
        <f>SUMIFS(AV:AV,$A:$A, "-",$C:$C, "33")+AV231</f>
        <v>0</v>
      </c>
      <c r="AW238" s="69"/>
      <c r="AX238" s="66">
        <f t="shared" ref="AX238:BI238" si="948">SUMIFS(AX:AX,$A:$A, "-",$C:$C, "33")+AX231</f>
        <v>0</v>
      </c>
      <c r="AY238" s="66">
        <f t="shared" si="948"/>
        <v>0</v>
      </c>
      <c r="AZ238" s="66">
        <f t="shared" si="948"/>
        <v>0</v>
      </c>
      <c r="BA238" s="66">
        <f t="shared" si="948"/>
        <v>0</v>
      </c>
      <c r="BB238" s="66">
        <f t="shared" si="948"/>
        <v>0</v>
      </c>
      <c r="BC238" s="66">
        <f t="shared" si="948"/>
        <v>0</v>
      </c>
      <c r="BD238" s="66">
        <f t="shared" si="948"/>
        <v>0</v>
      </c>
      <c r="BE238" s="66">
        <f t="shared" si="948"/>
        <v>0</v>
      </c>
      <c r="BF238" s="66">
        <f t="shared" si="948"/>
        <v>0</v>
      </c>
      <c r="BG238" s="66">
        <f t="shared" si="948"/>
        <v>0</v>
      </c>
      <c r="BH238" s="66">
        <f t="shared" si="948"/>
        <v>0</v>
      </c>
      <c r="BI238" s="66">
        <f t="shared" si="948"/>
        <v>0</v>
      </c>
      <c r="BJ238" s="66">
        <f>SUMIFS(BJ1:BJ231,$A1:$A231, "-",$C1:$C231, "33")+BJ231</f>
        <v>0</v>
      </c>
      <c r="BK238" s="66">
        <f>SUMIFS(BK:BK,$A:$A, "-",$C:$C, "33")+BK231</f>
        <v>0</v>
      </c>
      <c r="BL238" s="69"/>
      <c r="BM238" s="66">
        <f t="shared" ref="BM238:BX238" si="949">SUMIFS(BM:BM,$A:$A, "-",$C:$C, "33")+BM231</f>
        <v>0</v>
      </c>
      <c r="BN238" s="66">
        <f t="shared" si="949"/>
        <v>0</v>
      </c>
      <c r="BO238" s="66">
        <f t="shared" si="949"/>
        <v>0</v>
      </c>
      <c r="BP238" s="66">
        <f t="shared" si="949"/>
        <v>0</v>
      </c>
      <c r="BQ238" s="66">
        <f t="shared" si="949"/>
        <v>0</v>
      </c>
      <c r="BR238" s="66">
        <f t="shared" si="949"/>
        <v>0</v>
      </c>
      <c r="BS238" s="66">
        <f t="shared" si="949"/>
        <v>0</v>
      </c>
      <c r="BT238" s="66">
        <f t="shared" si="949"/>
        <v>0</v>
      </c>
      <c r="BU238" s="66">
        <f t="shared" si="949"/>
        <v>0</v>
      </c>
      <c r="BV238" s="66">
        <f t="shared" si="949"/>
        <v>0</v>
      </c>
      <c r="BW238" s="66">
        <f t="shared" si="949"/>
        <v>0</v>
      </c>
      <c r="BX238" s="66">
        <f t="shared" si="949"/>
        <v>0</v>
      </c>
      <c r="BY238" s="66">
        <f>SUMIFS(BY1:BY231,$A1:$A231, "-",$C1:$C231, "33")+BY231</f>
        <v>0</v>
      </c>
      <c r="BZ238" s="66">
        <f>SUMIFS(BZ:BZ,$A:$A, "-",$C:$C, "33")+BZ231</f>
        <v>0</v>
      </c>
      <c r="CA238" s="69"/>
      <c r="CB238" s="66">
        <f t="shared" ref="CB238:CM238" si="950">SUMIFS(CB:CB,$A:$A, "-",$C:$C, "33")+CB231</f>
        <v>0</v>
      </c>
      <c r="CC238" s="66">
        <f t="shared" si="950"/>
        <v>0</v>
      </c>
      <c r="CD238" s="66">
        <f t="shared" si="950"/>
        <v>0</v>
      </c>
      <c r="CE238" s="66">
        <f t="shared" si="950"/>
        <v>0</v>
      </c>
      <c r="CF238" s="66">
        <f t="shared" si="950"/>
        <v>0</v>
      </c>
      <c r="CG238" s="66">
        <f t="shared" si="950"/>
        <v>0</v>
      </c>
      <c r="CH238" s="66">
        <f t="shared" si="950"/>
        <v>0</v>
      </c>
      <c r="CI238" s="66">
        <f t="shared" si="950"/>
        <v>0</v>
      </c>
      <c r="CJ238" s="66">
        <f t="shared" si="950"/>
        <v>0</v>
      </c>
      <c r="CK238" s="66">
        <f t="shared" si="950"/>
        <v>0</v>
      </c>
      <c r="CL238" s="66">
        <f t="shared" si="950"/>
        <v>0</v>
      </c>
      <c r="CM238" s="66">
        <f t="shared" si="950"/>
        <v>0</v>
      </c>
      <c r="CN238" s="66">
        <f>SUMIFS(CN1:CN231,$A1:$A231, "-",$C1:$C231, "33")+CN231</f>
        <v>0</v>
      </c>
      <c r="CO238" s="66">
        <f>SUMIFS(CO:CO,$A:$A, "-",$C:$C, "33")+CO231</f>
        <v>0</v>
      </c>
      <c r="CP238" s="69"/>
      <c r="CQ238" s="66">
        <f t="shared" ref="CQ238:DB238" si="951">SUMIFS(CQ:CQ,$A:$A, "-",$C:$C, "33")+CQ231</f>
        <v>0</v>
      </c>
      <c r="CR238" s="66">
        <f t="shared" si="951"/>
        <v>0</v>
      </c>
      <c r="CS238" s="66">
        <f t="shared" si="951"/>
        <v>0</v>
      </c>
      <c r="CT238" s="66">
        <f t="shared" si="951"/>
        <v>0</v>
      </c>
      <c r="CU238" s="66">
        <f t="shared" si="951"/>
        <v>0</v>
      </c>
      <c r="CV238" s="66">
        <f t="shared" si="951"/>
        <v>0</v>
      </c>
      <c r="CW238" s="66">
        <f t="shared" si="951"/>
        <v>0</v>
      </c>
      <c r="CX238" s="66">
        <f t="shared" si="951"/>
        <v>0</v>
      </c>
      <c r="CY238" s="66">
        <f t="shared" si="951"/>
        <v>0</v>
      </c>
      <c r="CZ238" s="66">
        <f t="shared" si="951"/>
        <v>0</v>
      </c>
      <c r="DA238" s="66">
        <f t="shared" si="951"/>
        <v>0</v>
      </c>
      <c r="DB238" s="66">
        <f t="shared" si="951"/>
        <v>0</v>
      </c>
      <c r="DC238" s="66">
        <f>SUMIFS(DC1:DC231,$A1:$A231, "-",$C1:$C231, "33")+DC231</f>
        <v>0</v>
      </c>
      <c r="DD238" s="66">
        <f>SUMIFS(DD:DD,$A:$A, "-",$C:$C, "33")+DD231</f>
        <v>0</v>
      </c>
      <c r="DE238" s="69"/>
      <c r="DF238" s="66">
        <f t="shared" ref="DF238:DQ238" si="952">SUMIFS(DF:DF,$A:$A, "-",$C:$C, "33")+DF231</f>
        <v>0</v>
      </c>
      <c r="DG238" s="66">
        <f t="shared" si="952"/>
        <v>0</v>
      </c>
      <c r="DH238" s="66">
        <f t="shared" si="952"/>
        <v>0</v>
      </c>
      <c r="DI238" s="66">
        <f t="shared" si="952"/>
        <v>0</v>
      </c>
      <c r="DJ238" s="66">
        <f t="shared" si="952"/>
        <v>0</v>
      </c>
      <c r="DK238" s="66">
        <f t="shared" si="952"/>
        <v>0</v>
      </c>
      <c r="DL238" s="66">
        <f t="shared" si="952"/>
        <v>0</v>
      </c>
      <c r="DM238" s="66">
        <f t="shared" si="952"/>
        <v>0</v>
      </c>
      <c r="DN238" s="66">
        <f t="shared" si="952"/>
        <v>0</v>
      </c>
      <c r="DO238" s="66">
        <f t="shared" si="952"/>
        <v>0</v>
      </c>
      <c r="DP238" s="66">
        <f t="shared" si="952"/>
        <v>0</v>
      </c>
      <c r="DQ238" s="66">
        <f t="shared" si="952"/>
        <v>0</v>
      </c>
      <c r="DR238" s="66">
        <f>SUMIFS(DR1:DR231,$A1:$A231, "-",$C1:$C231, "33")+DR231</f>
        <v>0</v>
      </c>
      <c r="DS238" s="66">
        <f>SUMIFS(DS:DS,$A:$A, "-",$C:$C, "33")+DS231</f>
        <v>0</v>
      </c>
      <c r="DT238" s="69"/>
      <c r="DU238" s="66">
        <f t="shared" ref="DU238:EF238" si="953">SUMIFS(DU:DU,$A:$A, "-",$C:$C, "33")+DU231</f>
        <v>0</v>
      </c>
      <c r="DV238" s="66">
        <f t="shared" si="953"/>
        <v>0</v>
      </c>
      <c r="DW238" s="66">
        <f t="shared" si="953"/>
        <v>0</v>
      </c>
      <c r="DX238" s="66">
        <f t="shared" si="953"/>
        <v>0</v>
      </c>
      <c r="DY238" s="66">
        <f t="shared" si="953"/>
        <v>0</v>
      </c>
      <c r="DZ238" s="66">
        <f t="shared" si="953"/>
        <v>0</v>
      </c>
      <c r="EA238" s="66">
        <f t="shared" si="953"/>
        <v>0</v>
      </c>
      <c r="EB238" s="66">
        <f t="shared" si="953"/>
        <v>0</v>
      </c>
      <c r="EC238" s="66">
        <f t="shared" si="953"/>
        <v>0</v>
      </c>
      <c r="ED238" s="66">
        <f t="shared" si="953"/>
        <v>0</v>
      </c>
      <c r="EE238" s="66">
        <f t="shared" si="953"/>
        <v>0</v>
      </c>
      <c r="EF238" s="66">
        <f t="shared" si="953"/>
        <v>0</v>
      </c>
      <c r="EG238" s="66">
        <f>SUMIFS(EG1:EG231,$A1:$A231, "-",$C1:$C231, "33")+EG231</f>
        <v>0</v>
      </c>
      <c r="EH238" s="66">
        <f>SUMIFS(EH:EH,$A:$A, "-",$C:$C, "33")+EH231</f>
        <v>0</v>
      </c>
      <c r="EI238" s="69"/>
      <c r="EJ238" s="66">
        <f t="shared" ref="EJ238:EU238" si="954">SUMIFS(EJ:EJ,$A:$A, "-",$C:$C, "33")+EJ231</f>
        <v>0</v>
      </c>
      <c r="EK238" s="66">
        <f t="shared" si="954"/>
        <v>0</v>
      </c>
      <c r="EL238" s="66">
        <f t="shared" si="954"/>
        <v>0</v>
      </c>
      <c r="EM238" s="66">
        <f t="shared" si="954"/>
        <v>0</v>
      </c>
      <c r="EN238" s="66">
        <f t="shared" si="954"/>
        <v>0</v>
      </c>
      <c r="EO238" s="66">
        <f t="shared" si="954"/>
        <v>0</v>
      </c>
      <c r="EP238" s="66">
        <f t="shared" si="954"/>
        <v>0</v>
      </c>
      <c r="EQ238" s="66">
        <f t="shared" si="954"/>
        <v>0</v>
      </c>
      <c r="ER238" s="66">
        <f t="shared" si="954"/>
        <v>0</v>
      </c>
      <c r="ES238" s="66">
        <f t="shared" si="954"/>
        <v>0</v>
      </c>
      <c r="ET238" s="66">
        <f t="shared" si="954"/>
        <v>0</v>
      </c>
      <c r="EU238" s="66">
        <f t="shared" si="954"/>
        <v>0</v>
      </c>
      <c r="EV238" s="66">
        <f>SUMIFS(EV1:EV231,$A1:$A231, "-",$C1:$C231, "33")+EV231</f>
        <v>0</v>
      </c>
      <c r="EW238" s="66">
        <f>SUMIFS(EW:EW,$A:$A, "-",$C:$C, "33")+EW231</f>
        <v>0</v>
      </c>
      <c r="EX238" s="69"/>
      <c r="EY238" s="66">
        <f t="shared" ref="EY238:FJ238" si="955">SUMIFS(EY:EY,$A:$A, "-",$C:$C, "33")+EY231</f>
        <v>0</v>
      </c>
      <c r="EZ238" s="66">
        <f t="shared" si="955"/>
        <v>0</v>
      </c>
      <c r="FA238" s="66">
        <f t="shared" si="955"/>
        <v>0</v>
      </c>
      <c r="FB238" s="66">
        <f t="shared" si="955"/>
        <v>0</v>
      </c>
      <c r="FC238" s="66">
        <f t="shared" si="955"/>
        <v>0</v>
      </c>
      <c r="FD238" s="66">
        <f t="shared" si="955"/>
        <v>0</v>
      </c>
      <c r="FE238" s="66">
        <f t="shared" si="955"/>
        <v>0</v>
      </c>
      <c r="FF238" s="66">
        <f t="shared" si="955"/>
        <v>0</v>
      </c>
      <c r="FG238" s="66">
        <f t="shared" si="955"/>
        <v>0</v>
      </c>
      <c r="FH238" s="66">
        <f t="shared" si="955"/>
        <v>0</v>
      </c>
      <c r="FI238" s="66">
        <f t="shared" si="955"/>
        <v>0</v>
      </c>
      <c r="FJ238" s="66">
        <f t="shared" si="955"/>
        <v>0</v>
      </c>
      <c r="FK238" s="66">
        <f>SUMIFS(FK1:FK231,$A1:$A231, "-",$C1:$C231, "33")+FK231</f>
        <v>0</v>
      </c>
      <c r="FL238" s="66">
        <f>SUMIFS(FL:FL,$A:$A, "-",$C:$C, "33")+FL231</f>
        <v>0</v>
      </c>
      <c r="FM238" s="69"/>
      <c r="FN238" s="66">
        <f t="shared" ref="FN238:FY238" si="956">SUMIFS(FN:FN,$A:$A, "-",$C:$C, "33")+FN231</f>
        <v>0</v>
      </c>
      <c r="FO238" s="66">
        <f t="shared" si="956"/>
        <v>0</v>
      </c>
      <c r="FP238" s="66">
        <f t="shared" si="956"/>
        <v>0</v>
      </c>
      <c r="FQ238" s="66">
        <f t="shared" si="956"/>
        <v>0</v>
      </c>
      <c r="FR238" s="66">
        <f t="shared" si="956"/>
        <v>0</v>
      </c>
      <c r="FS238" s="66">
        <f t="shared" si="956"/>
        <v>0</v>
      </c>
      <c r="FT238" s="66">
        <f t="shared" si="956"/>
        <v>0</v>
      </c>
      <c r="FU238" s="66">
        <f t="shared" si="956"/>
        <v>0</v>
      </c>
      <c r="FV238" s="66">
        <f t="shared" si="956"/>
        <v>0</v>
      </c>
      <c r="FW238" s="66">
        <f t="shared" si="956"/>
        <v>0</v>
      </c>
      <c r="FX238" s="66">
        <f t="shared" si="956"/>
        <v>0</v>
      </c>
      <c r="FY238" s="66">
        <f t="shared" si="956"/>
        <v>0</v>
      </c>
      <c r="FZ238" s="66">
        <f>SUMIFS(FZ1:FZ231,$A1:$A231, "-",$C1:$C231, "33")+FZ231</f>
        <v>0</v>
      </c>
      <c r="GA238" s="66">
        <f>SUMIFS(GA:GA,$A:$A, "-",$C:$C, "33")+GA231</f>
        <v>0</v>
      </c>
      <c r="GB238" s="69"/>
      <c r="GC238" s="66">
        <f t="shared" ref="GC238:GN238" si="957">SUMIFS(GC:GC,$A:$A, "-",$C:$C, "33")+GC231</f>
        <v>0</v>
      </c>
      <c r="GD238" s="66">
        <f t="shared" si="957"/>
        <v>0</v>
      </c>
      <c r="GE238" s="66">
        <f t="shared" si="957"/>
        <v>0</v>
      </c>
      <c r="GF238" s="66">
        <f t="shared" si="957"/>
        <v>0</v>
      </c>
      <c r="GG238" s="66">
        <f t="shared" si="957"/>
        <v>0</v>
      </c>
      <c r="GH238" s="66">
        <f t="shared" si="957"/>
        <v>0</v>
      </c>
      <c r="GI238" s="66">
        <f t="shared" si="957"/>
        <v>0</v>
      </c>
      <c r="GJ238" s="66">
        <f t="shared" si="957"/>
        <v>0</v>
      </c>
      <c r="GK238" s="66">
        <f t="shared" si="957"/>
        <v>0</v>
      </c>
      <c r="GL238" s="66">
        <f t="shared" si="957"/>
        <v>0</v>
      </c>
      <c r="GM238" s="66">
        <f t="shared" si="957"/>
        <v>0</v>
      </c>
      <c r="GN238" s="66">
        <f t="shared" si="957"/>
        <v>0</v>
      </c>
      <c r="GO238" s="66">
        <f>SUMIFS(GO1:GO231,$A1:$A231, "-",$C1:$C231, "33")+GO231</f>
        <v>0</v>
      </c>
      <c r="GP238" s="68">
        <f>SUMIFS(GP:GP,$A:$A, "-",$C:$C, "33")+GP231</f>
        <v>0</v>
      </c>
      <c r="GQ238" s="69"/>
      <c r="GR238" s="68">
        <f t="shared" ref="GR238:HC238" si="958">SUMIFS(GR:GR,$A:$A, "-",$C:$C, "33")+GR231</f>
        <v>0</v>
      </c>
      <c r="GS238" s="68">
        <f t="shared" si="958"/>
        <v>0</v>
      </c>
      <c r="GT238" s="68">
        <f t="shared" si="958"/>
        <v>0</v>
      </c>
      <c r="GU238" s="68">
        <f t="shared" si="958"/>
        <v>0</v>
      </c>
      <c r="GV238" s="68">
        <f t="shared" si="958"/>
        <v>0</v>
      </c>
      <c r="GW238" s="68">
        <f t="shared" si="958"/>
        <v>0</v>
      </c>
      <c r="GX238" s="68">
        <f t="shared" si="958"/>
        <v>0</v>
      </c>
      <c r="GY238" s="68">
        <f t="shared" si="958"/>
        <v>0</v>
      </c>
      <c r="GZ238" s="68">
        <f t="shared" si="958"/>
        <v>0</v>
      </c>
      <c r="HA238" s="68">
        <f t="shared" si="958"/>
        <v>0</v>
      </c>
      <c r="HB238" s="68">
        <f t="shared" si="958"/>
        <v>0</v>
      </c>
      <c r="HC238" s="68">
        <f t="shared" si="958"/>
        <v>0</v>
      </c>
      <c r="HD238" s="68"/>
    </row>
    <row r="239" spans="1:213" x14ac:dyDescent="0.2">
      <c r="G239" s="67" t="s">
        <v>582</v>
      </c>
      <c r="L239" s="2"/>
      <c r="M239" s="2"/>
      <c r="Q239" s="66">
        <f t="shared" ref="Q239:AG239" si="959">Q126+Q129+Q132+Q135+Q138+Q141+Q177+Q180</f>
        <v>0</v>
      </c>
      <c r="R239" s="66">
        <f t="shared" si="959"/>
        <v>0</v>
      </c>
      <c r="S239" s="66">
        <f t="shared" si="959"/>
        <v>0</v>
      </c>
      <c r="T239" s="66">
        <f t="shared" si="959"/>
        <v>0</v>
      </c>
      <c r="U239" s="66">
        <f t="shared" si="959"/>
        <v>0</v>
      </c>
      <c r="V239" s="66">
        <f t="shared" si="959"/>
        <v>0</v>
      </c>
      <c r="W239" s="66">
        <f t="shared" si="959"/>
        <v>0</v>
      </c>
      <c r="X239" s="66">
        <f t="shared" si="959"/>
        <v>0</v>
      </c>
      <c r="Y239" s="66">
        <f t="shared" si="959"/>
        <v>0</v>
      </c>
      <c r="Z239" s="66">
        <f t="shared" si="959"/>
        <v>0</v>
      </c>
      <c r="AA239" s="66">
        <f t="shared" si="959"/>
        <v>0</v>
      </c>
      <c r="AB239" s="66">
        <f t="shared" si="959"/>
        <v>0</v>
      </c>
      <c r="AC239" s="66">
        <f t="shared" si="959"/>
        <v>0</v>
      </c>
      <c r="AD239" s="66">
        <f t="shared" si="959"/>
        <v>0</v>
      </c>
      <c r="AE239" s="66">
        <f t="shared" si="959"/>
        <v>0</v>
      </c>
      <c r="AF239" s="66">
        <f t="shared" si="959"/>
        <v>0</v>
      </c>
      <c r="AG239" s="66">
        <f t="shared" si="959"/>
        <v>0</v>
      </c>
      <c r="AH239" s="69"/>
      <c r="AI239" s="66">
        <f t="shared" ref="AI239:AV239" si="960">AI126+AI129+AI132+AI135+AI138+AI141+AI177+AI180</f>
        <v>0</v>
      </c>
      <c r="AJ239" s="66">
        <f t="shared" si="960"/>
        <v>0</v>
      </c>
      <c r="AK239" s="66">
        <f t="shared" si="960"/>
        <v>0</v>
      </c>
      <c r="AL239" s="66">
        <f t="shared" si="960"/>
        <v>0</v>
      </c>
      <c r="AM239" s="66">
        <f t="shared" si="960"/>
        <v>0</v>
      </c>
      <c r="AN239" s="66">
        <f t="shared" si="960"/>
        <v>0</v>
      </c>
      <c r="AO239" s="66">
        <f t="shared" si="960"/>
        <v>0</v>
      </c>
      <c r="AP239" s="66">
        <f t="shared" si="960"/>
        <v>0</v>
      </c>
      <c r="AQ239" s="66">
        <f t="shared" si="960"/>
        <v>0</v>
      </c>
      <c r="AR239" s="66">
        <f t="shared" si="960"/>
        <v>0</v>
      </c>
      <c r="AS239" s="66">
        <f t="shared" si="960"/>
        <v>0</v>
      </c>
      <c r="AT239" s="66">
        <f t="shared" si="960"/>
        <v>0</v>
      </c>
      <c r="AU239" s="66">
        <f t="shared" si="960"/>
        <v>0</v>
      </c>
      <c r="AV239" s="66">
        <f t="shared" si="960"/>
        <v>0</v>
      </c>
      <c r="AW239" s="69"/>
      <c r="AX239" s="66">
        <f t="shared" ref="AX239:BK239" si="961">AX126+AX129+AX132+AX135+AX138+AX141+AX177+AX180</f>
        <v>0</v>
      </c>
      <c r="AY239" s="66">
        <f t="shared" si="961"/>
        <v>0</v>
      </c>
      <c r="AZ239" s="66">
        <f t="shared" si="961"/>
        <v>0</v>
      </c>
      <c r="BA239" s="66">
        <f t="shared" si="961"/>
        <v>0</v>
      </c>
      <c r="BB239" s="66">
        <f t="shared" si="961"/>
        <v>0</v>
      </c>
      <c r="BC239" s="66">
        <f t="shared" si="961"/>
        <v>0</v>
      </c>
      <c r="BD239" s="66">
        <f t="shared" si="961"/>
        <v>0</v>
      </c>
      <c r="BE239" s="66">
        <f t="shared" si="961"/>
        <v>0</v>
      </c>
      <c r="BF239" s="66">
        <f t="shared" si="961"/>
        <v>0</v>
      </c>
      <c r="BG239" s="66">
        <f t="shared" si="961"/>
        <v>0</v>
      </c>
      <c r="BH239" s="66">
        <f t="shared" si="961"/>
        <v>0</v>
      </c>
      <c r="BI239" s="66">
        <f t="shared" si="961"/>
        <v>0</v>
      </c>
      <c r="BJ239" s="66">
        <f t="shared" si="961"/>
        <v>0</v>
      </c>
      <c r="BK239" s="66">
        <f t="shared" si="961"/>
        <v>0</v>
      </c>
      <c r="BL239" s="69"/>
      <c r="BM239" s="66">
        <f t="shared" ref="BM239:BZ239" si="962">BM126+BM129+BM132+BM135+BM138+BM141+BM177+BM180</f>
        <v>0</v>
      </c>
      <c r="BN239" s="66">
        <f t="shared" si="962"/>
        <v>0</v>
      </c>
      <c r="BO239" s="66">
        <f t="shared" si="962"/>
        <v>0</v>
      </c>
      <c r="BP239" s="66">
        <f t="shared" si="962"/>
        <v>0</v>
      </c>
      <c r="BQ239" s="66">
        <f t="shared" si="962"/>
        <v>0</v>
      </c>
      <c r="BR239" s="66">
        <f t="shared" si="962"/>
        <v>0</v>
      </c>
      <c r="BS239" s="66">
        <f t="shared" si="962"/>
        <v>0</v>
      </c>
      <c r="BT239" s="66">
        <f t="shared" si="962"/>
        <v>0</v>
      </c>
      <c r="BU239" s="66">
        <f t="shared" si="962"/>
        <v>0</v>
      </c>
      <c r="BV239" s="66">
        <f t="shared" si="962"/>
        <v>0</v>
      </c>
      <c r="BW239" s="66">
        <f t="shared" si="962"/>
        <v>0</v>
      </c>
      <c r="BX239" s="66">
        <f t="shared" si="962"/>
        <v>0</v>
      </c>
      <c r="BY239" s="66">
        <f t="shared" si="962"/>
        <v>0</v>
      </c>
      <c r="BZ239" s="66">
        <f t="shared" si="962"/>
        <v>0</v>
      </c>
      <c r="CA239" s="69"/>
      <c r="CB239" s="66">
        <f t="shared" ref="CB239:CO239" si="963">CB126+CB129+CB132+CB135+CB138+CB141+CB177+CB180</f>
        <v>0</v>
      </c>
      <c r="CC239" s="66">
        <f t="shared" si="963"/>
        <v>0</v>
      </c>
      <c r="CD239" s="66">
        <f t="shared" si="963"/>
        <v>0</v>
      </c>
      <c r="CE239" s="66">
        <f t="shared" si="963"/>
        <v>0</v>
      </c>
      <c r="CF239" s="66">
        <f t="shared" si="963"/>
        <v>0</v>
      </c>
      <c r="CG239" s="66">
        <f t="shared" si="963"/>
        <v>0</v>
      </c>
      <c r="CH239" s="66">
        <f t="shared" si="963"/>
        <v>0</v>
      </c>
      <c r="CI239" s="66">
        <f t="shared" si="963"/>
        <v>0</v>
      </c>
      <c r="CJ239" s="66">
        <f t="shared" si="963"/>
        <v>0</v>
      </c>
      <c r="CK239" s="66">
        <f t="shared" si="963"/>
        <v>0</v>
      </c>
      <c r="CL239" s="66">
        <f t="shared" si="963"/>
        <v>0</v>
      </c>
      <c r="CM239" s="66">
        <f t="shared" si="963"/>
        <v>0</v>
      </c>
      <c r="CN239" s="66">
        <f t="shared" si="963"/>
        <v>0</v>
      </c>
      <c r="CO239" s="66">
        <f t="shared" si="963"/>
        <v>0</v>
      </c>
      <c r="CP239" s="69"/>
      <c r="CQ239" s="66">
        <f t="shared" ref="CQ239:DD239" si="964">CQ126+CQ129+CQ132+CQ135+CQ138+CQ141+CQ177+CQ180</f>
        <v>0</v>
      </c>
      <c r="CR239" s="66">
        <f t="shared" si="964"/>
        <v>0</v>
      </c>
      <c r="CS239" s="66">
        <f t="shared" si="964"/>
        <v>0</v>
      </c>
      <c r="CT239" s="66">
        <f t="shared" si="964"/>
        <v>0</v>
      </c>
      <c r="CU239" s="66">
        <f t="shared" si="964"/>
        <v>0</v>
      </c>
      <c r="CV239" s="66">
        <f t="shared" si="964"/>
        <v>0</v>
      </c>
      <c r="CW239" s="66">
        <f t="shared" si="964"/>
        <v>0</v>
      </c>
      <c r="CX239" s="66">
        <f t="shared" si="964"/>
        <v>0</v>
      </c>
      <c r="CY239" s="66">
        <f t="shared" si="964"/>
        <v>0</v>
      </c>
      <c r="CZ239" s="66">
        <f t="shared" si="964"/>
        <v>0</v>
      </c>
      <c r="DA239" s="66">
        <f t="shared" si="964"/>
        <v>0</v>
      </c>
      <c r="DB239" s="66">
        <f t="shared" si="964"/>
        <v>0</v>
      </c>
      <c r="DC239" s="66">
        <f t="shared" si="964"/>
        <v>0</v>
      </c>
      <c r="DD239" s="66">
        <f t="shared" si="964"/>
        <v>0</v>
      </c>
      <c r="DE239" s="69"/>
      <c r="DF239" s="66">
        <f t="shared" ref="DF239:DS239" si="965">DF126+DF129+DF132+DF135+DF138+DF141+DF177+DF180</f>
        <v>0</v>
      </c>
      <c r="DG239" s="66">
        <f t="shared" si="965"/>
        <v>0</v>
      </c>
      <c r="DH239" s="66">
        <f t="shared" si="965"/>
        <v>0</v>
      </c>
      <c r="DI239" s="66">
        <f t="shared" si="965"/>
        <v>0</v>
      </c>
      <c r="DJ239" s="66">
        <f t="shared" si="965"/>
        <v>0</v>
      </c>
      <c r="DK239" s="66">
        <f t="shared" si="965"/>
        <v>0</v>
      </c>
      <c r="DL239" s="66">
        <f t="shared" si="965"/>
        <v>0</v>
      </c>
      <c r="DM239" s="66">
        <f t="shared" si="965"/>
        <v>0</v>
      </c>
      <c r="DN239" s="66">
        <f t="shared" si="965"/>
        <v>0</v>
      </c>
      <c r="DO239" s="66">
        <f t="shared" si="965"/>
        <v>0</v>
      </c>
      <c r="DP239" s="66">
        <f t="shared" si="965"/>
        <v>0</v>
      </c>
      <c r="DQ239" s="66">
        <f t="shared" si="965"/>
        <v>0</v>
      </c>
      <c r="DR239" s="66">
        <f t="shared" si="965"/>
        <v>0</v>
      </c>
      <c r="DS239" s="66">
        <f t="shared" si="965"/>
        <v>0</v>
      </c>
      <c r="DT239" s="69"/>
      <c r="DU239" s="66">
        <f t="shared" ref="DU239:EH239" si="966">DU126+DU129+DU132+DU135+DU138+DU141+DU177+DU180</f>
        <v>0</v>
      </c>
      <c r="DV239" s="66">
        <f t="shared" si="966"/>
        <v>0</v>
      </c>
      <c r="DW239" s="66">
        <f t="shared" si="966"/>
        <v>0</v>
      </c>
      <c r="DX239" s="66">
        <f t="shared" si="966"/>
        <v>0</v>
      </c>
      <c r="DY239" s="66">
        <f t="shared" si="966"/>
        <v>0</v>
      </c>
      <c r="DZ239" s="66">
        <f t="shared" si="966"/>
        <v>0</v>
      </c>
      <c r="EA239" s="66">
        <f t="shared" si="966"/>
        <v>0</v>
      </c>
      <c r="EB239" s="66">
        <f t="shared" si="966"/>
        <v>0</v>
      </c>
      <c r="EC239" s="66">
        <f t="shared" si="966"/>
        <v>0</v>
      </c>
      <c r="ED239" s="66">
        <f t="shared" si="966"/>
        <v>0</v>
      </c>
      <c r="EE239" s="66">
        <f t="shared" si="966"/>
        <v>0</v>
      </c>
      <c r="EF239" s="66">
        <f t="shared" si="966"/>
        <v>0</v>
      </c>
      <c r="EG239" s="66">
        <f t="shared" si="966"/>
        <v>0</v>
      </c>
      <c r="EH239" s="66">
        <f t="shared" si="966"/>
        <v>0</v>
      </c>
      <c r="EI239" s="69"/>
      <c r="EJ239" s="66">
        <f t="shared" ref="EJ239:EW239" si="967">EJ126+EJ129+EJ132+EJ135+EJ138+EJ141+EJ177+EJ180</f>
        <v>0</v>
      </c>
      <c r="EK239" s="66">
        <f t="shared" si="967"/>
        <v>0</v>
      </c>
      <c r="EL239" s="66">
        <f t="shared" si="967"/>
        <v>0</v>
      </c>
      <c r="EM239" s="66">
        <f t="shared" si="967"/>
        <v>0</v>
      </c>
      <c r="EN239" s="66">
        <f t="shared" si="967"/>
        <v>0</v>
      </c>
      <c r="EO239" s="66">
        <f t="shared" si="967"/>
        <v>0</v>
      </c>
      <c r="EP239" s="66">
        <f t="shared" si="967"/>
        <v>0</v>
      </c>
      <c r="EQ239" s="66">
        <f t="shared" si="967"/>
        <v>0</v>
      </c>
      <c r="ER239" s="66">
        <f t="shared" si="967"/>
        <v>0</v>
      </c>
      <c r="ES239" s="66">
        <f t="shared" si="967"/>
        <v>0</v>
      </c>
      <c r="ET239" s="66">
        <f t="shared" si="967"/>
        <v>0</v>
      </c>
      <c r="EU239" s="66">
        <f t="shared" si="967"/>
        <v>0</v>
      </c>
      <c r="EV239" s="66">
        <f t="shared" si="967"/>
        <v>0</v>
      </c>
      <c r="EW239" s="66">
        <f t="shared" si="967"/>
        <v>0</v>
      </c>
      <c r="EX239" s="69"/>
      <c r="EY239" s="66">
        <f t="shared" ref="EY239:FL239" si="968">EY126+EY129+EY132+EY135+EY138+EY141+EY177+EY180</f>
        <v>0</v>
      </c>
      <c r="EZ239" s="66">
        <f t="shared" si="968"/>
        <v>0</v>
      </c>
      <c r="FA239" s="66">
        <f t="shared" si="968"/>
        <v>0</v>
      </c>
      <c r="FB239" s="66">
        <f t="shared" si="968"/>
        <v>0</v>
      </c>
      <c r="FC239" s="66">
        <f t="shared" si="968"/>
        <v>0</v>
      </c>
      <c r="FD239" s="66">
        <f t="shared" si="968"/>
        <v>0</v>
      </c>
      <c r="FE239" s="66">
        <f t="shared" si="968"/>
        <v>0</v>
      </c>
      <c r="FF239" s="66">
        <f t="shared" si="968"/>
        <v>0</v>
      </c>
      <c r="FG239" s="66">
        <f t="shared" si="968"/>
        <v>0</v>
      </c>
      <c r="FH239" s="66">
        <f t="shared" si="968"/>
        <v>0</v>
      </c>
      <c r="FI239" s="66">
        <f t="shared" si="968"/>
        <v>0</v>
      </c>
      <c r="FJ239" s="66">
        <f t="shared" si="968"/>
        <v>0</v>
      </c>
      <c r="FK239" s="66">
        <f t="shared" si="968"/>
        <v>0</v>
      </c>
      <c r="FL239" s="66">
        <f t="shared" si="968"/>
        <v>0</v>
      </c>
      <c r="FM239" s="69"/>
      <c r="FN239" s="66">
        <f t="shared" ref="FN239:GA239" si="969">FN126+FN129+FN132+FN135+FN138+FN141+FN177+FN180</f>
        <v>0</v>
      </c>
      <c r="FO239" s="66">
        <f t="shared" si="969"/>
        <v>0</v>
      </c>
      <c r="FP239" s="66">
        <f t="shared" si="969"/>
        <v>0</v>
      </c>
      <c r="FQ239" s="66">
        <f t="shared" si="969"/>
        <v>0</v>
      </c>
      <c r="FR239" s="66">
        <f t="shared" si="969"/>
        <v>0</v>
      </c>
      <c r="FS239" s="66">
        <f t="shared" si="969"/>
        <v>0</v>
      </c>
      <c r="FT239" s="66">
        <f t="shared" si="969"/>
        <v>0</v>
      </c>
      <c r="FU239" s="66">
        <f t="shared" si="969"/>
        <v>0</v>
      </c>
      <c r="FV239" s="66">
        <f t="shared" si="969"/>
        <v>0</v>
      </c>
      <c r="FW239" s="66">
        <f t="shared" si="969"/>
        <v>0</v>
      </c>
      <c r="FX239" s="66">
        <f t="shared" si="969"/>
        <v>0</v>
      </c>
      <c r="FY239" s="66">
        <f t="shared" si="969"/>
        <v>0</v>
      </c>
      <c r="FZ239" s="66">
        <f t="shared" si="969"/>
        <v>0</v>
      </c>
      <c r="GA239" s="66">
        <f t="shared" si="969"/>
        <v>0</v>
      </c>
      <c r="GB239" s="69"/>
      <c r="GC239" s="66">
        <f t="shared" ref="GC239:GP239" si="970">GC126+GC129+GC132+GC135+GC138+GC141+GC177+GC180</f>
        <v>0</v>
      </c>
      <c r="GD239" s="66">
        <f t="shared" si="970"/>
        <v>0</v>
      </c>
      <c r="GE239" s="66">
        <f t="shared" si="970"/>
        <v>0</v>
      </c>
      <c r="GF239" s="66">
        <f t="shared" si="970"/>
        <v>0</v>
      </c>
      <c r="GG239" s="66">
        <f t="shared" si="970"/>
        <v>0</v>
      </c>
      <c r="GH239" s="66">
        <f t="shared" si="970"/>
        <v>0</v>
      </c>
      <c r="GI239" s="66">
        <f t="shared" si="970"/>
        <v>0</v>
      </c>
      <c r="GJ239" s="66">
        <f t="shared" si="970"/>
        <v>0</v>
      </c>
      <c r="GK239" s="66">
        <f t="shared" si="970"/>
        <v>0</v>
      </c>
      <c r="GL239" s="66">
        <f t="shared" si="970"/>
        <v>0</v>
      </c>
      <c r="GM239" s="66">
        <f t="shared" si="970"/>
        <v>0</v>
      </c>
      <c r="GN239" s="66">
        <f t="shared" si="970"/>
        <v>0</v>
      </c>
      <c r="GO239" s="66">
        <f t="shared" si="970"/>
        <v>0</v>
      </c>
      <c r="GP239" s="68">
        <f t="shared" si="970"/>
        <v>0</v>
      </c>
      <c r="GQ239" s="69"/>
      <c r="GR239" s="68">
        <f t="shared" ref="GR239:HC239" si="971">GR126+GR129+GR132+GR135+GR138+GR141+GR177+GR180</f>
        <v>0</v>
      </c>
      <c r="GS239" s="68">
        <f t="shared" si="971"/>
        <v>0</v>
      </c>
      <c r="GT239" s="68">
        <f t="shared" si="971"/>
        <v>0</v>
      </c>
      <c r="GU239" s="68">
        <f t="shared" si="971"/>
        <v>0</v>
      </c>
      <c r="GV239" s="68">
        <f t="shared" si="971"/>
        <v>0</v>
      </c>
      <c r="GW239" s="68">
        <f t="shared" si="971"/>
        <v>0</v>
      </c>
      <c r="GX239" s="68">
        <f t="shared" si="971"/>
        <v>0</v>
      </c>
      <c r="GY239" s="68">
        <f t="shared" si="971"/>
        <v>0</v>
      </c>
      <c r="GZ239" s="68">
        <f t="shared" si="971"/>
        <v>0</v>
      </c>
      <c r="HA239" s="68">
        <f t="shared" si="971"/>
        <v>0</v>
      </c>
      <c r="HB239" s="68">
        <f t="shared" si="971"/>
        <v>0</v>
      </c>
      <c r="HC239" s="68">
        <f t="shared" si="971"/>
        <v>0</v>
      </c>
      <c r="HD239" s="68"/>
    </row>
    <row r="240" spans="1:213" x14ac:dyDescent="0.2">
      <c r="G240" s="67" t="s">
        <v>583</v>
      </c>
      <c r="L240" s="2"/>
      <c r="M240" s="2"/>
      <c r="Q240" s="68">
        <f>Q108+Q111+Q114+Q117+Q120+Q123</f>
        <v>0</v>
      </c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8">
        <f>AF108+AF111+AF114+AF117+AF120+AF123</f>
        <v>0</v>
      </c>
      <c r="AG240" s="66"/>
      <c r="AH240" s="69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8">
        <f>AU108+AU111+AU114+AU117+AU120+AU123</f>
        <v>0</v>
      </c>
      <c r="AV240" s="66"/>
      <c r="AW240" s="69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8">
        <f>BJ108+BJ111+BJ114+BJ117+BJ120+BJ123</f>
        <v>0</v>
      </c>
      <c r="BK240" s="66"/>
      <c r="BL240" s="69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8">
        <f>BY108+BY111+BY114+BY117+BY120+BY123</f>
        <v>0</v>
      </c>
      <c r="BZ240" s="66"/>
      <c r="CA240" s="69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8">
        <f>CN108+CN111+CN114+CN117+CN120+CN123</f>
        <v>0</v>
      </c>
      <c r="CO240" s="66"/>
      <c r="CP240" s="69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8">
        <f>DC108+DC111+DC114+DC117+DC120+DC123</f>
        <v>0</v>
      </c>
      <c r="DD240" s="66"/>
      <c r="DE240" s="69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8">
        <f>DR108+DR111+DR114+DR117+DR120+DR123</f>
        <v>0</v>
      </c>
      <c r="DS240" s="66"/>
      <c r="DT240" s="69"/>
      <c r="DU240" s="66"/>
      <c r="DV240" s="66"/>
      <c r="DW240" s="66"/>
      <c r="DX240" s="66"/>
      <c r="DY240" s="66"/>
      <c r="DZ240" s="66"/>
      <c r="EA240" s="66"/>
      <c r="EB240" s="66"/>
      <c r="EC240" s="66"/>
      <c r="ED240" s="66"/>
      <c r="EE240" s="66"/>
      <c r="EF240" s="66"/>
      <c r="EG240" s="68">
        <f>EG108+EG111+EG114+EG117+EG120+EG123</f>
        <v>0</v>
      </c>
      <c r="EH240" s="66"/>
      <c r="EI240" s="69"/>
      <c r="EJ240" s="66"/>
      <c r="EK240" s="66"/>
      <c r="EL240" s="66"/>
      <c r="EM240" s="66"/>
      <c r="EN240" s="66"/>
      <c r="EO240" s="66"/>
      <c r="EP240" s="66"/>
      <c r="EQ240" s="66"/>
      <c r="ER240" s="66"/>
      <c r="ES240" s="66"/>
      <c r="ET240" s="66"/>
      <c r="EU240" s="66"/>
      <c r="EV240" s="68">
        <f>EV108+EV111+EV114+EV117+EV120+EV123</f>
        <v>0</v>
      </c>
      <c r="EW240" s="66"/>
      <c r="EX240" s="69"/>
      <c r="EY240" s="66"/>
      <c r="EZ240" s="66"/>
      <c r="FA240" s="66"/>
      <c r="FB240" s="66"/>
      <c r="FC240" s="66"/>
      <c r="FD240" s="66"/>
      <c r="FE240" s="66"/>
      <c r="FF240" s="66"/>
      <c r="FG240" s="66"/>
      <c r="FH240" s="66"/>
      <c r="FI240" s="66"/>
      <c r="FJ240" s="66"/>
      <c r="FK240" s="68">
        <f>FK108+FK111+FK114+FK117+FK120+FK123</f>
        <v>0</v>
      </c>
      <c r="FL240" s="66"/>
      <c r="FM240" s="69"/>
      <c r="FN240" s="66"/>
      <c r="FO240" s="66"/>
      <c r="FP240" s="66"/>
      <c r="FQ240" s="66"/>
      <c r="FR240" s="66"/>
      <c r="FS240" s="66"/>
      <c r="FT240" s="66"/>
      <c r="FU240" s="66"/>
      <c r="FV240" s="66"/>
      <c r="FW240" s="66"/>
      <c r="FX240" s="66"/>
      <c r="FY240" s="66"/>
      <c r="FZ240" s="68">
        <f>FZ108+FZ111+FZ114+FZ117+FZ120+FZ123</f>
        <v>0</v>
      </c>
      <c r="GA240" s="66"/>
      <c r="GB240" s="69"/>
      <c r="GC240" s="66"/>
      <c r="GD240" s="66"/>
      <c r="GE240" s="66"/>
      <c r="GF240" s="66"/>
      <c r="GG240" s="66"/>
      <c r="GH240" s="66"/>
      <c r="GI240" s="66"/>
      <c r="GJ240" s="66"/>
      <c r="GK240" s="66"/>
      <c r="GL240" s="66"/>
      <c r="GM240" s="66"/>
      <c r="GN240" s="66"/>
      <c r="GO240" s="68">
        <f>GO108+GO111+GO114+GO117+GO120+GO123</f>
        <v>0</v>
      </c>
      <c r="GP240" s="68"/>
      <c r="GQ240" s="69"/>
      <c r="GR240" s="68"/>
      <c r="GS240" s="68"/>
      <c r="GT240" s="68"/>
      <c r="GU240" s="68"/>
      <c r="GV240" s="68"/>
      <c r="GW240" s="68"/>
      <c r="GX240" s="68"/>
      <c r="GY240" s="68"/>
      <c r="GZ240" s="68"/>
      <c r="HA240" s="68"/>
      <c r="HB240" s="68"/>
      <c r="HC240" s="68"/>
      <c r="HD240" s="68"/>
    </row>
    <row r="241" spans="1:213" x14ac:dyDescent="0.2">
      <c r="G241" s="67" t="s">
        <v>584</v>
      </c>
      <c r="L241" s="2"/>
      <c r="M241" s="2"/>
      <c r="Q241" s="68">
        <f>Q144+Q147+Q150+Q153+Q156+Q159+Q162+Q165+Q168+Q171+Q174</f>
        <v>0</v>
      </c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8">
        <f>AF144+AF147+AF150+AF153+AF156+AF159+AF162+AF165+AF168+AF171+AF174</f>
        <v>0</v>
      </c>
      <c r="AG241" s="66"/>
      <c r="AH241" s="69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8">
        <f>AU144+AU147+AU150+AU153+AU156+AU159+AU162+AU165+AU168+AU171+AU174</f>
        <v>0</v>
      </c>
      <c r="AV241" s="66"/>
      <c r="AW241" s="69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8">
        <f>BJ144+BJ147+BJ150+BJ153+BJ156+BJ159+BJ162+BJ165+BJ168+BJ171+BJ174</f>
        <v>0</v>
      </c>
      <c r="BK241" s="66"/>
      <c r="BL241" s="69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8">
        <f>BY144+BY147+BY150+BY153+BY156+BY159+BY162+BY165+BY168+BY171+BY174</f>
        <v>0</v>
      </c>
      <c r="BZ241" s="66"/>
      <c r="CA241" s="69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8">
        <f>CN144+CN147+CN150+CN153+CN156+CN159+CN162+CN165+CN168+CN171+CN174</f>
        <v>0</v>
      </c>
      <c r="CO241" s="66"/>
      <c r="CP241" s="69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8">
        <f>DC144+DC147+DC150+DC153+DC156+DC159+DC162+DC165+DC168+DC171+DC174</f>
        <v>0</v>
      </c>
      <c r="DD241" s="66"/>
      <c r="DE241" s="69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8">
        <f>DR144+DR147+DR150+DR153+DR156+DR159+DR162+DR165+DR168+DR171+DR174</f>
        <v>0</v>
      </c>
      <c r="DS241" s="66"/>
      <c r="DT241" s="69"/>
      <c r="DU241" s="66"/>
      <c r="DV241" s="66"/>
      <c r="DW241" s="66"/>
      <c r="DX241" s="66"/>
      <c r="DY241" s="66"/>
      <c r="DZ241" s="66"/>
      <c r="EA241" s="66"/>
      <c r="EB241" s="66"/>
      <c r="EC241" s="66"/>
      <c r="ED241" s="66"/>
      <c r="EE241" s="66"/>
      <c r="EF241" s="66"/>
      <c r="EG241" s="68">
        <f>EG144+EG147+EG150+EG153+EG156+EG159+EG162+EG165+EG168+EG171+EG174</f>
        <v>0</v>
      </c>
      <c r="EH241" s="66"/>
      <c r="EI241" s="69"/>
      <c r="EJ241" s="66"/>
      <c r="EK241" s="66"/>
      <c r="EL241" s="66"/>
      <c r="EM241" s="66"/>
      <c r="EN241" s="66"/>
      <c r="EO241" s="66"/>
      <c r="EP241" s="66"/>
      <c r="EQ241" s="66"/>
      <c r="ER241" s="66"/>
      <c r="ES241" s="66"/>
      <c r="ET241" s="66"/>
      <c r="EU241" s="66"/>
      <c r="EV241" s="68">
        <f>EV144+EV147+EV150+EV153+EV156+EV159+EV162+EV165+EV168+EV171+EV174</f>
        <v>0</v>
      </c>
      <c r="EW241" s="66"/>
      <c r="EX241" s="69"/>
      <c r="EY241" s="66"/>
      <c r="EZ241" s="66"/>
      <c r="FA241" s="66"/>
      <c r="FB241" s="66"/>
      <c r="FC241" s="66"/>
      <c r="FD241" s="66"/>
      <c r="FE241" s="66"/>
      <c r="FF241" s="66"/>
      <c r="FG241" s="66"/>
      <c r="FH241" s="66"/>
      <c r="FI241" s="66"/>
      <c r="FJ241" s="66"/>
      <c r="FK241" s="68">
        <f>FK144+FK147+FK150+FK153+FK156+FK159+FK162+FK165+FK168+FK171+FK174</f>
        <v>0</v>
      </c>
      <c r="FL241" s="66"/>
      <c r="FM241" s="69"/>
      <c r="FN241" s="66"/>
      <c r="FO241" s="66"/>
      <c r="FP241" s="66"/>
      <c r="FQ241" s="66"/>
      <c r="FR241" s="66"/>
      <c r="FS241" s="66"/>
      <c r="FT241" s="66"/>
      <c r="FU241" s="66"/>
      <c r="FV241" s="66"/>
      <c r="FW241" s="66"/>
      <c r="FX241" s="66"/>
      <c r="FY241" s="66"/>
      <c r="FZ241" s="68">
        <f>FZ144+FZ147+FZ150+FZ153+FZ156+FZ159+FZ162+FZ165+FZ168+FZ171+FZ174</f>
        <v>0</v>
      </c>
      <c r="GA241" s="66"/>
      <c r="GB241" s="69"/>
      <c r="GC241" s="66"/>
      <c r="GD241" s="66"/>
      <c r="GE241" s="66"/>
      <c r="GF241" s="66"/>
      <c r="GG241" s="66"/>
      <c r="GH241" s="66"/>
      <c r="GI241" s="66"/>
      <c r="GJ241" s="66"/>
      <c r="GK241" s="66"/>
      <c r="GL241" s="66"/>
      <c r="GM241" s="66"/>
      <c r="GN241" s="66"/>
      <c r="GO241" s="68">
        <f>GO144+GO147+GO150+GO153+GO156+GO159+GO162+GO165+GO168+GO171+GO174</f>
        <v>0</v>
      </c>
      <c r="GP241" s="68"/>
      <c r="GQ241" s="69"/>
      <c r="GR241" s="68"/>
      <c r="GS241" s="68"/>
      <c r="GT241" s="68"/>
      <c r="GU241" s="68"/>
      <c r="GV241" s="68"/>
      <c r="GW241" s="68"/>
      <c r="GX241" s="68"/>
      <c r="GY241" s="68"/>
      <c r="GZ241" s="68"/>
      <c r="HA241" s="68"/>
      <c r="HB241" s="68"/>
      <c r="HC241" s="68"/>
      <c r="HD241" s="68"/>
    </row>
    <row r="242" spans="1:213" x14ac:dyDescent="0.2">
      <c r="G242" s="67"/>
      <c r="L242" s="2"/>
      <c r="M242" s="2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9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9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9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9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9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9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  <c r="DS242" s="66"/>
      <c r="DT242" s="69"/>
      <c r="DU242" s="66"/>
      <c r="DV242" s="66"/>
      <c r="DW242" s="66"/>
      <c r="DX242" s="66"/>
      <c r="DY242" s="66"/>
      <c r="DZ242" s="66"/>
      <c r="EA242" s="66"/>
      <c r="EB242" s="66"/>
      <c r="EC242" s="66"/>
      <c r="ED242" s="66"/>
      <c r="EE242" s="66"/>
      <c r="EF242" s="66"/>
      <c r="EG242" s="66"/>
      <c r="EH242" s="66"/>
      <c r="EI242" s="69"/>
      <c r="EJ242" s="66"/>
      <c r="EK242" s="66"/>
      <c r="EL242" s="66"/>
      <c r="EM242" s="66"/>
      <c r="EN242" s="66"/>
      <c r="EO242" s="66"/>
      <c r="EP242" s="66"/>
      <c r="EQ242" s="66"/>
      <c r="ER242" s="66"/>
      <c r="ES242" s="66"/>
      <c r="ET242" s="66"/>
      <c r="EU242" s="66"/>
      <c r="EV242" s="66"/>
      <c r="EW242" s="66"/>
      <c r="EX242" s="69"/>
      <c r="EY242" s="66"/>
      <c r="EZ242" s="66"/>
      <c r="FA242" s="66"/>
      <c r="FB242" s="66"/>
      <c r="FC242" s="66"/>
      <c r="FD242" s="66"/>
      <c r="FE242" s="66"/>
      <c r="FF242" s="66"/>
      <c r="FG242" s="66"/>
      <c r="FH242" s="66"/>
      <c r="FI242" s="66"/>
      <c r="FJ242" s="66"/>
      <c r="FK242" s="66"/>
      <c r="FL242" s="66"/>
      <c r="FM242" s="69"/>
      <c r="FN242" s="66"/>
      <c r="FO242" s="66"/>
      <c r="FP242" s="66"/>
      <c r="FQ242" s="66"/>
      <c r="FR242" s="66"/>
      <c r="FS242" s="66"/>
      <c r="FT242" s="66"/>
      <c r="FU242" s="66"/>
      <c r="FV242" s="66"/>
      <c r="FW242" s="66"/>
      <c r="FX242" s="66"/>
      <c r="FY242" s="66"/>
      <c r="FZ242" s="66"/>
      <c r="GA242" s="66"/>
      <c r="GB242" s="69"/>
      <c r="GC242" s="66"/>
      <c r="GD242" s="66"/>
      <c r="GE242" s="66"/>
      <c r="GF242" s="66"/>
      <c r="GG242" s="66"/>
      <c r="GH242" s="66"/>
      <c r="GI242" s="66"/>
      <c r="GJ242" s="66"/>
      <c r="GK242" s="66"/>
      <c r="GL242" s="66"/>
      <c r="GM242" s="66"/>
      <c r="GN242" s="66"/>
      <c r="GO242" s="66"/>
      <c r="GP242" s="68"/>
      <c r="GQ242" s="69"/>
      <c r="GR242" s="68"/>
      <c r="GS242" s="68"/>
      <c r="GT242" s="68"/>
      <c r="GU242" s="68"/>
      <c r="GV242" s="68"/>
      <c r="GW242" s="68"/>
      <c r="GX242" s="68"/>
      <c r="GY242" s="68"/>
      <c r="GZ242" s="68"/>
      <c r="HA242" s="68"/>
      <c r="HB242" s="68"/>
      <c r="HC242" s="68"/>
      <c r="HD242" s="68"/>
    </row>
    <row r="243" spans="1:213" x14ac:dyDescent="0.2">
      <c r="G243" s="2"/>
      <c r="L243" s="2"/>
      <c r="M243" s="2"/>
      <c r="X243" s="2"/>
      <c r="AG243" s="2"/>
      <c r="AH243" s="69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69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69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69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69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69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69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69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69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69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69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69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</row>
    <row r="244" spans="1:213" x14ac:dyDescent="0.2">
      <c r="G244" s="2"/>
      <c r="L244" s="2"/>
      <c r="M244" s="2"/>
      <c r="X244" s="2"/>
      <c r="AG244" s="2"/>
      <c r="AH244" s="69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69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69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69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69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69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69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69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69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69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69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69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</row>
    <row r="245" spans="1:213" x14ac:dyDescent="0.2">
      <c r="G245" s="67"/>
      <c r="L245" s="2"/>
      <c r="M245" s="2"/>
      <c r="X245" s="2"/>
      <c r="AG245" s="2"/>
      <c r="AH245" s="69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69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69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69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69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69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69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69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69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69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69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69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</row>
    <row r="246" spans="1:213" x14ac:dyDescent="0.2">
      <c r="G246" s="67"/>
      <c r="L246" s="2"/>
      <c r="M246" s="2"/>
      <c r="X246" s="2"/>
      <c r="AG246" s="2"/>
      <c r="AH246" s="69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69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69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69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69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69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69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69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69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69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69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69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</row>
    <row r="247" spans="1:213" x14ac:dyDescent="0.2">
      <c r="G247" s="67"/>
      <c r="L247" s="2"/>
      <c r="M247" s="2"/>
      <c r="X247" s="2"/>
      <c r="AG247" s="2"/>
      <c r="AH247" s="69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69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69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69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69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69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69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69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69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69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69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69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</row>
    <row r="248" spans="1:213" x14ac:dyDescent="0.2">
      <c r="G248" s="67"/>
      <c r="L248" s="2"/>
      <c r="M248" s="2"/>
      <c r="X248" s="2"/>
      <c r="AG248" s="2"/>
      <c r="AH248" s="69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69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69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69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69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69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69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69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69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69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69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69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</row>
    <row r="249" spans="1:213" s="15" customFormat="1" ht="13.5" customHeight="1" x14ac:dyDescent="0.25">
      <c r="A249" s="14" t="s">
        <v>49</v>
      </c>
      <c r="B249" s="15" t="s">
        <v>74</v>
      </c>
      <c r="C249" s="47" t="s">
        <v>51</v>
      </c>
      <c r="D249" s="47" t="s">
        <v>52</v>
      </c>
      <c r="E249" s="48">
        <v>160</v>
      </c>
      <c r="F249" s="49"/>
      <c r="G249" s="50" t="s">
        <v>75</v>
      </c>
      <c r="H249" s="51" t="s">
        <v>54</v>
      </c>
      <c r="J249" s="50" t="s">
        <v>55</v>
      </c>
      <c r="K249" s="52" t="s">
        <v>56</v>
      </c>
      <c r="L249" s="70" t="s">
        <v>585</v>
      </c>
      <c r="M249" s="53"/>
      <c r="N249" s="16"/>
      <c r="O249" s="54"/>
      <c r="P249" s="17">
        <v>20</v>
      </c>
      <c r="Q249" s="55">
        <f t="shared" ref="Q249:AE250" si="972">SUM(AF249,AU249,BJ249,BY249,CN249,DC249,DR249,EG249,EV249,FK249,FZ249,GO249)</f>
        <v>0</v>
      </c>
      <c r="R249" s="56">
        <f t="shared" si="972"/>
        <v>0</v>
      </c>
      <c r="S249" s="56">
        <f t="shared" si="972"/>
        <v>0</v>
      </c>
      <c r="T249" s="56">
        <f t="shared" si="972"/>
        <v>0</v>
      </c>
      <c r="U249" s="56">
        <f t="shared" si="972"/>
        <v>0</v>
      </c>
      <c r="V249" s="56">
        <f t="shared" si="972"/>
        <v>0</v>
      </c>
      <c r="W249" s="56">
        <f t="shared" si="972"/>
        <v>0</v>
      </c>
      <c r="X249" s="56">
        <f t="shared" si="972"/>
        <v>0</v>
      </c>
      <c r="Y249" s="56">
        <f t="shared" si="972"/>
        <v>0</v>
      </c>
      <c r="Z249" s="56">
        <f t="shared" si="972"/>
        <v>0</v>
      </c>
      <c r="AA249" s="56">
        <f t="shared" si="972"/>
        <v>0</v>
      </c>
      <c r="AB249" s="56">
        <f t="shared" si="972"/>
        <v>0</v>
      </c>
      <c r="AC249" s="56">
        <f t="shared" si="972"/>
        <v>0</v>
      </c>
      <c r="AD249" s="56">
        <f t="shared" si="972"/>
        <v>0</v>
      </c>
      <c r="AE249" s="56">
        <f t="shared" si="972"/>
        <v>0</v>
      </c>
      <c r="AF249" s="57">
        <f>SUM(AG249:AT249)</f>
        <v>0</v>
      </c>
      <c r="AG249" s="58"/>
      <c r="AH249" s="61" t="s">
        <v>586</v>
      </c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60">
        <f>SUM(AV249:BI249)</f>
        <v>0</v>
      </c>
      <c r="AV249" s="58">
        <f>AV250*AV251</f>
        <v>0</v>
      </c>
      <c r="AW249" s="61" t="s">
        <v>587</v>
      </c>
      <c r="AX249" s="58">
        <f t="shared" ref="AX249:BI249" si="973">AX250*AX251</f>
        <v>0</v>
      </c>
      <c r="AY249" s="58">
        <f t="shared" si="973"/>
        <v>0</v>
      </c>
      <c r="AZ249" s="58">
        <f t="shared" si="973"/>
        <v>0</v>
      </c>
      <c r="BA249" s="58">
        <f t="shared" si="973"/>
        <v>0</v>
      </c>
      <c r="BB249" s="58">
        <f t="shared" si="973"/>
        <v>0</v>
      </c>
      <c r="BC249" s="58">
        <f t="shared" si="973"/>
        <v>0</v>
      </c>
      <c r="BD249" s="58">
        <f t="shared" si="973"/>
        <v>0</v>
      </c>
      <c r="BE249" s="58">
        <f t="shared" si="973"/>
        <v>0</v>
      </c>
      <c r="BF249" s="58">
        <f t="shared" si="973"/>
        <v>0</v>
      </c>
      <c r="BG249" s="58">
        <f t="shared" si="973"/>
        <v>0</v>
      </c>
      <c r="BH249" s="58">
        <f t="shared" si="973"/>
        <v>0</v>
      </c>
      <c r="BI249" s="58">
        <f t="shared" si="973"/>
        <v>0</v>
      </c>
      <c r="BJ249" s="60">
        <f>SUM(BK249:BX249)</f>
        <v>0</v>
      </c>
      <c r="BK249" s="58">
        <f>BK250*BK251</f>
        <v>0</v>
      </c>
      <c r="BL249" s="61" t="s">
        <v>588</v>
      </c>
      <c r="BM249" s="58">
        <f t="shared" ref="BM249:BX249" si="974">BM250*BM251</f>
        <v>0</v>
      </c>
      <c r="BN249" s="58">
        <f t="shared" si="974"/>
        <v>0</v>
      </c>
      <c r="BO249" s="58">
        <f t="shared" si="974"/>
        <v>0</v>
      </c>
      <c r="BP249" s="58">
        <f t="shared" si="974"/>
        <v>0</v>
      </c>
      <c r="BQ249" s="58">
        <f t="shared" si="974"/>
        <v>0</v>
      </c>
      <c r="BR249" s="58">
        <f t="shared" si="974"/>
        <v>0</v>
      </c>
      <c r="BS249" s="58">
        <f t="shared" si="974"/>
        <v>0</v>
      </c>
      <c r="BT249" s="58">
        <f t="shared" si="974"/>
        <v>0</v>
      </c>
      <c r="BU249" s="58">
        <f t="shared" si="974"/>
        <v>0</v>
      </c>
      <c r="BV249" s="58">
        <f t="shared" si="974"/>
        <v>0</v>
      </c>
      <c r="BW249" s="58">
        <f t="shared" si="974"/>
        <v>0</v>
      </c>
      <c r="BX249" s="58">
        <f t="shared" si="974"/>
        <v>0</v>
      </c>
      <c r="BY249" s="60">
        <f>SUM(BZ249:CM249)</f>
        <v>0</v>
      </c>
      <c r="BZ249" s="58">
        <f>BZ250*BZ251</f>
        <v>0</v>
      </c>
      <c r="CA249" s="61" t="s">
        <v>589</v>
      </c>
      <c r="CB249" s="58">
        <f t="shared" ref="CB249:CM249" si="975">CB250*CB251</f>
        <v>0</v>
      </c>
      <c r="CC249" s="58">
        <f t="shared" si="975"/>
        <v>0</v>
      </c>
      <c r="CD249" s="58">
        <f t="shared" si="975"/>
        <v>0</v>
      </c>
      <c r="CE249" s="58">
        <f t="shared" si="975"/>
        <v>0</v>
      </c>
      <c r="CF249" s="58">
        <f t="shared" si="975"/>
        <v>0</v>
      </c>
      <c r="CG249" s="58">
        <f t="shared" si="975"/>
        <v>0</v>
      </c>
      <c r="CH249" s="58">
        <f t="shared" si="975"/>
        <v>0</v>
      </c>
      <c r="CI249" s="58">
        <f t="shared" si="975"/>
        <v>0</v>
      </c>
      <c r="CJ249" s="58">
        <f t="shared" si="975"/>
        <v>0</v>
      </c>
      <c r="CK249" s="58">
        <f t="shared" si="975"/>
        <v>0</v>
      </c>
      <c r="CL249" s="58">
        <f t="shared" si="975"/>
        <v>0</v>
      </c>
      <c r="CM249" s="58">
        <f t="shared" si="975"/>
        <v>0</v>
      </c>
      <c r="CN249" s="60">
        <f>SUM(CO249:DB249)</f>
        <v>0</v>
      </c>
      <c r="CO249" s="58">
        <f>CO250*CO251</f>
        <v>0</v>
      </c>
      <c r="CP249" s="61" t="s">
        <v>590</v>
      </c>
      <c r="CQ249" s="58">
        <f t="shared" ref="CQ249:DB249" si="976">CQ250*CQ251</f>
        <v>0</v>
      </c>
      <c r="CR249" s="58">
        <f t="shared" si="976"/>
        <v>0</v>
      </c>
      <c r="CS249" s="58">
        <f t="shared" si="976"/>
        <v>0</v>
      </c>
      <c r="CT249" s="58">
        <f t="shared" si="976"/>
        <v>0</v>
      </c>
      <c r="CU249" s="58">
        <f t="shared" si="976"/>
        <v>0</v>
      </c>
      <c r="CV249" s="58">
        <f t="shared" si="976"/>
        <v>0</v>
      </c>
      <c r="CW249" s="58">
        <f t="shared" si="976"/>
        <v>0</v>
      </c>
      <c r="CX249" s="58">
        <f t="shared" si="976"/>
        <v>0</v>
      </c>
      <c r="CY249" s="58">
        <f t="shared" si="976"/>
        <v>0</v>
      </c>
      <c r="CZ249" s="58">
        <f t="shared" si="976"/>
        <v>0</v>
      </c>
      <c r="DA249" s="58">
        <f t="shared" si="976"/>
        <v>0</v>
      </c>
      <c r="DB249" s="58">
        <f t="shared" si="976"/>
        <v>0</v>
      </c>
      <c r="DC249" s="60">
        <f>SUM(DD249:DQ249)</f>
        <v>0</v>
      </c>
      <c r="DD249" s="58">
        <f>DD250*DD251</f>
        <v>0</v>
      </c>
      <c r="DE249" s="61" t="s">
        <v>591</v>
      </c>
      <c r="DF249" s="58">
        <f t="shared" ref="DF249:DQ249" si="977">DF250*DF251</f>
        <v>0</v>
      </c>
      <c r="DG249" s="58">
        <f t="shared" si="977"/>
        <v>0</v>
      </c>
      <c r="DH249" s="58">
        <f t="shared" si="977"/>
        <v>0</v>
      </c>
      <c r="DI249" s="58">
        <f t="shared" si="977"/>
        <v>0</v>
      </c>
      <c r="DJ249" s="58">
        <f t="shared" si="977"/>
        <v>0</v>
      </c>
      <c r="DK249" s="58">
        <f t="shared" si="977"/>
        <v>0</v>
      </c>
      <c r="DL249" s="58">
        <f t="shared" si="977"/>
        <v>0</v>
      </c>
      <c r="DM249" s="58">
        <f t="shared" si="977"/>
        <v>0</v>
      </c>
      <c r="DN249" s="58">
        <f t="shared" si="977"/>
        <v>0</v>
      </c>
      <c r="DO249" s="58">
        <f t="shared" si="977"/>
        <v>0</v>
      </c>
      <c r="DP249" s="58">
        <f t="shared" si="977"/>
        <v>0</v>
      </c>
      <c r="DQ249" s="58">
        <f t="shared" si="977"/>
        <v>0</v>
      </c>
      <c r="DR249" s="60">
        <f>SUM(DS249:EF249)</f>
        <v>0</v>
      </c>
      <c r="DS249" s="58">
        <f>DS250*DS251</f>
        <v>0</v>
      </c>
      <c r="DT249" s="61" t="s">
        <v>592</v>
      </c>
      <c r="DU249" s="58">
        <f t="shared" ref="DU249:EF249" si="978">DU250*DU251</f>
        <v>0</v>
      </c>
      <c r="DV249" s="58">
        <f t="shared" si="978"/>
        <v>0</v>
      </c>
      <c r="DW249" s="58">
        <f t="shared" si="978"/>
        <v>0</v>
      </c>
      <c r="DX249" s="58">
        <f t="shared" si="978"/>
        <v>0</v>
      </c>
      <c r="DY249" s="58">
        <f t="shared" si="978"/>
        <v>0</v>
      </c>
      <c r="DZ249" s="58">
        <f t="shared" si="978"/>
        <v>0</v>
      </c>
      <c r="EA249" s="58">
        <f t="shared" si="978"/>
        <v>0</v>
      </c>
      <c r="EB249" s="58">
        <f t="shared" si="978"/>
        <v>0</v>
      </c>
      <c r="EC249" s="58">
        <f t="shared" si="978"/>
        <v>0</v>
      </c>
      <c r="ED249" s="58">
        <f t="shared" si="978"/>
        <v>0</v>
      </c>
      <c r="EE249" s="58">
        <f t="shared" si="978"/>
        <v>0</v>
      </c>
      <c r="EF249" s="58">
        <f t="shared" si="978"/>
        <v>0</v>
      </c>
      <c r="EG249" s="60">
        <f>SUM(EH249:EU249)</f>
        <v>0</v>
      </c>
      <c r="EH249" s="58">
        <f>EH250*EH251</f>
        <v>0</v>
      </c>
      <c r="EI249" s="61" t="s">
        <v>593</v>
      </c>
      <c r="EJ249" s="58">
        <f t="shared" ref="EJ249:EU249" si="979">EJ250*EJ251</f>
        <v>0</v>
      </c>
      <c r="EK249" s="58">
        <f t="shared" si="979"/>
        <v>0</v>
      </c>
      <c r="EL249" s="58">
        <f t="shared" si="979"/>
        <v>0</v>
      </c>
      <c r="EM249" s="58">
        <f t="shared" si="979"/>
        <v>0</v>
      </c>
      <c r="EN249" s="58">
        <f t="shared" si="979"/>
        <v>0</v>
      </c>
      <c r="EO249" s="58">
        <f t="shared" si="979"/>
        <v>0</v>
      </c>
      <c r="EP249" s="58">
        <f t="shared" si="979"/>
        <v>0</v>
      </c>
      <c r="EQ249" s="58">
        <f t="shared" si="979"/>
        <v>0</v>
      </c>
      <c r="ER249" s="58">
        <f t="shared" si="979"/>
        <v>0</v>
      </c>
      <c r="ES249" s="58">
        <f t="shared" si="979"/>
        <v>0</v>
      </c>
      <c r="ET249" s="58">
        <f t="shared" si="979"/>
        <v>0</v>
      </c>
      <c r="EU249" s="58">
        <f t="shared" si="979"/>
        <v>0</v>
      </c>
      <c r="EV249" s="60">
        <f>SUM(EW249:FJ249)</f>
        <v>0</v>
      </c>
      <c r="EW249" s="58">
        <f>EW250*EW251</f>
        <v>0</v>
      </c>
      <c r="EX249" s="61" t="s">
        <v>594</v>
      </c>
      <c r="EY249" s="58">
        <f t="shared" ref="EY249:FJ249" si="980">EY250*EY251</f>
        <v>0</v>
      </c>
      <c r="EZ249" s="58">
        <f t="shared" si="980"/>
        <v>0</v>
      </c>
      <c r="FA249" s="58">
        <f t="shared" si="980"/>
        <v>0</v>
      </c>
      <c r="FB249" s="58">
        <f t="shared" si="980"/>
        <v>0</v>
      </c>
      <c r="FC249" s="58">
        <f t="shared" si="980"/>
        <v>0</v>
      </c>
      <c r="FD249" s="58">
        <f t="shared" si="980"/>
        <v>0</v>
      </c>
      <c r="FE249" s="58">
        <f t="shared" si="980"/>
        <v>0</v>
      </c>
      <c r="FF249" s="58">
        <f t="shared" si="980"/>
        <v>0</v>
      </c>
      <c r="FG249" s="58">
        <f t="shared" si="980"/>
        <v>0</v>
      </c>
      <c r="FH249" s="58">
        <f t="shared" si="980"/>
        <v>0</v>
      </c>
      <c r="FI249" s="58">
        <f t="shared" si="980"/>
        <v>0</v>
      </c>
      <c r="FJ249" s="58">
        <f t="shared" si="980"/>
        <v>0</v>
      </c>
      <c r="FK249" s="60">
        <f>SUM(FL249:FY249)</f>
        <v>0</v>
      </c>
      <c r="FL249" s="58">
        <f>FL250*FL251</f>
        <v>0</v>
      </c>
      <c r="FM249" s="61" t="s">
        <v>595</v>
      </c>
      <c r="FN249" s="58">
        <f t="shared" ref="FN249:FY249" si="981">FN250*FN251</f>
        <v>0</v>
      </c>
      <c r="FO249" s="58">
        <f t="shared" si="981"/>
        <v>0</v>
      </c>
      <c r="FP249" s="58">
        <f t="shared" si="981"/>
        <v>0</v>
      </c>
      <c r="FQ249" s="58">
        <f t="shared" si="981"/>
        <v>0</v>
      </c>
      <c r="FR249" s="58">
        <f t="shared" si="981"/>
        <v>0</v>
      </c>
      <c r="FS249" s="58">
        <f t="shared" si="981"/>
        <v>0</v>
      </c>
      <c r="FT249" s="58">
        <f t="shared" si="981"/>
        <v>0</v>
      </c>
      <c r="FU249" s="58">
        <f t="shared" si="981"/>
        <v>0</v>
      </c>
      <c r="FV249" s="58">
        <f t="shared" si="981"/>
        <v>0</v>
      </c>
      <c r="FW249" s="58">
        <f t="shared" si="981"/>
        <v>0</v>
      </c>
      <c r="FX249" s="58">
        <f t="shared" si="981"/>
        <v>0</v>
      </c>
      <c r="FY249" s="58">
        <f t="shared" si="981"/>
        <v>0</v>
      </c>
      <c r="FZ249" s="60">
        <f>SUM(GA249:GN249)</f>
        <v>0</v>
      </c>
      <c r="GA249" s="58">
        <f>GA250*GA251</f>
        <v>0</v>
      </c>
      <c r="GB249" s="61" t="s">
        <v>596</v>
      </c>
      <c r="GC249" s="58">
        <f t="shared" ref="GC249:GN249" si="982">GC250*GC251</f>
        <v>0</v>
      </c>
      <c r="GD249" s="58">
        <f t="shared" si="982"/>
        <v>0</v>
      </c>
      <c r="GE249" s="58">
        <f t="shared" si="982"/>
        <v>0</v>
      </c>
      <c r="GF249" s="58">
        <f t="shared" si="982"/>
        <v>0</v>
      </c>
      <c r="GG249" s="58">
        <f t="shared" si="982"/>
        <v>0</v>
      </c>
      <c r="GH249" s="58">
        <f t="shared" si="982"/>
        <v>0</v>
      </c>
      <c r="GI249" s="58">
        <f t="shared" si="982"/>
        <v>0</v>
      </c>
      <c r="GJ249" s="58">
        <f t="shared" si="982"/>
        <v>0</v>
      </c>
      <c r="GK249" s="58">
        <f t="shared" si="982"/>
        <v>0</v>
      </c>
      <c r="GL249" s="58">
        <f t="shared" si="982"/>
        <v>0</v>
      </c>
      <c r="GM249" s="58">
        <f t="shared" si="982"/>
        <v>0</v>
      </c>
      <c r="GN249" s="58">
        <f t="shared" si="982"/>
        <v>0</v>
      </c>
      <c r="GO249" s="60">
        <f>SUM(GP249:HC249)</f>
        <v>0</v>
      </c>
      <c r="GP249" s="58">
        <f>GP250*GP251</f>
        <v>0</v>
      </c>
      <c r="GQ249" s="61" t="s">
        <v>597</v>
      </c>
      <c r="GR249" s="58">
        <f t="shared" ref="GR249:HC249" si="983">GR250*GR251</f>
        <v>0</v>
      </c>
      <c r="GS249" s="58">
        <f t="shared" si="983"/>
        <v>0</v>
      </c>
      <c r="GT249" s="58">
        <f t="shared" si="983"/>
        <v>0</v>
      </c>
      <c r="GU249" s="58">
        <f t="shared" si="983"/>
        <v>0</v>
      </c>
      <c r="GV249" s="58">
        <f t="shared" si="983"/>
        <v>0</v>
      </c>
      <c r="GW249" s="58">
        <f t="shared" si="983"/>
        <v>0</v>
      </c>
      <c r="GX249" s="58">
        <f t="shared" si="983"/>
        <v>0</v>
      </c>
      <c r="GY249" s="58">
        <f t="shared" si="983"/>
        <v>0</v>
      </c>
      <c r="GZ249" s="58">
        <f t="shared" si="983"/>
        <v>0</v>
      </c>
      <c r="HA249" s="58">
        <f t="shared" si="983"/>
        <v>0</v>
      </c>
      <c r="HB249" s="58">
        <f t="shared" si="983"/>
        <v>0</v>
      </c>
      <c r="HC249" s="58">
        <f t="shared" si="983"/>
        <v>0</v>
      </c>
      <c r="HD249" s="15" t="str">
        <f t="shared" ref="HD249:HD272" si="984">IF(AND($AH249=0,$AW249=0,$BL249=0,$CA249=0,$CP249=0,$DE249=0,$DT249=0,$EI249=0,$EX249=0,$FM249=0,$GB249=0,$GQ249=0),"!deleterow","")</f>
        <v/>
      </c>
      <c r="HE249" s="15" t="s">
        <v>598</v>
      </c>
    </row>
    <row r="250" spans="1:213" s="15" customFormat="1" ht="13.5" customHeight="1" x14ac:dyDescent="0.25">
      <c r="A250" s="14" t="s">
        <v>54</v>
      </c>
      <c r="B250" s="15" t="s">
        <v>88</v>
      </c>
      <c r="C250" s="47" t="s">
        <v>51</v>
      </c>
      <c r="D250" s="47" t="s">
        <v>52</v>
      </c>
      <c r="E250" s="48">
        <v>160</v>
      </c>
      <c r="F250" s="49"/>
      <c r="G250" s="50" t="s">
        <v>71</v>
      </c>
      <c r="H250" s="51"/>
      <c r="J250" s="50" t="s">
        <v>60</v>
      </c>
      <c r="K250" s="52" t="s">
        <v>56</v>
      </c>
      <c r="L250" s="70" t="s">
        <v>585</v>
      </c>
      <c r="M250" s="53"/>
      <c r="N250" s="16"/>
      <c r="O250" s="54"/>
      <c r="P250" s="17">
        <v>20</v>
      </c>
      <c r="Q250" s="55">
        <f t="shared" si="972"/>
        <v>0</v>
      </c>
      <c r="R250" s="56">
        <f t="shared" si="972"/>
        <v>0</v>
      </c>
      <c r="S250" s="56">
        <f t="shared" si="972"/>
        <v>0</v>
      </c>
      <c r="T250" s="56">
        <f t="shared" si="972"/>
        <v>0</v>
      </c>
      <c r="U250" s="56">
        <f t="shared" si="972"/>
        <v>0</v>
      </c>
      <c r="V250" s="56">
        <f t="shared" si="972"/>
        <v>0</v>
      </c>
      <c r="W250" s="56">
        <f t="shared" si="972"/>
        <v>0</v>
      </c>
      <c r="X250" s="56">
        <f t="shared" si="972"/>
        <v>0</v>
      </c>
      <c r="Y250" s="56">
        <f t="shared" si="972"/>
        <v>0</v>
      </c>
      <c r="Z250" s="56">
        <f t="shared" si="972"/>
        <v>0</v>
      </c>
      <c r="AA250" s="56">
        <f t="shared" si="972"/>
        <v>0</v>
      </c>
      <c r="AB250" s="56">
        <f t="shared" si="972"/>
        <v>0</v>
      </c>
      <c r="AC250" s="56">
        <f t="shared" si="972"/>
        <v>0</v>
      </c>
      <c r="AD250" s="56">
        <f t="shared" si="972"/>
        <v>0</v>
      </c>
      <c r="AE250" s="56">
        <f t="shared" si="972"/>
        <v>0</v>
      </c>
      <c r="AF250" s="57">
        <f>SUM(AG250:AT250)</f>
        <v>0</v>
      </c>
      <c r="AG250" s="58"/>
      <c r="AH250" s="61" t="s">
        <v>599</v>
      </c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60">
        <f>SUM(AV250:BI250)</f>
        <v>0</v>
      </c>
      <c r="AV250" s="58"/>
      <c r="AW250" s="61" t="s">
        <v>600</v>
      </c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60">
        <f>SUM(BK250:BX250)</f>
        <v>0</v>
      </c>
      <c r="BK250" s="58"/>
      <c r="BL250" s="61" t="s">
        <v>601</v>
      </c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60">
        <f>SUM(BZ250:CM250)</f>
        <v>0</v>
      </c>
      <c r="BZ250" s="58"/>
      <c r="CA250" s="61" t="s">
        <v>602</v>
      </c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60">
        <f>SUM(CO250:DB250)</f>
        <v>0</v>
      </c>
      <c r="CO250" s="58"/>
      <c r="CP250" s="61" t="s">
        <v>603</v>
      </c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60">
        <f>SUM(DD250:DQ250)</f>
        <v>0</v>
      </c>
      <c r="DD250" s="58"/>
      <c r="DE250" s="61" t="s">
        <v>604</v>
      </c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60">
        <f>SUM(DS250:EF250)</f>
        <v>0</v>
      </c>
      <c r="DS250" s="58"/>
      <c r="DT250" s="61" t="s">
        <v>605</v>
      </c>
      <c r="DU250" s="58"/>
      <c r="DV250" s="58"/>
      <c r="DW250" s="58"/>
      <c r="DX250" s="58"/>
      <c r="DY250" s="58"/>
      <c r="DZ250" s="58"/>
      <c r="EA250" s="58"/>
      <c r="EB250" s="58"/>
      <c r="EC250" s="58"/>
      <c r="ED250" s="58"/>
      <c r="EE250" s="58"/>
      <c r="EF250" s="58"/>
      <c r="EG250" s="60">
        <f>SUM(EH250:EU250)</f>
        <v>0</v>
      </c>
      <c r="EH250" s="58"/>
      <c r="EI250" s="61" t="s">
        <v>606</v>
      </c>
      <c r="EJ250" s="58"/>
      <c r="EK250" s="58"/>
      <c r="EL250" s="58"/>
      <c r="EM250" s="58"/>
      <c r="EN250" s="58"/>
      <c r="EO250" s="58"/>
      <c r="EP250" s="58"/>
      <c r="EQ250" s="58"/>
      <c r="ER250" s="58"/>
      <c r="ES250" s="58"/>
      <c r="ET250" s="58"/>
      <c r="EU250" s="58"/>
      <c r="EV250" s="60">
        <f>SUM(EW250:FJ250)</f>
        <v>0</v>
      </c>
      <c r="EW250" s="58"/>
      <c r="EX250" s="61" t="s">
        <v>607</v>
      </c>
      <c r="EY250" s="58"/>
      <c r="EZ250" s="58"/>
      <c r="FA250" s="58"/>
      <c r="FB250" s="58"/>
      <c r="FC250" s="58"/>
      <c r="FD250" s="58"/>
      <c r="FE250" s="58"/>
      <c r="FF250" s="58"/>
      <c r="FG250" s="58"/>
      <c r="FH250" s="58"/>
      <c r="FI250" s="58"/>
      <c r="FJ250" s="58"/>
      <c r="FK250" s="60">
        <f>SUM(FL250:FY250)</f>
        <v>0</v>
      </c>
      <c r="FL250" s="58"/>
      <c r="FM250" s="61" t="s">
        <v>608</v>
      </c>
      <c r="FN250" s="58"/>
      <c r="FO250" s="58"/>
      <c r="FP250" s="58"/>
      <c r="FQ250" s="58"/>
      <c r="FR250" s="58"/>
      <c r="FS250" s="58"/>
      <c r="FT250" s="58"/>
      <c r="FU250" s="58"/>
      <c r="FV250" s="58"/>
      <c r="FW250" s="58"/>
      <c r="FX250" s="58"/>
      <c r="FY250" s="58"/>
      <c r="FZ250" s="60">
        <f>SUM(GA250:GN250)</f>
        <v>0</v>
      </c>
      <c r="GA250" s="58"/>
      <c r="GB250" s="61" t="s">
        <v>609</v>
      </c>
      <c r="GC250" s="58"/>
      <c r="GD250" s="58"/>
      <c r="GE250" s="58"/>
      <c r="GF250" s="58"/>
      <c r="GG250" s="58"/>
      <c r="GH250" s="58"/>
      <c r="GI250" s="58"/>
      <c r="GJ250" s="58"/>
      <c r="GK250" s="58"/>
      <c r="GL250" s="58"/>
      <c r="GM250" s="58"/>
      <c r="GN250" s="58"/>
      <c r="GO250" s="60">
        <f>SUM(GP250:HC250)</f>
        <v>0</v>
      </c>
      <c r="GP250" s="58"/>
      <c r="GQ250" s="61" t="s">
        <v>610</v>
      </c>
      <c r="GR250" s="58"/>
      <c r="GS250" s="58"/>
      <c r="GT250" s="58"/>
      <c r="GU250" s="58"/>
      <c r="GV250" s="58"/>
      <c r="GW250" s="58"/>
      <c r="GX250" s="58"/>
      <c r="GY250" s="58"/>
      <c r="GZ250" s="58"/>
      <c r="HA250" s="58"/>
      <c r="HB250" s="58"/>
      <c r="HC250" s="58"/>
      <c r="HD250" s="15" t="str">
        <f t="shared" si="984"/>
        <v/>
      </c>
    </row>
    <row r="251" spans="1:213" s="15" customFormat="1" ht="13.5" customHeight="1" x14ac:dyDescent="0.25">
      <c r="A251" s="14" t="s">
        <v>54</v>
      </c>
      <c r="B251" s="15" t="s">
        <v>101</v>
      </c>
      <c r="C251" s="47" t="s">
        <v>51</v>
      </c>
      <c r="D251" s="47" t="s">
        <v>52</v>
      </c>
      <c r="E251" s="48">
        <v>160</v>
      </c>
      <c r="F251" s="49"/>
      <c r="G251" s="50" t="s">
        <v>73</v>
      </c>
      <c r="H251" s="51"/>
      <c r="J251" s="50" t="s">
        <v>63</v>
      </c>
      <c r="K251" s="52" t="s">
        <v>56</v>
      </c>
      <c r="L251" s="70" t="s">
        <v>585</v>
      </c>
      <c r="M251" s="53"/>
      <c r="N251" s="16"/>
      <c r="O251" s="54"/>
      <c r="P251" s="17">
        <v>20</v>
      </c>
      <c r="Q251" s="55">
        <f t="shared" ref="Q251:AF251" si="985">IF(Q250=0, 0, Q249/Q250/1)</f>
        <v>0</v>
      </c>
      <c r="R251" s="56">
        <f t="shared" si="985"/>
        <v>0</v>
      </c>
      <c r="S251" s="56">
        <f t="shared" si="985"/>
        <v>0</v>
      </c>
      <c r="T251" s="56">
        <f t="shared" si="985"/>
        <v>0</v>
      </c>
      <c r="U251" s="56">
        <f t="shared" si="985"/>
        <v>0</v>
      </c>
      <c r="V251" s="56">
        <f t="shared" si="985"/>
        <v>0</v>
      </c>
      <c r="W251" s="56">
        <f t="shared" si="985"/>
        <v>0</v>
      </c>
      <c r="X251" s="56">
        <f t="shared" si="985"/>
        <v>0</v>
      </c>
      <c r="Y251" s="56">
        <f t="shared" si="985"/>
        <v>0</v>
      </c>
      <c r="Z251" s="56">
        <f t="shared" si="985"/>
        <v>0</v>
      </c>
      <c r="AA251" s="56">
        <f t="shared" si="985"/>
        <v>0</v>
      </c>
      <c r="AB251" s="56">
        <f t="shared" si="985"/>
        <v>0</v>
      </c>
      <c r="AC251" s="56">
        <f t="shared" si="985"/>
        <v>0</v>
      </c>
      <c r="AD251" s="56">
        <f t="shared" si="985"/>
        <v>0</v>
      </c>
      <c r="AE251" s="56">
        <f t="shared" si="985"/>
        <v>0</v>
      </c>
      <c r="AF251" s="57">
        <f t="shared" si="985"/>
        <v>0</v>
      </c>
      <c r="AG251" s="58"/>
      <c r="AH251" s="61" t="e">
        <f>IF(AH250=0, 0, AH249/AH250)</f>
        <v>#VALUE!</v>
      </c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60">
        <f>IF(AU250=0, 0, AU249/AU250/1)</f>
        <v>0</v>
      </c>
      <c r="AV251" s="58"/>
      <c r="AW251" s="61" t="e">
        <f>IF(AW250=0, 0, AW249/AW250)</f>
        <v>#VALUE!</v>
      </c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60">
        <f>IF(BJ250=0, 0, BJ249/BJ250/1)</f>
        <v>0</v>
      </c>
      <c r="BK251" s="58"/>
      <c r="BL251" s="61" t="e">
        <f>IF(BL250=0, 0, BL249/BL250)</f>
        <v>#VALUE!</v>
      </c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60">
        <f>IF(BY250=0, 0, BY249/BY250/1)</f>
        <v>0</v>
      </c>
      <c r="BZ251" s="58"/>
      <c r="CA251" s="61" t="e">
        <f>IF(CA250=0, 0, CA249/CA250)</f>
        <v>#VALUE!</v>
      </c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60">
        <f>IF(CN250=0, 0, CN249/CN250/1)</f>
        <v>0</v>
      </c>
      <c r="CO251" s="58"/>
      <c r="CP251" s="61" t="e">
        <f>IF(CP250=0, 0, CP249/CP250)</f>
        <v>#VALUE!</v>
      </c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60">
        <f>IF(DC250=0, 0, DC249/DC250/1)</f>
        <v>0</v>
      </c>
      <c r="DD251" s="58"/>
      <c r="DE251" s="61" t="e">
        <f>IF(DE250=0, 0, DE249/DE250)</f>
        <v>#VALUE!</v>
      </c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60">
        <f>IF(DR250=0, 0, DR249/DR250/1)</f>
        <v>0</v>
      </c>
      <c r="DS251" s="58"/>
      <c r="DT251" s="61" t="e">
        <f>IF(DT250=0, 0, DT249/DT250)</f>
        <v>#VALUE!</v>
      </c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/>
      <c r="EF251" s="58"/>
      <c r="EG251" s="60">
        <f>IF(EG250=0, 0, EG249/EG250/1)</f>
        <v>0</v>
      </c>
      <c r="EH251" s="58"/>
      <c r="EI251" s="61" t="e">
        <f>IF(EI250=0, 0, EI249/EI250)</f>
        <v>#VALUE!</v>
      </c>
      <c r="EJ251" s="58"/>
      <c r="EK251" s="58"/>
      <c r="EL251" s="58"/>
      <c r="EM251" s="58"/>
      <c r="EN251" s="58"/>
      <c r="EO251" s="58"/>
      <c r="EP251" s="58"/>
      <c r="EQ251" s="58"/>
      <c r="ER251" s="58"/>
      <c r="ES251" s="58"/>
      <c r="ET251" s="58"/>
      <c r="EU251" s="58"/>
      <c r="EV251" s="60">
        <f>IF(EV250=0, 0, EV249/EV250/1)</f>
        <v>0</v>
      </c>
      <c r="EW251" s="58"/>
      <c r="EX251" s="61" t="e">
        <f>IF(EX250=0, 0, EX249/EX250)</f>
        <v>#VALUE!</v>
      </c>
      <c r="EY251" s="58"/>
      <c r="EZ251" s="58"/>
      <c r="FA251" s="58"/>
      <c r="FB251" s="58"/>
      <c r="FC251" s="58"/>
      <c r="FD251" s="58"/>
      <c r="FE251" s="58"/>
      <c r="FF251" s="58"/>
      <c r="FG251" s="58"/>
      <c r="FH251" s="58"/>
      <c r="FI251" s="58"/>
      <c r="FJ251" s="58"/>
      <c r="FK251" s="60">
        <f>IF(FK250=0, 0, FK249/FK250/1)</f>
        <v>0</v>
      </c>
      <c r="FL251" s="58"/>
      <c r="FM251" s="61" t="e">
        <f>IF(FM250=0, 0, FM249/FM250)</f>
        <v>#VALUE!</v>
      </c>
      <c r="FN251" s="58"/>
      <c r="FO251" s="58"/>
      <c r="FP251" s="58"/>
      <c r="FQ251" s="58"/>
      <c r="FR251" s="58"/>
      <c r="FS251" s="58"/>
      <c r="FT251" s="58"/>
      <c r="FU251" s="58"/>
      <c r="FV251" s="58"/>
      <c r="FW251" s="58"/>
      <c r="FX251" s="58"/>
      <c r="FY251" s="58"/>
      <c r="FZ251" s="60">
        <f>IF(FZ250=0, 0, FZ249/FZ250/1)</f>
        <v>0</v>
      </c>
      <c r="GA251" s="58"/>
      <c r="GB251" s="61" t="e">
        <f>IF(GB250=0, 0, GB249/GB250)</f>
        <v>#VALUE!</v>
      </c>
      <c r="GC251" s="58"/>
      <c r="GD251" s="58"/>
      <c r="GE251" s="58"/>
      <c r="GF251" s="58"/>
      <c r="GG251" s="58"/>
      <c r="GH251" s="58"/>
      <c r="GI251" s="58"/>
      <c r="GJ251" s="58"/>
      <c r="GK251" s="58"/>
      <c r="GL251" s="58"/>
      <c r="GM251" s="58"/>
      <c r="GN251" s="58"/>
      <c r="GO251" s="60">
        <f>IF(GO250=0, 0, GO249/GO250/1)</f>
        <v>0</v>
      </c>
      <c r="GP251" s="58"/>
      <c r="GQ251" s="61" t="e">
        <f>IF(GQ250=0, 0, GQ249/GQ250)</f>
        <v>#VALUE!</v>
      </c>
      <c r="GR251" s="58"/>
      <c r="GS251" s="58"/>
      <c r="GT251" s="58"/>
      <c r="GU251" s="58"/>
      <c r="GV251" s="58"/>
      <c r="GW251" s="58"/>
      <c r="GX251" s="58"/>
      <c r="GY251" s="58"/>
      <c r="GZ251" s="58"/>
      <c r="HA251" s="58"/>
      <c r="HB251" s="58"/>
      <c r="HC251" s="58"/>
      <c r="HD251" s="15" t="e">
        <f t="shared" si="984"/>
        <v>#VALUE!</v>
      </c>
    </row>
    <row r="252" spans="1:213" s="15" customFormat="1" ht="13.5" customHeight="1" x14ac:dyDescent="0.25">
      <c r="A252" s="14" t="s">
        <v>49</v>
      </c>
      <c r="B252" s="62" t="s">
        <v>124</v>
      </c>
      <c r="C252" s="47" t="s">
        <v>51</v>
      </c>
      <c r="D252" s="47" t="s">
        <v>52</v>
      </c>
      <c r="E252" s="48">
        <v>160</v>
      </c>
      <c r="F252" s="49"/>
      <c r="G252" s="50" t="s">
        <v>125</v>
      </c>
      <c r="H252" s="51" t="s">
        <v>54</v>
      </c>
      <c r="J252" s="50" t="s">
        <v>55</v>
      </c>
      <c r="K252" s="52" t="s">
        <v>56</v>
      </c>
      <c r="L252" s="70" t="s">
        <v>585</v>
      </c>
      <c r="M252" s="53"/>
      <c r="N252" s="16"/>
      <c r="O252" s="54"/>
      <c r="P252" s="17">
        <v>20</v>
      </c>
      <c r="Q252" s="55">
        <f t="shared" ref="Q252:AE253" si="986">SUM(AF252,AU252,BJ252,BY252,CN252,DC252,DR252,EG252,EV252,FK252,FZ252,GO252)</f>
        <v>0</v>
      </c>
      <c r="R252" s="56">
        <f t="shared" si="986"/>
        <v>0</v>
      </c>
      <c r="S252" s="56">
        <f t="shared" si="986"/>
        <v>0</v>
      </c>
      <c r="T252" s="56">
        <f t="shared" si="986"/>
        <v>0</v>
      </c>
      <c r="U252" s="56">
        <f t="shared" si="986"/>
        <v>0</v>
      </c>
      <c r="V252" s="56">
        <f t="shared" si="986"/>
        <v>0</v>
      </c>
      <c r="W252" s="56">
        <f t="shared" si="986"/>
        <v>0</v>
      </c>
      <c r="X252" s="56">
        <f t="shared" si="986"/>
        <v>0</v>
      </c>
      <c r="Y252" s="56">
        <f t="shared" si="986"/>
        <v>0</v>
      </c>
      <c r="Z252" s="56">
        <f t="shared" si="986"/>
        <v>0</v>
      </c>
      <c r="AA252" s="56">
        <f t="shared" si="986"/>
        <v>0</v>
      </c>
      <c r="AB252" s="56">
        <f t="shared" si="986"/>
        <v>0</v>
      </c>
      <c r="AC252" s="56">
        <f t="shared" si="986"/>
        <v>0</v>
      </c>
      <c r="AD252" s="56">
        <f t="shared" si="986"/>
        <v>0</v>
      </c>
      <c r="AE252" s="56">
        <f t="shared" si="986"/>
        <v>0</v>
      </c>
      <c r="AF252" s="57">
        <f>SUM(AG252:AT252)</f>
        <v>0</v>
      </c>
      <c r="AG252" s="58"/>
      <c r="AH252" s="61" t="s">
        <v>611</v>
      </c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60">
        <f>SUM(AV252:BI252)</f>
        <v>0</v>
      </c>
      <c r="AV252" s="58">
        <f>AV253*AV254</f>
        <v>0</v>
      </c>
      <c r="AW252" s="61" t="s">
        <v>612</v>
      </c>
      <c r="AX252" s="58">
        <f t="shared" ref="AX252:BI252" si="987">AX253*AX254</f>
        <v>0</v>
      </c>
      <c r="AY252" s="58">
        <f t="shared" si="987"/>
        <v>0</v>
      </c>
      <c r="AZ252" s="58">
        <f t="shared" si="987"/>
        <v>0</v>
      </c>
      <c r="BA252" s="58">
        <f t="shared" si="987"/>
        <v>0</v>
      </c>
      <c r="BB252" s="58">
        <f t="shared" si="987"/>
        <v>0</v>
      </c>
      <c r="BC252" s="58">
        <f t="shared" si="987"/>
        <v>0</v>
      </c>
      <c r="BD252" s="58">
        <f t="shared" si="987"/>
        <v>0</v>
      </c>
      <c r="BE252" s="58">
        <f t="shared" si="987"/>
        <v>0</v>
      </c>
      <c r="BF252" s="58">
        <f t="shared" si="987"/>
        <v>0</v>
      </c>
      <c r="BG252" s="58">
        <f t="shared" si="987"/>
        <v>0</v>
      </c>
      <c r="BH252" s="58">
        <f t="shared" si="987"/>
        <v>0</v>
      </c>
      <c r="BI252" s="58">
        <f t="shared" si="987"/>
        <v>0</v>
      </c>
      <c r="BJ252" s="60">
        <f>SUM(BK252:BX252)</f>
        <v>0</v>
      </c>
      <c r="BK252" s="58">
        <f>BK253*BK254</f>
        <v>0</v>
      </c>
      <c r="BL252" s="61" t="s">
        <v>613</v>
      </c>
      <c r="BM252" s="58">
        <f t="shared" ref="BM252:BX252" si="988">BM253*BM254</f>
        <v>0</v>
      </c>
      <c r="BN252" s="58">
        <f t="shared" si="988"/>
        <v>0</v>
      </c>
      <c r="BO252" s="58">
        <f t="shared" si="988"/>
        <v>0</v>
      </c>
      <c r="BP252" s="58">
        <f t="shared" si="988"/>
        <v>0</v>
      </c>
      <c r="BQ252" s="58">
        <f t="shared" si="988"/>
        <v>0</v>
      </c>
      <c r="BR252" s="58">
        <f t="shared" si="988"/>
        <v>0</v>
      </c>
      <c r="BS252" s="58">
        <f t="shared" si="988"/>
        <v>0</v>
      </c>
      <c r="BT252" s="58">
        <f t="shared" si="988"/>
        <v>0</v>
      </c>
      <c r="BU252" s="58">
        <f t="shared" si="988"/>
        <v>0</v>
      </c>
      <c r="BV252" s="58">
        <f t="shared" si="988"/>
        <v>0</v>
      </c>
      <c r="BW252" s="58">
        <f t="shared" si="988"/>
        <v>0</v>
      </c>
      <c r="BX252" s="58">
        <f t="shared" si="988"/>
        <v>0</v>
      </c>
      <c r="BY252" s="60">
        <f>SUM(BZ252:CM252)</f>
        <v>0</v>
      </c>
      <c r="BZ252" s="58">
        <f>BZ253*BZ254</f>
        <v>0</v>
      </c>
      <c r="CA252" s="61" t="s">
        <v>614</v>
      </c>
      <c r="CB252" s="58">
        <f t="shared" ref="CB252:CM252" si="989">CB253*CB254</f>
        <v>0</v>
      </c>
      <c r="CC252" s="58">
        <f t="shared" si="989"/>
        <v>0</v>
      </c>
      <c r="CD252" s="58">
        <f t="shared" si="989"/>
        <v>0</v>
      </c>
      <c r="CE252" s="58">
        <f t="shared" si="989"/>
        <v>0</v>
      </c>
      <c r="CF252" s="58">
        <f t="shared" si="989"/>
        <v>0</v>
      </c>
      <c r="CG252" s="58">
        <f t="shared" si="989"/>
        <v>0</v>
      </c>
      <c r="CH252" s="58">
        <f t="shared" si="989"/>
        <v>0</v>
      </c>
      <c r="CI252" s="58">
        <f t="shared" si="989"/>
        <v>0</v>
      </c>
      <c r="CJ252" s="58">
        <f t="shared" si="989"/>
        <v>0</v>
      </c>
      <c r="CK252" s="58">
        <f t="shared" si="989"/>
        <v>0</v>
      </c>
      <c r="CL252" s="58">
        <f t="shared" si="989"/>
        <v>0</v>
      </c>
      <c r="CM252" s="58">
        <f t="shared" si="989"/>
        <v>0</v>
      </c>
      <c r="CN252" s="60">
        <f>SUM(CO252:DB252)</f>
        <v>0</v>
      </c>
      <c r="CO252" s="58">
        <f>CO253*CO254</f>
        <v>0</v>
      </c>
      <c r="CP252" s="61" t="s">
        <v>615</v>
      </c>
      <c r="CQ252" s="58">
        <f t="shared" ref="CQ252:DB252" si="990">CQ253*CQ254</f>
        <v>0</v>
      </c>
      <c r="CR252" s="58">
        <f t="shared" si="990"/>
        <v>0</v>
      </c>
      <c r="CS252" s="58">
        <f t="shared" si="990"/>
        <v>0</v>
      </c>
      <c r="CT252" s="58">
        <f t="shared" si="990"/>
        <v>0</v>
      </c>
      <c r="CU252" s="58">
        <f t="shared" si="990"/>
        <v>0</v>
      </c>
      <c r="CV252" s="58">
        <f t="shared" si="990"/>
        <v>0</v>
      </c>
      <c r="CW252" s="58">
        <f t="shared" si="990"/>
        <v>0</v>
      </c>
      <c r="CX252" s="58">
        <f t="shared" si="990"/>
        <v>0</v>
      </c>
      <c r="CY252" s="58">
        <f t="shared" si="990"/>
        <v>0</v>
      </c>
      <c r="CZ252" s="58">
        <f t="shared" si="990"/>
        <v>0</v>
      </c>
      <c r="DA252" s="58">
        <f t="shared" si="990"/>
        <v>0</v>
      </c>
      <c r="DB252" s="58">
        <f t="shared" si="990"/>
        <v>0</v>
      </c>
      <c r="DC252" s="60">
        <f>SUM(DD252:DQ252)</f>
        <v>0</v>
      </c>
      <c r="DD252" s="58">
        <f>DD253*DD254</f>
        <v>0</v>
      </c>
      <c r="DE252" s="61" t="s">
        <v>616</v>
      </c>
      <c r="DF252" s="58">
        <f t="shared" ref="DF252:DQ252" si="991">DF253*DF254</f>
        <v>0</v>
      </c>
      <c r="DG252" s="58">
        <f t="shared" si="991"/>
        <v>0</v>
      </c>
      <c r="DH252" s="58">
        <f t="shared" si="991"/>
        <v>0</v>
      </c>
      <c r="DI252" s="58">
        <f t="shared" si="991"/>
        <v>0</v>
      </c>
      <c r="DJ252" s="58">
        <f t="shared" si="991"/>
        <v>0</v>
      </c>
      <c r="DK252" s="58">
        <f t="shared" si="991"/>
        <v>0</v>
      </c>
      <c r="DL252" s="58">
        <f t="shared" si="991"/>
        <v>0</v>
      </c>
      <c r="DM252" s="58">
        <f t="shared" si="991"/>
        <v>0</v>
      </c>
      <c r="DN252" s="58">
        <f t="shared" si="991"/>
        <v>0</v>
      </c>
      <c r="DO252" s="58">
        <f t="shared" si="991"/>
        <v>0</v>
      </c>
      <c r="DP252" s="58">
        <f t="shared" si="991"/>
        <v>0</v>
      </c>
      <c r="DQ252" s="58">
        <f t="shared" si="991"/>
        <v>0</v>
      </c>
      <c r="DR252" s="60">
        <f>SUM(DS252:EF252)</f>
        <v>0</v>
      </c>
      <c r="DS252" s="58">
        <f>DS253*DS254</f>
        <v>0</v>
      </c>
      <c r="DT252" s="61" t="s">
        <v>617</v>
      </c>
      <c r="DU252" s="58">
        <f t="shared" ref="DU252:EF252" si="992">DU253*DU254</f>
        <v>0</v>
      </c>
      <c r="DV252" s="58">
        <f t="shared" si="992"/>
        <v>0</v>
      </c>
      <c r="DW252" s="58">
        <f t="shared" si="992"/>
        <v>0</v>
      </c>
      <c r="DX252" s="58">
        <f t="shared" si="992"/>
        <v>0</v>
      </c>
      <c r="DY252" s="58">
        <f t="shared" si="992"/>
        <v>0</v>
      </c>
      <c r="DZ252" s="58">
        <f t="shared" si="992"/>
        <v>0</v>
      </c>
      <c r="EA252" s="58">
        <f t="shared" si="992"/>
        <v>0</v>
      </c>
      <c r="EB252" s="58">
        <f t="shared" si="992"/>
        <v>0</v>
      </c>
      <c r="EC252" s="58">
        <f t="shared" si="992"/>
        <v>0</v>
      </c>
      <c r="ED252" s="58">
        <f t="shared" si="992"/>
        <v>0</v>
      </c>
      <c r="EE252" s="58">
        <f t="shared" si="992"/>
        <v>0</v>
      </c>
      <c r="EF252" s="58">
        <f t="shared" si="992"/>
        <v>0</v>
      </c>
      <c r="EG252" s="60">
        <f>SUM(EH252:EU252)</f>
        <v>0</v>
      </c>
      <c r="EH252" s="58">
        <f>EH253*EH254</f>
        <v>0</v>
      </c>
      <c r="EI252" s="61" t="s">
        <v>618</v>
      </c>
      <c r="EJ252" s="58">
        <f t="shared" ref="EJ252:EU252" si="993">EJ253*EJ254</f>
        <v>0</v>
      </c>
      <c r="EK252" s="58">
        <f t="shared" si="993"/>
        <v>0</v>
      </c>
      <c r="EL252" s="58">
        <f t="shared" si="993"/>
        <v>0</v>
      </c>
      <c r="EM252" s="58">
        <f t="shared" si="993"/>
        <v>0</v>
      </c>
      <c r="EN252" s="58">
        <f t="shared" si="993"/>
        <v>0</v>
      </c>
      <c r="EO252" s="58">
        <f t="shared" si="993"/>
        <v>0</v>
      </c>
      <c r="EP252" s="58">
        <f t="shared" si="993"/>
        <v>0</v>
      </c>
      <c r="EQ252" s="58">
        <f t="shared" si="993"/>
        <v>0</v>
      </c>
      <c r="ER252" s="58">
        <f t="shared" si="993"/>
        <v>0</v>
      </c>
      <c r="ES252" s="58">
        <f t="shared" si="993"/>
        <v>0</v>
      </c>
      <c r="ET252" s="58">
        <f t="shared" si="993"/>
        <v>0</v>
      </c>
      <c r="EU252" s="58">
        <f t="shared" si="993"/>
        <v>0</v>
      </c>
      <c r="EV252" s="60">
        <f>SUM(EW252:FJ252)</f>
        <v>0</v>
      </c>
      <c r="EW252" s="58">
        <f>EW253*EW254</f>
        <v>0</v>
      </c>
      <c r="EX252" s="61" t="s">
        <v>619</v>
      </c>
      <c r="EY252" s="58">
        <f t="shared" ref="EY252:FJ252" si="994">EY253*EY254</f>
        <v>0</v>
      </c>
      <c r="EZ252" s="58">
        <f t="shared" si="994"/>
        <v>0</v>
      </c>
      <c r="FA252" s="58">
        <f t="shared" si="994"/>
        <v>0</v>
      </c>
      <c r="FB252" s="58">
        <f t="shared" si="994"/>
        <v>0</v>
      </c>
      <c r="FC252" s="58">
        <f t="shared" si="994"/>
        <v>0</v>
      </c>
      <c r="FD252" s="58">
        <f t="shared" si="994"/>
        <v>0</v>
      </c>
      <c r="FE252" s="58">
        <f t="shared" si="994"/>
        <v>0</v>
      </c>
      <c r="FF252" s="58">
        <f t="shared" si="994"/>
        <v>0</v>
      </c>
      <c r="FG252" s="58">
        <f t="shared" si="994"/>
        <v>0</v>
      </c>
      <c r="FH252" s="58">
        <f t="shared" si="994"/>
        <v>0</v>
      </c>
      <c r="FI252" s="58">
        <f t="shared" si="994"/>
        <v>0</v>
      </c>
      <c r="FJ252" s="58">
        <f t="shared" si="994"/>
        <v>0</v>
      </c>
      <c r="FK252" s="60">
        <f>SUM(FL252:FY252)</f>
        <v>0</v>
      </c>
      <c r="FL252" s="58">
        <f>FL253*FL254</f>
        <v>0</v>
      </c>
      <c r="FM252" s="61" t="s">
        <v>620</v>
      </c>
      <c r="FN252" s="58">
        <f t="shared" ref="FN252:FY252" si="995">FN253*FN254</f>
        <v>0</v>
      </c>
      <c r="FO252" s="58">
        <f t="shared" si="995"/>
        <v>0</v>
      </c>
      <c r="FP252" s="58">
        <f t="shared" si="995"/>
        <v>0</v>
      </c>
      <c r="FQ252" s="58">
        <f t="shared" si="995"/>
        <v>0</v>
      </c>
      <c r="FR252" s="58">
        <f t="shared" si="995"/>
        <v>0</v>
      </c>
      <c r="FS252" s="58">
        <f t="shared" si="995"/>
        <v>0</v>
      </c>
      <c r="FT252" s="58">
        <f t="shared" si="995"/>
        <v>0</v>
      </c>
      <c r="FU252" s="58">
        <f t="shared" si="995"/>
        <v>0</v>
      </c>
      <c r="FV252" s="58">
        <f t="shared" si="995"/>
        <v>0</v>
      </c>
      <c r="FW252" s="58">
        <f t="shared" si="995"/>
        <v>0</v>
      </c>
      <c r="FX252" s="58">
        <f t="shared" si="995"/>
        <v>0</v>
      </c>
      <c r="FY252" s="58">
        <f t="shared" si="995"/>
        <v>0</v>
      </c>
      <c r="FZ252" s="60">
        <f>SUM(GA252:GN252)</f>
        <v>0</v>
      </c>
      <c r="GA252" s="58">
        <f>GA253*GA254</f>
        <v>0</v>
      </c>
      <c r="GB252" s="61" t="s">
        <v>621</v>
      </c>
      <c r="GC252" s="58">
        <f t="shared" ref="GC252:GN252" si="996">GC253*GC254</f>
        <v>0</v>
      </c>
      <c r="GD252" s="58">
        <f t="shared" si="996"/>
        <v>0</v>
      </c>
      <c r="GE252" s="58">
        <f t="shared" si="996"/>
        <v>0</v>
      </c>
      <c r="GF252" s="58">
        <f t="shared" si="996"/>
        <v>0</v>
      </c>
      <c r="GG252" s="58">
        <f t="shared" si="996"/>
        <v>0</v>
      </c>
      <c r="GH252" s="58">
        <f t="shared" si="996"/>
        <v>0</v>
      </c>
      <c r="GI252" s="58">
        <f t="shared" si="996"/>
        <v>0</v>
      </c>
      <c r="GJ252" s="58">
        <f t="shared" si="996"/>
        <v>0</v>
      </c>
      <c r="GK252" s="58">
        <f t="shared" si="996"/>
        <v>0</v>
      </c>
      <c r="GL252" s="58">
        <f t="shared" si="996"/>
        <v>0</v>
      </c>
      <c r="GM252" s="58">
        <f t="shared" si="996"/>
        <v>0</v>
      </c>
      <c r="GN252" s="58">
        <f t="shared" si="996"/>
        <v>0</v>
      </c>
      <c r="GO252" s="60">
        <f>SUM(GP252:HC252)</f>
        <v>0</v>
      </c>
      <c r="GP252" s="58">
        <f>GP253*GP254</f>
        <v>0</v>
      </c>
      <c r="GQ252" s="61" t="s">
        <v>622</v>
      </c>
      <c r="GR252" s="58">
        <f t="shared" ref="GR252:HC252" si="997">GR253*GR254</f>
        <v>0</v>
      </c>
      <c r="GS252" s="58">
        <f t="shared" si="997"/>
        <v>0</v>
      </c>
      <c r="GT252" s="58">
        <f t="shared" si="997"/>
        <v>0</v>
      </c>
      <c r="GU252" s="58">
        <f t="shared" si="997"/>
        <v>0</v>
      </c>
      <c r="GV252" s="58">
        <f t="shared" si="997"/>
        <v>0</v>
      </c>
      <c r="GW252" s="58">
        <f t="shared" si="997"/>
        <v>0</v>
      </c>
      <c r="GX252" s="58">
        <f t="shared" si="997"/>
        <v>0</v>
      </c>
      <c r="GY252" s="58">
        <f t="shared" si="997"/>
        <v>0</v>
      </c>
      <c r="GZ252" s="58">
        <f t="shared" si="997"/>
        <v>0</v>
      </c>
      <c r="HA252" s="58">
        <f t="shared" si="997"/>
        <v>0</v>
      </c>
      <c r="HB252" s="58">
        <f t="shared" si="997"/>
        <v>0</v>
      </c>
      <c r="HC252" s="58">
        <f t="shared" si="997"/>
        <v>0</v>
      </c>
      <c r="HD252" s="15" t="str">
        <f t="shared" si="984"/>
        <v/>
      </c>
    </row>
    <row r="253" spans="1:213" s="15" customFormat="1" ht="13.5" customHeight="1" x14ac:dyDescent="0.25">
      <c r="A253" s="14" t="s">
        <v>54</v>
      </c>
      <c r="B253" s="62" t="s">
        <v>138</v>
      </c>
      <c r="C253" s="47" t="s">
        <v>51</v>
      </c>
      <c r="D253" s="47" t="s">
        <v>52</v>
      </c>
      <c r="E253" s="48">
        <v>160</v>
      </c>
      <c r="F253" s="49"/>
      <c r="G253" s="50" t="s">
        <v>117</v>
      </c>
      <c r="H253" s="51"/>
      <c r="J253" s="50" t="s">
        <v>60</v>
      </c>
      <c r="K253" s="52" t="s">
        <v>56</v>
      </c>
      <c r="L253" s="70" t="s">
        <v>585</v>
      </c>
      <c r="M253" s="53"/>
      <c r="N253" s="16"/>
      <c r="O253" s="54"/>
      <c r="P253" s="17">
        <v>20</v>
      </c>
      <c r="Q253" s="55">
        <f t="shared" si="986"/>
        <v>0</v>
      </c>
      <c r="R253" s="56">
        <f t="shared" si="986"/>
        <v>0</v>
      </c>
      <c r="S253" s="56">
        <f t="shared" si="986"/>
        <v>0</v>
      </c>
      <c r="T253" s="56">
        <f t="shared" si="986"/>
        <v>0</v>
      </c>
      <c r="U253" s="56">
        <f t="shared" si="986"/>
        <v>0</v>
      </c>
      <c r="V253" s="56">
        <f t="shared" si="986"/>
        <v>0</v>
      </c>
      <c r="W253" s="56">
        <f t="shared" si="986"/>
        <v>0</v>
      </c>
      <c r="X253" s="56">
        <f t="shared" si="986"/>
        <v>0</v>
      </c>
      <c r="Y253" s="56">
        <f t="shared" si="986"/>
        <v>0</v>
      </c>
      <c r="Z253" s="56">
        <f t="shared" si="986"/>
        <v>0</v>
      </c>
      <c r="AA253" s="56">
        <f t="shared" si="986"/>
        <v>0</v>
      </c>
      <c r="AB253" s="56">
        <f t="shared" si="986"/>
        <v>0</v>
      </c>
      <c r="AC253" s="56">
        <f t="shared" si="986"/>
        <v>0</v>
      </c>
      <c r="AD253" s="56">
        <f t="shared" si="986"/>
        <v>0</v>
      </c>
      <c r="AE253" s="56">
        <f t="shared" si="986"/>
        <v>0</v>
      </c>
      <c r="AF253" s="57">
        <f>SUM(AG253:AT253)</f>
        <v>0</v>
      </c>
      <c r="AG253" s="58"/>
      <c r="AH253" s="61" t="s">
        <v>623</v>
      </c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60">
        <f>SUM(AV253:BI253)</f>
        <v>0</v>
      </c>
      <c r="AV253" s="58"/>
      <c r="AW253" s="61" t="s">
        <v>624</v>
      </c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60">
        <f>SUM(BK253:BX253)</f>
        <v>0</v>
      </c>
      <c r="BK253" s="58"/>
      <c r="BL253" s="61" t="s">
        <v>625</v>
      </c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60">
        <f>SUM(BZ253:CM253)</f>
        <v>0</v>
      </c>
      <c r="BZ253" s="58"/>
      <c r="CA253" s="61" t="s">
        <v>626</v>
      </c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60">
        <f>SUM(CO253:DB253)</f>
        <v>0</v>
      </c>
      <c r="CO253" s="58"/>
      <c r="CP253" s="61" t="s">
        <v>627</v>
      </c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60">
        <f>SUM(DD253:DQ253)</f>
        <v>0</v>
      </c>
      <c r="DD253" s="58"/>
      <c r="DE253" s="61" t="s">
        <v>628</v>
      </c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60">
        <f>SUM(DS253:EF253)</f>
        <v>0</v>
      </c>
      <c r="DS253" s="58"/>
      <c r="DT253" s="61" t="s">
        <v>629</v>
      </c>
      <c r="DU253" s="58"/>
      <c r="DV253" s="58"/>
      <c r="DW253" s="58"/>
      <c r="DX253" s="58"/>
      <c r="DY253" s="58"/>
      <c r="DZ253" s="58"/>
      <c r="EA253" s="58"/>
      <c r="EB253" s="58"/>
      <c r="EC253" s="58"/>
      <c r="ED253" s="58"/>
      <c r="EE253" s="58"/>
      <c r="EF253" s="58"/>
      <c r="EG253" s="60">
        <f>SUM(EH253:EU253)</f>
        <v>0</v>
      </c>
      <c r="EH253" s="58"/>
      <c r="EI253" s="61" t="s">
        <v>630</v>
      </c>
      <c r="EJ253" s="58"/>
      <c r="EK253" s="58"/>
      <c r="EL253" s="58"/>
      <c r="EM253" s="58"/>
      <c r="EN253" s="58"/>
      <c r="EO253" s="58"/>
      <c r="EP253" s="58"/>
      <c r="EQ253" s="58"/>
      <c r="ER253" s="58"/>
      <c r="ES253" s="58"/>
      <c r="ET253" s="58"/>
      <c r="EU253" s="58"/>
      <c r="EV253" s="60">
        <f>SUM(EW253:FJ253)</f>
        <v>0</v>
      </c>
      <c r="EW253" s="58"/>
      <c r="EX253" s="61" t="s">
        <v>631</v>
      </c>
      <c r="EY253" s="58"/>
      <c r="EZ253" s="58"/>
      <c r="FA253" s="58"/>
      <c r="FB253" s="58"/>
      <c r="FC253" s="58"/>
      <c r="FD253" s="58"/>
      <c r="FE253" s="58"/>
      <c r="FF253" s="58"/>
      <c r="FG253" s="58"/>
      <c r="FH253" s="58"/>
      <c r="FI253" s="58"/>
      <c r="FJ253" s="58"/>
      <c r="FK253" s="60">
        <f>SUM(FL253:FY253)</f>
        <v>0</v>
      </c>
      <c r="FL253" s="58"/>
      <c r="FM253" s="61" t="s">
        <v>632</v>
      </c>
      <c r="FN253" s="58"/>
      <c r="FO253" s="58"/>
      <c r="FP253" s="58"/>
      <c r="FQ253" s="58"/>
      <c r="FR253" s="58"/>
      <c r="FS253" s="58"/>
      <c r="FT253" s="58"/>
      <c r="FU253" s="58"/>
      <c r="FV253" s="58"/>
      <c r="FW253" s="58"/>
      <c r="FX253" s="58"/>
      <c r="FY253" s="58"/>
      <c r="FZ253" s="60">
        <f>SUM(GA253:GN253)</f>
        <v>0</v>
      </c>
      <c r="GA253" s="58"/>
      <c r="GB253" s="61" t="s">
        <v>633</v>
      </c>
      <c r="GC253" s="58"/>
      <c r="GD253" s="58"/>
      <c r="GE253" s="58"/>
      <c r="GF253" s="58"/>
      <c r="GG253" s="58"/>
      <c r="GH253" s="58"/>
      <c r="GI253" s="58"/>
      <c r="GJ253" s="58"/>
      <c r="GK253" s="58"/>
      <c r="GL253" s="58"/>
      <c r="GM253" s="58"/>
      <c r="GN253" s="58"/>
      <c r="GO253" s="60">
        <f>SUM(GP253:HC253)</f>
        <v>0</v>
      </c>
      <c r="GP253" s="58"/>
      <c r="GQ253" s="61" t="s">
        <v>634</v>
      </c>
      <c r="GR253" s="58"/>
      <c r="GS253" s="58"/>
      <c r="GT253" s="58"/>
      <c r="GU253" s="58"/>
      <c r="GV253" s="58"/>
      <c r="GW253" s="58"/>
      <c r="GX253" s="58"/>
      <c r="GY253" s="58"/>
      <c r="GZ253" s="58"/>
      <c r="HA253" s="58"/>
      <c r="HB253" s="58"/>
      <c r="HC253" s="58"/>
      <c r="HD253" s="15" t="str">
        <f t="shared" si="984"/>
        <v/>
      </c>
    </row>
    <row r="254" spans="1:213" s="15" customFormat="1" ht="13.5" customHeight="1" x14ac:dyDescent="0.25">
      <c r="A254" s="14" t="s">
        <v>54</v>
      </c>
      <c r="B254" s="62" t="s">
        <v>151</v>
      </c>
      <c r="C254" s="47" t="s">
        <v>51</v>
      </c>
      <c r="D254" s="47" t="s">
        <v>52</v>
      </c>
      <c r="E254" s="48">
        <v>160</v>
      </c>
      <c r="F254" s="49"/>
      <c r="G254" s="50" t="s">
        <v>119</v>
      </c>
      <c r="H254" s="51"/>
      <c r="J254" s="50" t="s">
        <v>63</v>
      </c>
      <c r="K254" s="52" t="s">
        <v>56</v>
      </c>
      <c r="L254" s="70" t="s">
        <v>585</v>
      </c>
      <c r="M254" s="53"/>
      <c r="N254" s="16"/>
      <c r="O254" s="54"/>
      <c r="P254" s="17">
        <v>20</v>
      </c>
      <c r="Q254" s="55">
        <f t="shared" ref="Q254:AF254" si="998">IF(Q253=0, 0, Q252/Q253/1)</f>
        <v>0</v>
      </c>
      <c r="R254" s="56">
        <f t="shared" si="998"/>
        <v>0</v>
      </c>
      <c r="S254" s="56">
        <f t="shared" si="998"/>
        <v>0</v>
      </c>
      <c r="T254" s="56">
        <f t="shared" si="998"/>
        <v>0</v>
      </c>
      <c r="U254" s="56">
        <f t="shared" si="998"/>
        <v>0</v>
      </c>
      <c r="V254" s="56">
        <f t="shared" si="998"/>
        <v>0</v>
      </c>
      <c r="W254" s="56">
        <f t="shared" si="998"/>
        <v>0</v>
      </c>
      <c r="X254" s="56">
        <f t="shared" si="998"/>
        <v>0</v>
      </c>
      <c r="Y254" s="56">
        <f t="shared" si="998"/>
        <v>0</v>
      </c>
      <c r="Z254" s="56">
        <f t="shared" si="998"/>
        <v>0</v>
      </c>
      <c r="AA254" s="56">
        <f t="shared" si="998"/>
        <v>0</v>
      </c>
      <c r="AB254" s="56">
        <f t="shared" si="998"/>
        <v>0</v>
      </c>
      <c r="AC254" s="56">
        <f t="shared" si="998"/>
        <v>0</v>
      </c>
      <c r="AD254" s="56">
        <f t="shared" si="998"/>
        <v>0</v>
      </c>
      <c r="AE254" s="56">
        <f t="shared" si="998"/>
        <v>0</v>
      </c>
      <c r="AF254" s="57">
        <f t="shared" si="998"/>
        <v>0</v>
      </c>
      <c r="AG254" s="58"/>
      <c r="AH254" s="61" t="e">
        <f>IF(AH253=0, 0, AH252/AH253)</f>
        <v>#VALUE!</v>
      </c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60">
        <f>IF(AU253=0, 0, AU252/AU253/1)</f>
        <v>0</v>
      </c>
      <c r="AV254" s="58"/>
      <c r="AW254" s="61" t="e">
        <f>IF(AW253=0, 0, AW252/AW253)</f>
        <v>#VALUE!</v>
      </c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60">
        <f>IF(BJ253=0, 0, BJ252/BJ253/1)</f>
        <v>0</v>
      </c>
      <c r="BK254" s="58"/>
      <c r="BL254" s="61" t="e">
        <f>IF(BL253=0, 0, BL252/BL253)</f>
        <v>#VALUE!</v>
      </c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60">
        <f>IF(BY253=0, 0, BY252/BY253/1)</f>
        <v>0</v>
      </c>
      <c r="BZ254" s="58"/>
      <c r="CA254" s="61" t="e">
        <f>IF(CA253=0, 0, CA252/CA253)</f>
        <v>#VALUE!</v>
      </c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60">
        <f>IF(CN253=0, 0, CN252/CN253/1)</f>
        <v>0</v>
      </c>
      <c r="CO254" s="58"/>
      <c r="CP254" s="61" t="e">
        <f>IF(CP253=0, 0, CP252/CP253)</f>
        <v>#VALUE!</v>
      </c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60">
        <f>IF(DC253=0, 0, DC252/DC253/1)</f>
        <v>0</v>
      </c>
      <c r="DD254" s="58"/>
      <c r="DE254" s="61" t="e">
        <f>IF(DE253=0, 0, DE252/DE253)</f>
        <v>#VALUE!</v>
      </c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60">
        <f>IF(DR253=0, 0, DR252/DR253/1)</f>
        <v>0</v>
      </c>
      <c r="DS254" s="58"/>
      <c r="DT254" s="61" t="e">
        <f>IF(DT253=0, 0, DT252/DT253)</f>
        <v>#VALUE!</v>
      </c>
      <c r="DU254" s="58"/>
      <c r="DV254" s="58"/>
      <c r="DW254" s="58"/>
      <c r="DX254" s="58"/>
      <c r="DY254" s="58"/>
      <c r="DZ254" s="58"/>
      <c r="EA254" s="58"/>
      <c r="EB254" s="58"/>
      <c r="EC254" s="58"/>
      <c r="ED254" s="58"/>
      <c r="EE254" s="58"/>
      <c r="EF254" s="58"/>
      <c r="EG254" s="60">
        <f>IF(EG253=0, 0, EG252/EG253/1)</f>
        <v>0</v>
      </c>
      <c r="EH254" s="58"/>
      <c r="EI254" s="61" t="e">
        <f>IF(EI253=0, 0, EI252/EI253)</f>
        <v>#VALUE!</v>
      </c>
      <c r="EJ254" s="58"/>
      <c r="EK254" s="58"/>
      <c r="EL254" s="58"/>
      <c r="EM254" s="58"/>
      <c r="EN254" s="58"/>
      <c r="EO254" s="58"/>
      <c r="EP254" s="58"/>
      <c r="EQ254" s="58"/>
      <c r="ER254" s="58"/>
      <c r="ES254" s="58"/>
      <c r="ET254" s="58"/>
      <c r="EU254" s="58"/>
      <c r="EV254" s="60">
        <f>IF(EV253=0, 0, EV252/EV253/1)</f>
        <v>0</v>
      </c>
      <c r="EW254" s="58"/>
      <c r="EX254" s="61" t="e">
        <f>IF(EX253=0, 0, EX252/EX253)</f>
        <v>#VALUE!</v>
      </c>
      <c r="EY254" s="58"/>
      <c r="EZ254" s="58"/>
      <c r="FA254" s="58"/>
      <c r="FB254" s="58"/>
      <c r="FC254" s="58"/>
      <c r="FD254" s="58"/>
      <c r="FE254" s="58"/>
      <c r="FF254" s="58"/>
      <c r="FG254" s="58"/>
      <c r="FH254" s="58"/>
      <c r="FI254" s="58"/>
      <c r="FJ254" s="58"/>
      <c r="FK254" s="60">
        <f>IF(FK253=0, 0, FK252/FK253/1)</f>
        <v>0</v>
      </c>
      <c r="FL254" s="58"/>
      <c r="FM254" s="61" t="e">
        <f>IF(FM253=0, 0, FM252/FM253)</f>
        <v>#VALUE!</v>
      </c>
      <c r="FN254" s="58"/>
      <c r="FO254" s="58"/>
      <c r="FP254" s="58"/>
      <c r="FQ254" s="58"/>
      <c r="FR254" s="58"/>
      <c r="FS254" s="58"/>
      <c r="FT254" s="58"/>
      <c r="FU254" s="58"/>
      <c r="FV254" s="58"/>
      <c r="FW254" s="58"/>
      <c r="FX254" s="58"/>
      <c r="FY254" s="58"/>
      <c r="FZ254" s="60">
        <f>IF(FZ253=0, 0, FZ252/FZ253/1)</f>
        <v>0</v>
      </c>
      <c r="GA254" s="58"/>
      <c r="GB254" s="61" t="e">
        <f>IF(GB253=0, 0, GB252/GB253)</f>
        <v>#VALUE!</v>
      </c>
      <c r="GC254" s="58"/>
      <c r="GD254" s="58"/>
      <c r="GE254" s="58"/>
      <c r="GF254" s="58"/>
      <c r="GG254" s="58"/>
      <c r="GH254" s="58"/>
      <c r="GI254" s="58"/>
      <c r="GJ254" s="58"/>
      <c r="GK254" s="58"/>
      <c r="GL254" s="58"/>
      <c r="GM254" s="58"/>
      <c r="GN254" s="58"/>
      <c r="GO254" s="60">
        <f>IF(GO253=0, 0, GO252/GO253/1)</f>
        <v>0</v>
      </c>
      <c r="GP254" s="58"/>
      <c r="GQ254" s="61" t="e">
        <f>IF(GQ253=0, 0, GQ252/GQ253)</f>
        <v>#VALUE!</v>
      </c>
      <c r="GR254" s="58"/>
      <c r="GS254" s="58"/>
      <c r="GT254" s="58"/>
      <c r="GU254" s="58"/>
      <c r="GV254" s="58"/>
      <c r="GW254" s="58"/>
      <c r="GX254" s="58"/>
      <c r="GY254" s="58"/>
      <c r="GZ254" s="58"/>
      <c r="HA254" s="58"/>
      <c r="HB254" s="58"/>
      <c r="HC254" s="58"/>
      <c r="HD254" s="15" t="e">
        <f t="shared" si="984"/>
        <v>#VALUE!</v>
      </c>
    </row>
    <row r="255" spans="1:213" s="15" customFormat="1" ht="13.5" customHeight="1" x14ac:dyDescent="0.25">
      <c r="A255" s="14" t="s">
        <v>49</v>
      </c>
      <c r="B255" s="62" t="s">
        <v>152</v>
      </c>
      <c r="C255" s="47" t="s">
        <v>51</v>
      </c>
      <c r="D255" s="47" t="s">
        <v>52</v>
      </c>
      <c r="E255" s="48">
        <v>160</v>
      </c>
      <c r="F255" s="49"/>
      <c r="G255" s="50" t="s">
        <v>153</v>
      </c>
      <c r="H255" s="51" t="s">
        <v>54</v>
      </c>
      <c r="J255" s="50" t="s">
        <v>55</v>
      </c>
      <c r="K255" s="52" t="s">
        <v>56</v>
      </c>
      <c r="L255" s="70" t="s">
        <v>585</v>
      </c>
      <c r="M255" s="53"/>
      <c r="N255" s="16"/>
      <c r="O255" s="54"/>
      <c r="P255" s="17">
        <v>20</v>
      </c>
      <c r="Q255" s="55">
        <f t="shared" ref="Q255:AE256" si="999">SUM(AF255,AU255,BJ255,BY255,CN255,DC255,DR255,EG255,EV255,FK255,FZ255,GO255)</f>
        <v>0</v>
      </c>
      <c r="R255" s="56">
        <f t="shared" si="999"/>
        <v>0</v>
      </c>
      <c r="S255" s="56">
        <f t="shared" si="999"/>
        <v>0</v>
      </c>
      <c r="T255" s="56">
        <f t="shared" si="999"/>
        <v>0</v>
      </c>
      <c r="U255" s="56">
        <f t="shared" si="999"/>
        <v>0</v>
      </c>
      <c r="V255" s="56">
        <f t="shared" si="999"/>
        <v>0</v>
      </c>
      <c r="W255" s="56">
        <f t="shared" si="999"/>
        <v>0</v>
      </c>
      <c r="X255" s="56">
        <f t="shared" si="999"/>
        <v>0</v>
      </c>
      <c r="Y255" s="56">
        <f t="shared" si="999"/>
        <v>0</v>
      </c>
      <c r="Z255" s="56">
        <f t="shared" si="999"/>
        <v>0</v>
      </c>
      <c r="AA255" s="56">
        <f t="shared" si="999"/>
        <v>0</v>
      </c>
      <c r="AB255" s="56">
        <f t="shared" si="999"/>
        <v>0</v>
      </c>
      <c r="AC255" s="56">
        <f t="shared" si="999"/>
        <v>0</v>
      </c>
      <c r="AD255" s="56">
        <f t="shared" si="999"/>
        <v>0</v>
      </c>
      <c r="AE255" s="56">
        <f t="shared" si="999"/>
        <v>0</v>
      </c>
      <c r="AF255" s="57">
        <f>SUM(AG255:AT255)</f>
        <v>0</v>
      </c>
      <c r="AG255" s="58"/>
      <c r="AH255" s="61" t="s">
        <v>635</v>
      </c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60">
        <f>SUM(AV255:BI255)</f>
        <v>0</v>
      </c>
      <c r="AV255" s="58">
        <f>AV256*AV257</f>
        <v>0</v>
      </c>
      <c r="AW255" s="61" t="s">
        <v>636</v>
      </c>
      <c r="AX255" s="58">
        <f t="shared" ref="AX255:BI255" si="1000">AX256*AX257</f>
        <v>0</v>
      </c>
      <c r="AY255" s="58">
        <f t="shared" si="1000"/>
        <v>0</v>
      </c>
      <c r="AZ255" s="58">
        <f t="shared" si="1000"/>
        <v>0</v>
      </c>
      <c r="BA255" s="58">
        <f t="shared" si="1000"/>
        <v>0</v>
      </c>
      <c r="BB255" s="58">
        <f t="shared" si="1000"/>
        <v>0</v>
      </c>
      <c r="BC255" s="58">
        <f t="shared" si="1000"/>
        <v>0</v>
      </c>
      <c r="BD255" s="58">
        <f t="shared" si="1000"/>
        <v>0</v>
      </c>
      <c r="BE255" s="58">
        <f t="shared" si="1000"/>
        <v>0</v>
      </c>
      <c r="BF255" s="58">
        <f t="shared" si="1000"/>
        <v>0</v>
      </c>
      <c r="BG255" s="58">
        <f t="shared" si="1000"/>
        <v>0</v>
      </c>
      <c r="BH255" s="58">
        <f t="shared" si="1000"/>
        <v>0</v>
      </c>
      <c r="BI255" s="58">
        <f t="shared" si="1000"/>
        <v>0</v>
      </c>
      <c r="BJ255" s="60">
        <f>SUM(BK255:BX255)</f>
        <v>0</v>
      </c>
      <c r="BK255" s="58">
        <f>BK256*BK257</f>
        <v>0</v>
      </c>
      <c r="BL255" s="61" t="s">
        <v>637</v>
      </c>
      <c r="BM255" s="58">
        <f t="shared" ref="BM255:BX255" si="1001">BM256*BM257</f>
        <v>0</v>
      </c>
      <c r="BN255" s="58">
        <f t="shared" si="1001"/>
        <v>0</v>
      </c>
      <c r="BO255" s="58">
        <f t="shared" si="1001"/>
        <v>0</v>
      </c>
      <c r="BP255" s="58">
        <f t="shared" si="1001"/>
        <v>0</v>
      </c>
      <c r="BQ255" s="58">
        <f t="shared" si="1001"/>
        <v>0</v>
      </c>
      <c r="BR255" s="58">
        <f t="shared" si="1001"/>
        <v>0</v>
      </c>
      <c r="BS255" s="58">
        <f t="shared" si="1001"/>
        <v>0</v>
      </c>
      <c r="BT255" s="58">
        <f t="shared" si="1001"/>
        <v>0</v>
      </c>
      <c r="BU255" s="58">
        <f t="shared" si="1001"/>
        <v>0</v>
      </c>
      <c r="BV255" s="58">
        <f t="shared" si="1001"/>
        <v>0</v>
      </c>
      <c r="BW255" s="58">
        <f t="shared" si="1001"/>
        <v>0</v>
      </c>
      <c r="BX255" s="58">
        <f t="shared" si="1001"/>
        <v>0</v>
      </c>
      <c r="BY255" s="60">
        <f>SUM(BZ255:CM255)</f>
        <v>0</v>
      </c>
      <c r="BZ255" s="58">
        <f>BZ256*BZ257</f>
        <v>0</v>
      </c>
      <c r="CA255" s="61" t="s">
        <v>638</v>
      </c>
      <c r="CB255" s="58">
        <f t="shared" ref="CB255:CM255" si="1002">CB256*CB257</f>
        <v>0</v>
      </c>
      <c r="CC255" s="58">
        <f t="shared" si="1002"/>
        <v>0</v>
      </c>
      <c r="CD255" s="58">
        <f t="shared" si="1002"/>
        <v>0</v>
      </c>
      <c r="CE255" s="58">
        <f t="shared" si="1002"/>
        <v>0</v>
      </c>
      <c r="CF255" s="58">
        <f t="shared" si="1002"/>
        <v>0</v>
      </c>
      <c r="CG255" s="58">
        <f t="shared" si="1002"/>
        <v>0</v>
      </c>
      <c r="CH255" s="58">
        <f t="shared" si="1002"/>
        <v>0</v>
      </c>
      <c r="CI255" s="58">
        <f t="shared" si="1002"/>
        <v>0</v>
      </c>
      <c r="CJ255" s="58">
        <f t="shared" si="1002"/>
        <v>0</v>
      </c>
      <c r="CK255" s="58">
        <f t="shared" si="1002"/>
        <v>0</v>
      </c>
      <c r="CL255" s="58">
        <f t="shared" si="1002"/>
        <v>0</v>
      </c>
      <c r="CM255" s="58">
        <f t="shared" si="1002"/>
        <v>0</v>
      </c>
      <c r="CN255" s="60">
        <f>SUM(CO255:DB255)</f>
        <v>0</v>
      </c>
      <c r="CO255" s="58">
        <f>CO256*CO257</f>
        <v>0</v>
      </c>
      <c r="CP255" s="61" t="s">
        <v>639</v>
      </c>
      <c r="CQ255" s="58">
        <f t="shared" ref="CQ255:DB255" si="1003">CQ256*CQ257</f>
        <v>0</v>
      </c>
      <c r="CR255" s="58">
        <f t="shared" si="1003"/>
        <v>0</v>
      </c>
      <c r="CS255" s="58">
        <f t="shared" si="1003"/>
        <v>0</v>
      </c>
      <c r="CT255" s="58">
        <f t="shared" si="1003"/>
        <v>0</v>
      </c>
      <c r="CU255" s="58">
        <f t="shared" si="1003"/>
        <v>0</v>
      </c>
      <c r="CV255" s="58">
        <f t="shared" si="1003"/>
        <v>0</v>
      </c>
      <c r="CW255" s="58">
        <f t="shared" si="1003"/>
        <v>0</v>
      </c>
      <c r="CX255" s="58">
        <f t="shared" si="1003"/>
        <v>0</v>
      </c>
      <c r="CY255" s="58">
        <f t="shared" si="1003"/>
        <v>0</v>
      </c>
      <c r="CZ255" s="58">
        <f t="shared" si="1003"/>
        <v>0</v>
      </c>
      <c r="DA255" s="58">
        <f t="shared" si="1003"/>
        <v>0</v>
      </c>
      <c r="DB255" s="58">
        <f t="shared" si="1003"/>
        <v>0</v>
      </c>
      <c r="DC255" s="60">
        <f>SUM(DD255:DQ255)</f>
        <v>0</v>
      </c>
      <c r="DD255" s="58">
        <f>DD256*DD257</f>
        <v>0</v>
      </c>
      <c r="DE255" s="61" t="s">
        <v>640</v>
      </c>
      <c r="DF255" s="58">
        <f t="shared" ref="DF255:DQ255" si="1004">DF256*DF257</f>
        <v>0</v>
      </c>
      <c r="DG255" s="58">
        <f t="shared" si="1004"/>
        <v>0</v>
      </c>
      <c r="DH255" s="58">
        <f t="shared" si="1004"/>
        <v>0</v>
      </c>
      <c r="DI255" s="58">
        <f t="shared" si="1004"/>
        <v>0</v>
      </c>
      <c r="DJ255" s="58">
        <f t="shared" si="1004"/>
        <v>0</v>
      </c>
      <c r="DK255" s="58">
        <f t="shared" si="1004"/>
        <v>0</v>
      </c>
      <c r="DL255" s="58">
        <f t="shared" si="1004"/>
        <v>0</v>
      </c>
      <c r="DM255" s="58">
        <f t="shared" si="1004"/>
        <v>0</v>
      </c>
      <c r="DN255" s="58">
        <f t="shared" si="1004"/>
        <v>0</v>
      </c>
      <c r="DO255" s="58">
        <f t="shared" si="1004"/>
        <v>0</v>
      </c>
      <c r="DP255" s="58">
        <f t="shared" si="1004"/>
        <v>0</v>
      </c>
      <c r="DQ255" s="58">
        <f t="shared" si="1004"/>
        <v>0</v>
      </c>
      <c r="DR255" s="60">
        <f>SUM(DS255:EF255)</f>
        <v>0</v>
      </c>
      <c r="DS255" s="58">
        <f>DS256*DS257</f>
        <v>0</v>
      </c>
      <c r="DT255" s="61" t="s">
        <v>641</v>
      </c>
      <c r="DU255" s="58">
        <f t="shared" ref="DU255:EF255" si="1005">DU256*DU257</f>
        <v>0</v>
      </c>
      <c r="DV255" s="58">
        <f t="shared" si="1005"/>
        <v>0</v>
      </c>
      <c r="DW255" s="58">
        <f t="shared" si="1005"/>
        <v>0</v>
      </c>
      <c r="DX255" s="58">
        <f t="shared" si="1005"/>
        <v>0</v>
      </c>
      <c r="DY255" s="58">
        <f t="shared" si="1005"/>
        <v>0</v>
      </c>
      <c r="DZ255" s="58">
        <f t="shared" si="1005"/>
        <v>0</v>
      </c>
      <c r="EA255" s="58">
        <f t="shared" si="1005"/>
        <v>0</v>
      </c>
      <c r="EB255" s="58">
        <f t="shared" si="1005"/>
        <v>0</v>
      </c>
      <c r="EC255" s="58">
        <f t="shared" si="1005"/>
        <v>0</v>
      </c>
      <c r="ED255" s="58">
        <f t="shared" si="1005"/>
        <v>0</v>
      </c>
      <c r="EE255" s="58">
        <f t="shared" si="1005"/>
        <v>0</v>
      </c>
      <c r="EF255" s="58">
        <f t="shared" si="1005"/>
        <v>0</v>
      </c>
      <c r="EG255" s="60">
        <f>SUM(EH255:EU255)</f>
        <v>0</v>
      </c>
      <c r="EH255" s="58">
        <f>EH256*EH257</f>
        <v>0</v>
      </c>
      <c r="EI255" s="61" t="s">
        <v>642</v>
      </c>
      <c r="EJ255" s="58">
        <f t="shared" ref="EJ255:EU255" si="1006">EJ256*EJ257</f>
        <v>0</v>
      </c>
      <c r="EK255" s="58">
        <f t="shared" si="1006"/>
        <v>0</v>
      </c>
      <c r="EL255" s="58">
        <f t="shared" si="1006"/>
        <v>0</v>
      </c>
      <c r="EM255" s="58">
        <f t="shared" si="1006"/>
        <v>0</v>
      </c>
      <c r="EN255" s="58">
        <f t="shared" si="1006"/>
        <v>0</v>
      </c>
      <c r="EO255" s="58">
        <f t="shared" si="1006"/>
        <v>0</v>
      </c>
      <c r="EP255" s="58">
        <f t="shared" si="1006"/>
        <v>0</v>
      </c>
      <c r="EQ255" s="58">
        <f t="shared" si="1006"/>
        <v>0</v>
      </c>
      <c r="ER255" s="58">
        <f t="shared" si="1006"/>
        <v>0</v>
      </c>
      <c r="ES255" s="58">
        <f t="shared" si="1006"/>
        <v>0</v>
      </c>
      <c r="ET255" s="58">
        <f t="shared" si="1006"/>
        <v>0</v>
      </c>
      <c r="EU255" s="58">
        <f t="shared" si="1006"/>
        <v>0</v>
      </c>
      <c r="EV255" s="60">
        <f>SUM(EW255:FJ255)</f>
        <v>0</v>
      </c>
      <c r="EW255" s="58">
        <f>EW256*EW257</f>
        <v>0</v>
      </c>
      <c r="EX255" s="61" t="s">
        <v>643</v>
      </c>
      <c r="EY255" s="58">
        <f t="shared" ref="EY255:FJ255" si="1007">EY256*EY257</f>
        <v>0</v>
      </c>
      <c r="EZ255" s="58">
        <f t="shared" si="1007"/>
        <v>0</v>
      </c>
      <c r="FA255" s="58">
        <f t="shared" si="1007"/>
        <v>0</v>
      </c>
      <c r="FB255" s="58">
        <f t="shared" si="1007"/>
        <v>0</v>
      </c>
      <c r="FC255" s="58">
        <f t="shared" si="1007"/>
        <v>0</v>
      </c>
      <c r="FD255" s="58">
        <f t="shared" si="1007"/>
        <v>0</v>
      </c>
      <c r="FE255" s="58">
        <f t="shared" si="1007"/>
        <v>0</v>
      </c>
      <c r="FF255" s="58">
        <f t="shared" si="1007"/>
        <v>0</v>
      </c>
      <c r="FG255" s="58">
        <f t="shared" si="1007"/>
        <v>0</v>
      </c>
      <c r="FH255" s="58">
        <f t="shared" si="1007"/>
        <v>0</v>
      </c>
      <c r="FI255" s="58">
        <f t="shared" si="1007"/>
        <v>0</v>
      </c>
      <c r="FJ255" s="58">
        <f t="shared" si="1007"/>
        <v>0</v>
      </c>
      <c r="FK255" s="60">
        <f>SUM(FL255:FY255)</f>
        <v>0</v>
      </c>
      <c r="FL255" s="58">
        <f>FL256*FL257</f>
        <v>0</v>
      </c>
      <c r="FM255" s="61" t="s">
        <v>644</v>
      </c>
      <c r="FN255" s="58">
        <f t="shared" ref="FN255:FY255" si="1008">FN256*FN257</f>
        <v>0</v>
      </c>
      <c r="FO255" s="58">
        <f t="shared" si="1008"/>
        <v>0</v>
      </c>
      <c r="FP255" s="58">
        <f t="shared" si="1008"/>
        <v>0</v>
      </c>
      <c r="FQ255" s="58">
        <f t="shared" si="1008"/>
        <v>0</v>
      </c>
      <c r="FR255" s="58">
        <f t="shared" si="1008"/>
        <v>0</v>
      </c>
      <c r="FS255" s="58">
        <f t="shared" si="1008"/>
        <v>0</v>
      </c>
      <c r="FT255" s="58">
        <f t="shared" si="1008"/>
        <v>0</v>
      </c>
      <c r="FU255" s="58">
        <f t="shared" si="1008"/>
        <v>0</v>
      </c>
      <c r="FV255" s="58">
        <f t="shared" si="1008"/>
        <v>0</v>
      </c>
      <c r="FW255" s="58">
        <f t="shared" si="1008"/>
        <v>0</v>
      </c>
      <c r="FX255" s="58">
        <f t="shared" si="1008"/>
        <v>0</v>
      </c>
      <c r="FY255" s="58">
        <f t="shared" si="1008"/>
        <v>0</v>
      </c>
      <c r="FZ255" s="60">
        <f>SUM(GA255:GN255)</f>
        <v>0</v>
      </c>
      <c r="GA255" s="58">
        <f>GA256*GA257</f>
        <v>0</v>
      </c>
      <c r="GB255" s="61" t="s">
        <v>645</v>
      </c>
      <c r="GC255" s="58">
        <f t="shared" ref="GC255:GN255" si="1009">GC256*GC257</f>
        <v>0</v>
      </c>
      <c r="GD255" s="58">
        <f t="shared" si="1009"/>
        <v>0</v>
      </c>
      <c r="GE255" s="58">
        <f t="shared" si="1009"/>
        <v>0</v>
      </c>
      <c r="GF255" s="58">
        <f t="shared" si="1009"/>
        <v>0</v>
      </c>
      <c r="GG255" s="58">
        <f t="shared" si="1009"/>
        <v>0</v>
      </c>
      <c r="GH255" s="58">
        <f t="shared" si="1009"/>
        <v>0</v>
      </c>
      <c r="GI255" s="58">
        <f t="shared" si="1009"/>
        <v>0</v>
      </c>
      <c r="GJ255" s="58">
        <f t="shared" si="1009"/>
        <v>0</v>
      </c>
      <c r="GK255" s="58">
        <f t="shared" si="1009"/>
        <v>0</v>
      </c>
      <c r="GL255" s="58">
        <f t="shared" si="1009"/>
        <v>0</v>
      </c>
      <c r="GM255" s="58">
        <f t="shared" si="1009"/>
        <v>0</v>
      </c>
      <c r="GN255" s="58">
        <f t="shared" si="1009"/>
        <v>0</v>
      </c>
      <c r="GO255" s="60">
        <f>SUM(GP255:HC255)</f>
        <v>0</v>
      </c>
      <c r="GP255" s="58">
        <f>GP256*GP257</f>
        <v>0</v>
      </c>
      <c r="GQ255" s="61" t="s">
        <v>646</v>
      </c>
      <c r="GR255" s="58">
        <f t="shared" ref="GR255:HC255" si="1010">GR256*GR257</f>
        <v>0</v>
      </c>
      <c r="GS255" s="58">
        <f t="shared" si="1010"/>
        <v>0</v>
      </c>
      <c r="GT255" s="58">
        <f t="shared" si="1010"/>
        <v>0</v>
      </c>
      <c r="GU255" s="58">
        <f t="shared" si="1010"/>
        <v>0</v>
      </c>
      <c r="GV255" s="58">
        <f t="shared" si="1010"/>
        <v>0</v>
      </c>
      <c r="GW255" s="58">
        <f t="shared" si="1010"/>
        <v>0</v>
      </c>
      <c r="GX255" s="58">
        <f t="shared" si="1010"/>
        <v>0</v>
      </c>
      <c r="GY255" s="58">
        <f t="shared" si="1010"/>
        <v>0</v>
      </c>
      <c r="GZ255" s="58">
        <f t="shared" si="1010"/>
        <v>0</v>
      </c>
      <c r="HA255" s="58">
        <f t="shared" si="1010"/>
        <v>0</v>
      </c>
      <c r="HB255" s="58">
        <f t="shared" si="1010"/>
        <v>0</v>
      </c>
      <c r="HC255" s="58">
        <f t="shared" si="1010"/>
        <v>0</v>
      </c>
      <c r="HD255" s="15" t="str">
        <f t="shared" si="984"/>
        <v/>
      </c>
    </row>
    <row r="256" spans="1:213" s="15" customFormat="1" ht="13.5" customHeight="1" x14ac:dyDescent="0.25">
      <c r="A256" s="14" t="s">
        <v>54</v>
      </c>
      <c r="B256" s="62" t="s">
        <v>166</v>
      </c>
      <c r="C256" s="47" t="s">
        <v>51</v>
      </c>
      <c r="D256" s="47" t="s">
        <v>52</v>
      </c>
      <c r="E256" s="48">
        <v>160</v>
      </c>
      <c r="F256" s="49"/>
      <c r="G256" s="50" t="s">
        <v>117</v>
      </c>
      <c r="H256" s="51"/>
      <c r="J256" s="50" t="s">
        <v>60</v>
      </c>
      <c r="K256" s="52" t="s">
        <v>56</v>
      </c>
      <c r="L256" s="70" t="s">
        <v>585</v>
      </c>
      <c r="M256" s="53"/>
      <c r="N256" s="16"/>
      <c r="O256" s="54"/>
      <c r="P256" s="17">
        <v>20</v>
      </c>
      <c r="Q256" s="55">
        <f t="shared" si="999"/>
        <v>0</v>
      </c>
      <c r="R256" s="56">
        <f t="shared" si="999"/>
        <v>0</v>
      </c>
      <c r="S256" s="56">
        <f t="shared" si="999"/>
        <v>0</v>
      </c>
      <c r="T256" s="56">
        <f t="shared" si="999"/>
        <v>0</v>
      </c>
      <c r="U256" s="56">
        <f t="shared" si="999"/>
        <v>0</v>
      </c>
      <c r="V256" s="56">
        <f t="shared" si="999"/>
        <v>0</v>
      </c>
      <c r="W256" s="56">
        <f t="shared" si="999"/>
        <v>0</v>
      </c>
      <c r="X256" s="56">
        <f t="shared" si="999"/>
        <v>0</v>
      </c>
      <c r="Y256" s="56">
        <f t="shared" si="999"/>
        <v>0</v>
      </c>
      <c r="Z256" s="56">
        <f t="shared" si="999"/>
        <v>0</v>
      </c>
      <c r="AA256" s="56">
        <f t="shared" si="999"/>
        <v>0</v>
      </c>
      <c r="AB256" s="56">
        <f t="shared" si="999"/>
        <v>0</v>
      </c>
      <c r="AC256" s="56">
        <f t="shared" si="999"/>
        <v>0</v>
      </c>
      <c r="AD256" s="56">
        <f t="shared" si="999"/>
        <v>0</v>
      </c>
      <c r="AE256" s="56">
        <f t="shared" si="999"/>
        <v>0</v>
      </c>
      <c r="AF256" s="57">
        <f>SUM(AG256:AT256)</f>
        <v>0</v>
      </c>
      <c r="AG256" s="58"/>
      <c r="AH256" s="61" t="s">
        <v>647</v>
      </c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60">
        <f>SUM(AV256:BI256)</f>
        <v>0</v>
      </c>
      <c r="AV256" s="58">
        <f>10.7630388337236*0</f>
        <v>0</v>
      </c>
      <c r="AW256" s="61" t="s">
        <v>648</v>
      </c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60">
        <f>SUM(BK256:BX256)</f>
        <v>0</v>
      </c>
      <c r="BK256" s="58">
        <f>10.7630388337236*0</f>
        <v>0</v>
      </c>
      <c r="BL256" s="61" t="s">
        <v>649</v>
      </c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60">
        <f>SUM(BZ256:CM256)</f>
        <v>0</v>
      </c>
      <c r="BZ256" s="58">
        <f>10.7630388337236*0</f>
        <v>0</v>
      </c>
      <c r="CA256" s="61" t="s">
        <v>650</v>
      </c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60">
        <f>SUM(CO256:DB256)</f>
        <v>0</v>
      </c>
      <c r="CO256" s="58">
        <f>10.7630388337236*0</f>
        <v>0</v>
      </c>
      <c r="CP256" s="61" t="s">
        <v>651</v>
      </c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60">
        <f>SUM(DD256:DQ256)</f>
        <v>0</v>
      </c>
      <c r="DD256" s="58">
        <f>10.7630388337236*0</f>
        <v>0</v>
      </c>
      <c r="DE256" s="61" t="s">
        <v>652</v>
      </c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60">
        <f>SUM(DS256:EF256)</f>
        <v>0</v>
      </c>
      <c r="DS256" s="58">
        <f>10.7630388337236*0</f>
        <v>0</v>
      </c>
      <c r="DT256" s="61" t="s">
        <v>653</v>
      </c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60">
        <f>SUM(EH256:EU256)</f>
        <v>0</v>
      </c>
      <c r="EH256" s="58">
        <f>10.7630388337236*0</f>
        <v>0</v>
      </c>
      <c r="EI256" s="61" t="s">
        <v>654</v>
      </c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60">
        <f>SUM(EW256:FJ256)</f>
        <v>0</v>
      </c>
      <c r="EW256" s="58">
        <f>10.7630388337236*0</f>
        <v>0</v>
      </c>
      <c r="EX256" s="61" t="s">
        <v>655</v>
      </c>
      <c r="EY256" s="58"/>
      <c r="EZ256" s="58"/>
      <c r="FA256" s="58"/>
      <c r="FB256" s="58"/>
      <c r="FC256" s="58"/>
      <c r="FD256" s="58"/>
      <c r="FE256" s="58"/>
      <c r="FF256" s="58"/>
      <c r="FG256" s="58"/>
      <c r="FH256" s="58"/>
      <c r="FI256" s="58"/>
      <c r="FJ256" s="58"/>
      <c r="FK256" s="60">
        <f>SUM(FL256:FY256)</f>
        <v>0</v>
      </c>
      <c r="FL256" s="58">
        <f>10.7630388337236*0</f>
        <v>0</v>
      </c>
      <c r="FM256" s="61" t="s">
        <v>656</v>
      </c>
      <c r="FN256" s="58"/>
      <c r="FO256" s="58"/>
      <c r="FP256" s="58"/>
      <c r="FQ256" s="58"/>
      <c r="FR256" s="58"/>
      <c r="FS256" s="58"/>
      <c r="FT256" s="58"/>
      <c r="FU256" s="58"/>
      <c r="FV256" s="58"/>
      <c r="FW256" s="58"/>
      <c r="FX256" s="58"/>
      <c r="FY256" s="58"/>
      <c r="FZ256" s="60">
        <f>SUM(GA256:GN256)</f>
        <v>0</v>
      </c>
      <c r="GA256" s="58">
        <f>10.7630388337236*0</f>
        <v>0</v>
      </c>
      <c r="GB256" s="61" t="s">
        <v>657</v>
      </c>
      <c r="GC256" s="58"/>
      <c r="GD256" s="58"/>
      <c r="GE256" s="58"/>
      <c r="GF256" s="58"/>
      <c r="GG256" s="58"/>
      <c r="GH256" s="58"/>
      <c r="GI256" s="58"/>
      <c r="GJ256" s="58"/>
      <c r="GK256" s="58"/>
      <c r="GL256" s="58"/>
      <c r="GM256" s="58"/>
      <c r="GN256" s="58"/>
      <c r="GO256" s="60">
        <f>SUM(GP256:HC256)</f>
        <v>0</v>
      </c>
      <c r="GP256" s="58">
        <f>10.7630388337236*0</f>
        <v>0</v>
      </c>
      <c r="GQ256" s="61" t="s">
        <v>658</v>
      </c>
      <c r="GR256" s="58"/>
      <c r="GS256" s="58"/>
      <c r="GT256" s="58"/>
      <c r="GU256" s="58"/>
      <c r="GV256" s="58"/>
      <c r="GW256" s="58"/>
      <c r="GX256" s="58"/>
      <c r="GY256" s="58"/>
      <c r="GZ256" s="58"/>
      <c r="HA256" s="58"/>
      <c r="HB256" s="58"/>
      <c r="HC256" s="58"/>
      <c r="HD256" s="15" t="str">
        <f t="shared" si="984"/>
        <v/>
      </c>
    </row>
    <row r="257" spans="1:213" s="15" customFormat="1" ht="13.5" customHeight="1" x14ac:dyDescent="0.25">
      <c r="A257" s="14" t="s">
        <v>54</v>
      </c>
      <c r="B257" s="62" t="s">
        <v>179</v>
      </c>
      <c r="C257" s="47" t="s">
        <v>51</v>
      </c>
      <c r="D257" s="47" t="s">
        <v>52</v>
      </c>
      <c r="E257" s="48">
        <v>160</v>
      </c>
      <c r="F257" s="49"/>
      <c r="G257" s="50" t="s">
        <v>119</v>
      </c>
      <c r="H257" s="51"/>
      <c r="J257" s="50" t="s">
        <v>63</v>
      </c>
      <c r="K257" s="52" t="s">
        <v>56</v>
      </c>
      <c r="L257" s="70" t="s">
        <v>585</v>
      </c>
      <c r="M257" s="53"/>
      <c r="N257" s="16"/>
      <c r="O257" s="54"/>
      <c r="P257" s="17">
        <v>20</v>
      </c>
      <c r="Q257" s="55">
        <f t="shared" ref="Q257:AF257" si="1011">IF(Q256=0, 0, Q255/Q256/1)</f>
        <v>0</v>
      </c>
      <c r="R257" s="56">
        <f t="shared" si="1011"/>
        <v>0</v>
      </c>
      <c r="S257" s="56">
        <f t="shared" si="1011"/>
        <v>0</v>
      </c>
      <c r="T257" s="56">
        <f t="shared" si="1011"/>
        <v>0</v>
      </c>
      <c r="U257" s="56">
        <f t="shared" si="1011"/>
        <v>0</v>
      </c>
      <c r="V257" s="56">
        <f t="shared" si="1011"/>
        <v>0</v>
      </c>
      <c r="W257" s="56">
        <f t="shared" si="1011"/>
        <v>0</v>
      </c>
      <c r="X257" s="56">
        <f t="shared" si="1011"/>
        <v>0</v>
      </c>
      <c r="Y257" s="56">
        <f t="shared" si="1011"/>
        <v>0</v>
      </c>
      <c r="Z257" s="56">
        <f t="shared" si="1011"/>
        <v>0</v>
      </c>
      <c r="AA257" s="56">
        <f t="shared" si="1011"/>
        <v>0</v>
      </c>
      <c r="AB257" s="56">
        <f t="shared" si="1011"/>
        <v>0</v>
      </c>
      <c r="AC257" s="56">
        <f t="shared" si="1011"/>
        <v>0</v>
      </c>
      <c r="AD257" s="56">
        <f t="shared" si="1011"/>
        <v>0</v>
      </c>
      <c r="AE257" s="56">
        <f t="shared" si="1011"/>
        <v>0</v>
      </c>
      <c r="AF257" s="57">
        <f t="shared" si="1011"/>
        <v>0</v>
      </c>
      <c r="AG257" s="58"/>
      <c r="AH257" s="61" t="e">
        <f>IF(AH256=0, 0, AH255/AH256)</f>
        <v>#VALUE!</v>
      </c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60">
        <f>IF(AU256=0, 0, AU255/AU256/1)</f>
        <v>0</v>
      </c>
      <c r="AV257" s="58">
        <f>3033.18261915046*0</f>
        <v>0</v>
      </c>
      <c r="AW257" s="61" t="e">
        <f>IF(AW256=0, 0, AW255/AW256)</f>
        <v>#VALUE!</v>
      </c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60">
        <f>IF(BJ256=0, 0, BJ255/BJ256/1)</f>
        <v>0</v>
      </c>
      <c r="BK257" s="58">
        <f>2932.76318794339*0</f>
        <v>0</v>
      </c>
      <c r="BL257" s="61" t="e">
        <f>IF(BL256=0, 0, BL255/BL256)</f>
        <v>#VALUE!</v>
      </c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60">
        <f>IF(BY256=0, 0, BY255/BY256/1)</f>
        <v>0</v>
      </c>
      <c r="BZ257" s="58">
        <f>2885.22495325309*0</f>
        <v>0</v>
      </c>
      <c r="CA257" s="61" t="e">
        <f>IF(CA256=0, 0, CA255/CA256)</f>
        <v>#VALUE!</v>
      </c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60">
        <f>IF(CN256=0, 0, CN255/CN256/1)</f>
        <v>0</v>
      </c>
      <c r="CO257" s="58">
        <f>2763.77112088443*0</f>
        <v>0</v>
      </c>
      <c r="CP257" s="61" t="e">
        <f>IF(CP256=0, 0, CP255/CP256)</f>
        <v>#VALUE!</v>
      </c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60">
        <f>IF(DC256=0, 0, DC255/DC256/1)</f>
        <v>0</v>
      </c>
      <c r="DD257" s="58">
        <f>2777.73645825569*0</f>
        <v>0</v>
      </c>
      <c r="DE257" s="61" t="e">
        <f>IF(DE256=0, 0, DE255/DE256)</f>
        <v>#VALUE!</v>
      </c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60">
        <f>IF(DR256=0, 0, DR255/DR256/1)</f>
        <v>0</v>
      </c>
      <c r="DS257" s="58">
        <f>2819.01002062944*0</f>
        <v>0</v>
      </c>
      <c r="DT257" s="61" t="e">
        <f>IF(DT256=0, 0, DT255/DT256)</f>
        <v>#VALUE!</v>
      </c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60">
        <f>IF(EG256=0, 0, EG255/EG256/1)</f>
        <v>0</v>
      </c>
      <c r="EH257" s="58">
        <f>2844.87124167852*0</f>
        <v>0</v>
      </c>
      <c r="EI257" s="61" t="e">
        <f>IF(EI256=0, 0, EI255/EI256)</f>
        <v>#VALUE!</v>
      </c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60">
        <f>IF(EV256=0, 0, EV255/EV256/1)</f>
        <v>0</v>
      </c>
      <c r="EW257" s="58">
        <f>3002.29396726632*0</f>
        <v>0</v>
      </c>
      <c r="EX257" s="61" t="e">
        <f>IF(EX256=0, 0, EX255/EX256)</f>
        <v>#VALUE!</v>
      </c>
      <c r="EY257" s="58"/>
      <c r="EZ257" s="58"/>
      <c r="FA257" s="58"/>
      <c r="FB257" s="58"/>
      <c r="FC257" s="58"/>
      <c r="FD257" s="58"/>
      <c r="FE257" s="58"/>
      <c r="FF257" s="58"/>
      <c r="FG257" s="58"/>
      <c r="FH257" s="58"/>
      <c r="FI257" s="58"/>
      <c r="FJ257" s="58"/>
      <c r="FK257" s="60">
        <f>IF(FK256=0, 0, FK255/FK256/1)</f>
        <v>0</v>
      </c>
      <c r="FL257" s="58">
        <f>3146.94583930477*0</f>
        <v>0</v>
      </c>
      <c r="FM257" s="61" t="e">
        <f>IF(FM256=0, 0, FM255/FM256)</f>
        <v>#VALUE!</v>
      </c>
      <c r="FN257" s="58"/>
      <c r="FO257" s="58"/>
      <c r="FP257" s="58"/>
      <c r="FQ257" s="58"/>
      <c r="FR257" s="58"/>
      <c r="FS257" s="58"/>
      <c r="FT257" s="58"/>
      <c r="FU257" s="58"/>
      <c r="FV257" s="58"/>
      <c r="FW257" s="58"/>
      <c r="FX257" s="58"/>
      <c r="FY257" s="58"/>
      <c r="FZ257" s="60">
        <f>IF(FZ256=0, 0, FZ255/FZ256/1)</f>
        <v>0</v>
      </c>
      <c r="GA257" s="58">
        <f>3019.7392555966*0</f>
        <v>0</v>
      </c>
      <c r="GB257" s="61" t="e">
        <f>IF(GB256=0, 0, GB255/GB256)</f>
        <v>#VALUE!</v>
      </c>
      <c r="GC257" s="58"/>
      <c r="GD257" s="58"/>
      <c r="GE257" s="58"/>
      <c r="GF257" s="58"/>
      <c r="GG257" s="58"/>
      <c r="GH257" s="58"/>
      <c r="GI257" s="58"/>
      <c r="GJ257" s="58"/>
      <c r="GK257" s="58"/>
      <c r="GL257" s="58"/>
      <c r="GM257" s="58"/>
      <c r="GN257" s="58"/>
      <c r="GO257" s="60">
        <f>IF(GO256=0, 0, GO255/GO256/1)</f>
        <v>0</v>
      </c>
      <c r="GP257" s="58">
        <f>2930.67423842537*0</f>
        <v>0</v>
      </c>
      <c r="GQ257" s="61" t="e">
        <f>IF(GQ256=0, 0, GQ255/GQ256)</f>
        <v>#VALUE!</v>
      </c>
      <c r="GR257" s="58"/>
      <c r="GS257" s="58"/>
      <c r="GT257" s="58"/>
      <c r="GU257" s="58"/>
      <c r="GV257" s="58"/>
      <c r="GW257" s="58"/>
      <c r="GX257" s="58"/>
      <c r="GY257" s="58"/>
      <c r="GZ257" s="58"/>
      <c r="HA257" s="58"/>
      <c r="HB257" s="58"/>
      <c r="HC257" s="58"/>
      <c r="HD257" s="15" t="e">
        <f t="shared" si="984"/>
        <v>#VALUE!</v>
      </c>
    </row>
    <row r="258" spans="1:213" s="15" customFormat="1" ht="13.5" customHeight="1" x14ac:dyDescent="0.25">
      <c r="A258" s="14" t="s">
        <v>49</v>
      </c>
      <c r="B258" s="62" t="s">
        <v>180</v>
      </c>
      <c r="C258" s="47" t="s">
        <v>51</v>
      </c>
      <c r="D258" s="47" t="s">
        <v>52</v>
      </c>
      <c r="E258" s="48">
        <v>160</v>
      </c>
      <c r="F258" s="49"/>
      <c r="G258" s="50" t="s">
        <v>181</v>
      </c>
      <c r="H258" s="51" t="s">
        <v>54</v>
      </c>
      <c r="J258" s="50" t="s">
        <v>55</v>
      </c>
      <c r="K258" s="52" t="s">
        <v>56</v>
      </c>
      <c r="L258" s="70" t="s">
        <v>585</v>
      </c>
      <c r="M258" s="53"/>
      <c r="N258" s="16"/>
      <c r="O258" s="54"/>
      <c r="P258" s="17">
        <v>20</v>
      </c>
      <c r="Q258" s="55">
        <f t="shared" ref="Q258:AE259" si="1012">SUM(AF258,AU258,BJ258,BY258,CN258,DC258,DR258,EG258,EV258,FK258,FZ258,GO258)</f>
        <v>0</v>
      </c>
      <c r="R258" s="56">
        <f t="shared" si="1012"/>
        <v>0</v>
      </c>
      <c r="S258" s="56">
        <f t="shared" si="1012"/>
        <v>0</v>
      </c>
      <c r="T258" s="56">
        <f t="shared" si="1012"/>
        <v>0</v>
      </c>
      <c r="U258" s="56">
        <f t="shared" si="1012"/>
        <v>0</v>
      </c>
      <c r="V258" s="56">
        <f t="shared" si="1012"/>
        <v>0</v>
      </c>
      <c r="W258" s="56">
        <f t="shared" si="1012"/>
        <v>0</v>
      </c>
      <c r="X258" s="56">
        <f t="shared" si="1012"/>
        <v>0</v>
      </c>
      <c r="Y258" s="56">
        <f t="shared" si="1012"/>
        <v>0</v>
      </c>
      <c r="Z258" s="56">
        <f t="shared" si="1012"/>
        <v>0</v>
      </c>
      <c r="AA258" s="56">
        <f t="shared" si="1012"/>
        <v>0</v>
      </c>
      <c r="AB258" s="56">
        <f t="shared" si="1012"/>
        <v>0</v>
      </c>
      <c r="AC258" s="56">
        <f t="shared" si="1012"/>
        <v>0</v>
      </c>
      <c r="AD258" s="56">
        <f t="shared" si="1012"/>
        <v>0</v>
      </c>
      <c r="AE258" s="56">
        <f t="shared" si="1012"/>
        <v>0</v>
      </c>
      <c r="AF258" s="57">
        <f>SUM(AG258:AT258)</f>
        <v>0</v>
      </c>
      <c r="AG258" s="58"/>
      <c r="AH258" s="61" t="s">
        <v>659</v>
      </c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60">
        <f>SUM(AV258:BI258)</f>
        <v>0</v>
      </c>
      <c r="AV258" s="58">
        <f>AV259*AV260</f>
        <v>0</v>
      </c>
      <c r="AW258" s="61" t="s">
        <v>660</v>
      </c>
      <c r="AX258" s="58">
        <f t="shared" ref="AX258:BI258" si="1013">AX259*AX260</f>
        <v>0</v>
      </c>
      <c r="AY258" s="58">
        <f t="shared" si="1013"/>
        <v>0</v>
      </c>
      <c r="AZ258" s="58">
        <f t="shared" si="1013"/>
        <v>0</v>
      </c>
      <c r="BA258" s="58">
        <f t="shared" si="1013"/>
        <v>0</v>
      </c>
      <c r="BB258" s="58">
        <f t="shared" si="1013"/>
        <v>0</v>
      </c>
      <c r="BC258" s="58">
        <f t="shared" si="1013"/>
        <v>0</v>
      </c>
      <c r="BD258" s="58">
        <f t="shared" si="1013"/>
        <v>0</v>
      </c>
      <c r="BE258" s="58">
        <f t="shared" si="1013"/>
        <v>0</v>
      </c>
      <c r="BF258" s="58">
        <f t="shared" si="1013"/>
        <v>0</v>
      </c>
      <c r="BG258" s="58">
        <f t="shared" si="1013"/>
        <v>0</v>
      </c>
      <c r="BH258" s="58">
        <f t="shared" si="1013"/>
        <v>0</v>
      </c>
      <c r="BI258" s="58">
        <f t="shared" si="1013"/>
        <v>0</v>
      </c>
      <c r="BJ258" s="60">
        <f>SUM(BK258:BX258)</f>
        <v>0</v>
      </c>
      <c r="BK258" s="58">
        <f>BK259*BK260</f>
        <v>0</v>
      </c>
      <c r="BL258" s="61" t="s">
        <v>661</v>
      </c>
      <c r="BM258" s="58">
        <f t="shared" ref="BM258:BX258" si="1014">BM259*BM260</f>
        <v>0</v>
      </c>
      <c r="BN258" s="58">
        <f t="shared" si="1014"/>
        <v>0</v>
      </c>
      <c r="BO258" s="58">
        <f t="shared" si="1014"/>
        <v>0</v>
      </c>
      <c r="BP258" s="58">
        <f t="shared" si="1014"/>
        <v>0</v>
      </c>
      <c r="BQ258" s="58">
        <f t="shared" si="1014"/>
        <v>0</v>
      </c>
      <c r="BR258" s="58">
        <f t="shared" si="1014"/>
        <v>0</v>
      </c>
      <c r="BS258" s="58">
        <f t="shared" si="1014"/>
        <v>0</v>
      </c>
      <c r="BT258" s="58">
        <f t="shared" si="1014"/>
        <v>0</v>
      </c>
      <c r="BU258" s="58">
        <f t="shared" si="1014"/>
        <v>0</v>
      </c>
      <c r="BV258" s="58">
        <f t="shared" si="1014"/>
        <v>0</v>
      </c>
      <c r="BW258" s="58">
        <f t="shared" si="1014"/>
        <v>0</v>
      </c>
      <c r="BX258" s="58">
        <f t="shared" si="1014"/>
        <v>0</v>
      </c>
      <c r="BY258" s="60">
        <f>SUM(BZ258:CM258)</f>
        <v>0</v>
      </c>
      <c r="BZ258" s="58">
        <f>BZ259*BZ260</f>
        <v>0</v>
      </c>
      <c r="CA258" s="61" t="s">
        <v>662</v>
      </c>
      <c r="CB258" s="58">
        <f t="shared" ref="CB258:CM258" si="1015">CB259*CB260</f>
        <v>0</v>
      </c>
      <c r="CC258" s="58">
        <f t="shared" si="1015"/>
        <v>0</v>
      </c>
      <c r="CD258" s="58">
        <f t="shared" si="1015"/>
        <v>0</v>
      </c>
      <c r="CE258" s="58">
        <f t="shared" si="1015"/>
        <v>0</v>
      </c>
      <c r="CF258" s="58">
        <f t="shared" si="1015"/>
        <v>0</v>
      </c>
      <c r="CG258" s="58">
        <f t="shared" si="1015"/>
        <v>0</v>
      </c>
      <c r="CH258" s="58">
        <f t="shared" si="1015"/>
        <v>0</v>
      </c>
      <c r="CI258" s="58">
        <f t="shared" si="1015"/>
        <v>0</v>
      </c>
      <c r="CJ258" s="58">
        <f t="shared" si="1015"/>
        <v>0</v>
      </c>
      <c r="CK258" s="58">
        <f t="shared" si="1015"/>
        <v>0</v>
      </c>
      <c r="CL258" s="58">
        <f t="shared" si="1015"/>
        <v>0</v>
      </c>
      <c r="CM258" s="58">
        <f t="shared" si="1015"/>
        <v>0</v>
      </c>
      <c r="CN258" s="60">
        <f>SUM(CO258:DB258)</f>
        <v>0</v>
      </c>
      <c r="CO258" s="58">
        <f>CO259*CO260</f>
        <v>0</v>
      </c>
      <c r="CP258" s="61" t="s">
        <v>663</v>
      </c>
      <c r="CQ258" s="58">
        <f t="shared" ref="CQ258:DB258" si="1016">CQ259*CQ260</f>
        <v>0</v>
      </c>
      <c r="CR258" s="58">
        <f t="shared" si="1016"/>
        <v>0</v>
      </c>
      <c r="CS258" s="58">
        <f t="shared" si="1016"/>
        <v>0</v>
      </c>
      <c r="CT258" s="58">
        <f t="shared" si="1016"/>
        <v>0</v>
      </c>
      <c r="CU258" s="58">
        <f t="shared" si="1016"/>
        <v>0</v>
      </c>
      <c r="CV258" s="58">
        <f t="shared" si="1016"/>
        <v>0</v>
      </c>
      <c r="CW258" s="58">
        <f t="shared" si="1016"/>
        <v>0</v>
      </c>
      <c r="CX258" s="58">
        <f t="shared" si="1016"/>
        <v>0</v>
      </c>
      <c r="CY258" s="58">
        <f t="shared" si="1016"/>
        <v>0</v>
      </c>
      <c r="CZ258" s="58">
        <f t="shared" si="1016"/>
        <v>0</v>
      </c>
      <c r="DA258" s="58">
        <f t="shared" si="1016"/>
        <v>0</v>
      </c>
      <c r="DB258" s="58">
        <f t="shared" si="1016"/>
        <v>0</v>
      </c>
      <c r="DC258" s="60">
        <f>SUM(DD258:DQ258)</f>
        <v>0</v>
      </c>
      <c r="DD258" s="58">
        <f>DD259*DD260</f>
        <v>0</v>
      </c>
      <c r="DE258" s="61" t="s">
        <v>664</v>
      </c>
      <c r="DF258" s="58">
        <f t="shared" ref="DF258:DQ258" si="1017">DF259*DF260</f>
        <v>0</v>
      </c>
      <c r="DG258" s="58">
        <f t="shared" si="1017"/>
        <v>0</v>
      </c>
      <c r="DH258" s="58">
        <f t="shared" si="1017"/>
        <v>0</v>
      </c>
      <c r="DI258" s="58">
        <f t="shared" si="1017"/>
        <v>0</v>
      </c>
      <c r="DJ258" s="58">
        <f t="shared" si="1017"/>
        <v>0</v>
      </c>
      <c r="DK258" s="58">
        <f t="shared" si="1017"/>
        <v>0</v>
      </c>
      <c r="DL258" s="58">
        <f t="shared" si="1017"/>
        <v>0</v>
      </c>
      <c r="DM258" s="58">
        <f t="shared" si="1017"/>
        <v>0</v>
      </c>
      <c r="DN258" s="58">
        <f t="shared" si="1017"/>
        <v>0</v>
      </c>
      <c r="DO258" s="58">
        <f t="shared" si="1017"/>
        <v>0</v>
      </c>
      <c r="DP258" s="58">
        <f t="shared" si="1017"/>
        <v>0</v>
      </c>
      <c r="DQ258" s="58">
        <f t="shared" si="1017"/>
        <v>0</v>
      </c>
      <c r="DR258" s="60">
        <f>SUM(DS258:EF258)</f>
        <v>0</v>
      </c>
      <c r="DS258" s="58">
        <f>DS259*DS260</f>
        <v>0</v>
      </c>
      <c r="DT258" s="61" t="s">
        <v>665</v>
      </c>
      <c r="DU258" s="58">
        <f t="shared" ref="DU258:EF258" si="1018">DU259*DU260</f>
        <v>0</v>
      </c>
      <c r="DV258" s="58">
        <f t="shared" si="1018"/>
        <v>0</v>
      </c>
      <c r="DW258" s="58">
        <f t="shared" si="1018"/>
        <v>0</v>
      </c>
      <c r="DX258" s="58">
        <f t="shared" si="1018"/>
        <v>0</v>
      </c>
      <c r="DY258" s="58">
        <f t="shared" si="1018"/>
        <v>0</v>
      </c>
      <c r="DZ258" s="58">
        <f t="shared" si="1018"/>
        <v>0</v>
      </c>
      <c r="EA258" s="58">
        <f t="shared" si="1018"/>
        <v>0</v>
      </c>
      <c r="EB258" s="58">
        <f t="shared" si="1018"/>
        <v>0</v>
      </c>
      <c r="EC258" s="58">
        <f t="shared" si="1018"/>
        <v>0</v>
      </c>
      <c r="ED258" s="58">
        <f t="shared" si="1018"/>
        <v>0</v>
      </c>
      <c r="EE258" s="58">
        <f t="shared" si="1018"/>
        <v>0</v>
      </c>
      <c r="EF258" s="58">
        <f t="shared" si="1018"/>
        <v>0</v>
      </c>
      <c r="EG258" s="60">
        <f>SUM(EH258:EU258)</f>
        <v>0</v>
      </c>
      <c r="EH258" s="58">
        <f>EH259*EH260</f>
        <v>0</v>
      </c>
      <c r="EI258" s="61" t="s">
        <v>666</v>
      </c>
      <c r="EJ258" s="58">
        <f t="shared" ref="EJ258:EU258" si="1019">EJ259*EJ260</f>
        <v>0</v>
      </c>
      <c r="EK258" s="58">
        <f t="shared" si="1019"/>
        <v>0</v>
      </c>
      <c r="EL258" s="58">
        <f t="shared" si="1019"/>
        <v>0</v>
      </c>
      <c r="EM258" s="58">
        <f t="shared" si="1019"/>
        <v>0</v>
      </c>
      <c r="EN258" s="58">
        <f t="shared" si="1019"/>
        <v>0</v>
      </c>
      <c r="EO258" s="58">
        <f t="shared" si="1019"/>
        <v>0</v>
      </c>
      <c r="EP258" s="58">
        <f t="shared" si="1019"/>
        <v>0</v>
      </c>
      <c r="EQ258" s="58">
        <f t="shared" si="1019"/>
        <v>0</v>
      </c>
      <c r="ER258" s="58">
        <f t="shared" si="1019"/>
        <v>0</v>
      </c>
      <c r="ES258" s="58">
        <f t="shared" si="1019"/>
        <v>0</v>
      </c>
      <c r="ET258" s="58">
        <f t="shared" si="1019"/>
        <v>0</v>
      </c>
      <c r="EU258" s="58">
        <f t="shared" si="1019"/>
        <v>0</v>
      </c>
      <c r="EV258" s="60">
        <f>SUM(EW258:FJ258)</f>
        <v>0</v>
      </c>
      <c r="EW258" s="58">
        <f>EW259*EW260</f>
        <v>0</v>
      </c>
      <c r="EX258" s="61" t="s">
        <v>667</v>
      </c>
      <c r="EY258" s="58">
        <f t="shared" ref="EY258:FJ258" si="1020">EY259*EY260</f>
        <v>0</v>
      </c>
      <c r="EZ258" s="58">
        <f t="shared" si="1020"/>
        <v>0</v>
      </c>
      <c r="FA258" s="58">
        <f t="shared" si="1020"/>
        <v>0</v>
      </c>
      <c r="FB258" s="58">
        <f t="shared" si="1020"/>
        <v>0</v>
      </c>
      <c r="FC258" s="58">
        <f t="shared" si="1020"/>
        <v>0</v>
      </c>
      <c r="FD258" s="58">
        <f t="shared" si="1020"/>
        <v>0</v>
      </c>
      <c r="FE258" s="58">
        <f t="shared" si="1020"/>
        <v>0</v>
      </c>
      <c r="FF258" s="58">
        <f t="shared" si="1020"/>
        <v>0</v>
      </c>
      <c r="FG258" s="58">
        <f t="shared" si="1020"/>
        <v>0</v>
      </c>
      <c r="FH258" s="58">
        <f t="shared" si="1020"/>
        <v>0</v>
      </c>
      <c r="FI258" s="58">
        <f t="shared" si="1020"/>
        <v>0</v>
      </c>
      <c r="FJ258" s="58">
        <f t="shared" si="1020"/>
        <v>0</v>
      </c>
      <c r="FK258" s="60">
        <f>SUM(FL258:FY258)</f>
        <v>0</v>
      </c>
      <c r="FL258" s="58">
        <f>FL259*FL260</f>
        <v>0</v>
      </c>
      <c r="FM258" s="61" t="s">
        <v>668</v>
      </c>
      <c r="FN258" s="58">
        <f t="shared" ref="FN258:FY258" si="1021">FN259*FN260</f>
        <v>0</v>
      </c>
      <c r="FO258" s="58">
        <f t="shared" si="1021"/>
        <v>0</v>
      </c>
      <c r="FP258" s="58">
        <f t="shared" si="1021"/>
        <v>0</v>
      </c>
      <c r="FQ258" s="58">
        <f t="shared" si="1021"/>
        <v>0</v>
      </c>
      <c r="FR258" s="58">
        <f t="shared" si="1021"/>
        <v>0</v>
      </c>
      <c r="FS258" s="58">
        <f t="shared" si="1021"/>
        <v>0</v>
      </c>
      <c r="FT258" s="58">
        <f t="shared" si="1021"/>
        <v>0</v>
      </c>
      <c r="FU258" s="58">
        <f t="shared" si="1021"/>
        <v>0</v>
      </c>
      <c r="FV258" s="58">
        <f t="shared" si="1021"/>
        <v>0</v>
      </c>
      <c r="FW258" s="58">
        <f t="shared" si="1021"/>
        <v>0</v>
      </c>
      <c r="FX258" s="58">
        <f t="shared" si="1021"/>
        <v>0</v>
      </c>
      <c r="FY258" s="58">
        <f t="shared" si="1021"/>
        <v>0</v>
      </c>
      <c r="FZ258" s="60">
        <f>SUM(GA258:GN258)</f>
        <v>0</v>
      </c>
      <c r="GA258" s="58">
        <f>GA259*GA260</f>
        <v>0</v>
      </c>
      <c r="GB258" s="61" t="s">
        <v>669</v>
      </c>
      <c r="GC258" s="58">
        <f t="shared" ref="GC258:GN258" si="1022">GC259*GC260</f>
        <v>0</v>
      </c>
      <c r="GD258" s="58">
        <f t="shared" si="1022"/>
        <v>0</v>
      </c>
      <c r="GE258" s="58">
        <f t="shared" si="1022"/>
        <v>0</v>
      </c>
      <c r="GF258" s="58">
        <f t="shared" si="1022"/>
        <v>0</v>
      </c>
      <c r="GG258" s="58">
        <f t="shared" si="1022"/>
        <v>0</v>
      </c>
      <c r="GH258" s="58">
        <f t="shared" si="1022"/>
        <v>0</v>
      </c>
      <c r="GI258" s="58">
        <f t="shared" si="1022"/>
        <v>0</v>
      </c>
      <c r="GJ258" s="58">
        <f t="shared" si="1022"/>
        <v>0</v>
      </c>
      <c r="GK258" s="58">
        <f t="shared" si="1022"/>
        <v>0</v>
      </c>
      <c r="GL258" s="58">
        <f t="shared" si="1022"/>
        <v>0</v>
      </c>
      <c r="GM258" s="58">
        <f t="shared" si="1022"/>
        <v>0</v>
      </c>
      <c r="GN258" s="58">
        <f t="shared" si="1022"/>
        <v>0</v>
      </c>
      <c r="GO258" s="60">
        <f>SUM(GP258:HC258)</f>
        <v>0</v>
      </c>
      <c r="GP258" s="58">
        <f>GP259*GP260</f>
        <v>0</v>
      </c>
      <c r="GQ258" s="61" t="s">
        <v>670</v>
      </c>
      <c r="GR258" s="58">
        <f t="shared" ref="GR258:HC258" si="1023">GR259*GR260</f>
        <v>0</v>
      </c>
      <c r="GS258" s="58">
        <f t="shared" si="1023"/>
        <v>0</v>
      </c>
      <c r="GT258" s="58">
        <f t="shared" si="1023"/>
        <v>0</v>
      </c>
      <c r="GU258" s="58">
        <f t="shared" si="1023"/>
        <v>0</v>
      </c>
      <c r="GV258" s="58">
        <f t="shared" si="1023"/>
        <v>0</v>
      </c>
      <c r="GW258" s="58">
        <f t="shared" si="1023"/>
        <v>0</v>
      </c>
      <c r="GX258" s="58">
        <f t="shared" si="1023"/>
        <v>0</v>
      </c>
      <c r="GY258" s="58">
        <f t="shared" si="1023"/>
        <v>0</v>
      </c>
      <c r="GZ258" s="58">
        <f t="shared" si="1023"/>
        <v>0</v>
      </c>
      <c r="HA258" s="58">
        <f t="shared" si="1023"/>
        <v>0</v>
      </c>
      <c r="HB258" s="58">
        <f t="shared" si="1023"/>
        <v>0</v>
      </c>
      <c r="HC258" s="58">
        <f t="shared" si="1023"/>
        <v>0</v>
      </c>
      <c r="HD258" s="15" t="str">
        <f t="shared" si="984"/>
        <v/>
      </c>
    </row>
    <row r="259" spans="1:213" s="15" customFormat="1" ht="13.5" customHeight="1" x14ac:dyDescent="0.25">
      <c r="A259" s="14" t="s">
        <v>54</v>
      </c>
      <c r="B259" s="62" t="s">
        <v>194</v>
      </c>
      <c r="C259" s="47" t="s">
        <v>51</v>
      </c>
      <c r="D259" s="47" t="s">
        <v>52</v>
      </c>
      <c r="E259" s="48">
        <v>160</v>
      </c>
      <c r="F259" s="49"/>
      <c r="G259" s="50" t="s">
        <v>117</v>
      </c>
      <c r="H259" s="51"/>
      <c r="J259" s="50" t="s">
        <v>60</v>
      </c>
      <c r="K259" s="52" t="s">
        <v>56</v>
      </c>
      <c r="L259" s="70" t="s">
        <v>585</v>
      </c>
      <c r="M259" s="53"/>
      <c r="N259" s="16"/>
      <c r="O259" s="54"/>
      <c r="P259" s="17">
        <v>20</v>
      </c>
      <c r="Q259" s="55">
        <f t="shared" si="1012"/>
        <v>0</v>
      </c>
      <c r="R259" s="56">
        <f t="shared" si="1012"/>
        <v>0</v>
      </c>
      <c r="S259" s="56">
        <f t="shared" si="1012"/>
        <v>0</v>
      </c>
      <c r="T259" s="56">
        <f t="shared" si="1012"/>
        <v>0</v>
      </c>
      <c r="U259" s="56">
        <f t="shared" si="1012"/>
        <v>0</v>
      </c>
      <c r="V259" s="56">
        <f t="shared" si="1012"/>
        <v>0</v>
      </c>
      <c r="W259" s="56">
        <f t="shared" si="1012"/>
        <v>0</v>
      </c>
      <c r="X259" s="56">
        <f t="shared" si="1012"/>
        <v>0</v>
      </c>
      <c r="Y259" s="56">
        <f t="shared" si="1012"/>
        <v>0</v>
      </c>
      <c r="Z259" s="56">
        <f t="shared" si="1012"/>
        <v>0</v>
      </c>
      <c r="AA259" s="56">
        <f t="shared" si="1012"/>
        <v>0</v>
      </c>
      <c r="AB259" s="56">
        <f t="shared" si="1012"/>
        <v>0</v>
      </c>
      <c r="AC259" s="56">
        <f t="shared" si="1012"/>
        <v>0</v>
      </c>
      <c r="AD259" s="56">
        <f t="shared" si="1012"/>
        <v>0</v>
      </c>
      <c r="AE259" s="56">
        <f t="shared" si="1012"/>
        <v>0</v>
      </c>
      <c r="AF259" s="57">
        <f>SUM(AG259:AT259)</f>
        <v>0</v>
      </c>
      <c r="AG259" s="58"/>
      <c r="AH259" s="61" t="s">
        <v>671</v>
      </c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60">
        <f>SUM(AV259:BI259)</f>
        <v>0</v>
      </c>
      <c r="AV259" s="58"/>
      <c r="AW259" s="61" t="s">
        <v>672</v>
      </c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60">
        <f>SUM(BK259:BX259)</f>
        <v>0</v>
      </c>
      <c r="BK259" s="58"/>
      <c r="BL259" s="61" t="s">
        <v>673</v>
      </c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60">
        <f>SUM(BZ259:CM259)</f>
        <v>0</v>
      </c>
      <c r="BZ259" s="58"/>
      <c r="CA259" s="61" t="s">
        <v>674</v>
      </c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60">
        <f>SUM(CO259:DB259)</f>
        <v>0</v>
      </c>
      <c r="CO259" s="58"/>
      <c r="CP259" s="61" t="s">
        <v>675</v>
      </c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60">
        <f>SUM(DD259:DQ259)</f>
        <v>0</v>
      </c>
      <c r="DD259" s="58"/>
      <c r="DE259" s="61" t="s">
        <v>676</v>
      </c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60">
        <f>SUM(DS259:EF259)</f>
        <v>0</v>
      </c>
      <c r="DS259" s="58"/>
      <c r="DT259" s="61" t="s">
        <v>677</v>
      </c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60">
        <f>SUM(EH259:EU259)</f>
        <v>0</v>
      </c>
      <c r="EH259" s="58"/>
      <c r="EI259" s="61" t="s">
        <v>678</v>
      </c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60">
        <f>SUM(EW259:FJ259)</f>
        <v>0</v>
      </c>
      <c r="EW259" s="58"/>
      <c r="EX259" s="61" t="s">
        <v>679</v>
      </c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  <c r="FJ259" s="58"/>
      <c r="FK259" s="60">
        <f>SUM(FL259:FY259)</f>
        <v>0</v>
      </c>
      <c r="FL259" s="58"/>
      <c r="FM259" s="61" t="s">
        <v>680</v>
      </c>
      <c r="FN259" s="58"/>
      <c r="FO259" s="58"/>
      <c r="FP259" s="58"/>
      <c r="FQ259" s="58"/>
      <c r="FR259" s="58"/>
      <c r="FS259" s="58"/>
      <c r="FT259" s="58"/>
      <c r="FU259" s="58"/>
      <c r="FV259" s="58"/>
      <c r="FW259" s="58"/>
      <c r="FX259" s="58"/>
      <c r="FY259" s="58"/>
      <c r="FZ259" s="60">
        <f>SUM(GA259:GN259)</f>
        <v>0</v>
      </c>
      <c r="GA259" s="58"/>
      <c r="GB259" s="61" t="s">
        <v>681</v>
      </c>
      <c r="GC259" s="58"/>
      <c r="GD259" s="58"/>
      <c r="GE259" s="58"/>
      <c r="GF259" s="58"/>
      <c r="GG259" s="58"/>
      <c r="GH259" s="58"/>
      <c r="GI259" s="58"/>
      <c r="GJ259" s="58"/>
      <c r="GK259" s="58"/>
      <c r="GL259" s="58"/>
      <c r="GM259" s="58"/>
      <c r="GN259" s="58"/>
      <c r="GO259" s="60">
        <f>SUM(GP259:HC259)</f>
        <v>0</v>
      </c>
      <c r="GP259" s="58"/>
      <c r="GQ259" s="61" t="s">
        <v>682</v>
      </c>
      <c r="GR259" s="58"/>
      <c r="GS259" s="58"/>
      <c r="GT259" s="58"/>
      <c r="GU259" s="58"/>
      <c r="GV259" s="58"/>
      <c r="GW259" s="58"/>
      <c r="GX259" s="58"/>
      <c r="GY259" s="58"/>
      <c r="GZ259" s="58"/>
      <c r="HA259" s="58"/>
      <c r="HB259" s="58"/>
      <c r="HC259" s="58"/>
      <c r="HD259" s="15" t="str">
        <f t="shared" si="984"/>
        <v/>
      </c>
    </row>
    <row r="260" spans="1:213" s="15" customFormat="1" ht="13.5" customHeight="1" x14ac:dyDescent="0.25">
      <c r="A260" s="14" t="s">
        <v>54</v>
      </c>
      <c r="B260" s="62" t="s">
        <v>207</v>
      </c>
      <c r="C260" s="47" t="s">
        <v>51</v>
      </c>
      <c r="D260" s="47" t="s">
        <v>52</v>
      </c>
      <c r="E260" s="48">
        <v>160</v>
      </c>
      <c r="F260" s="49"/>
      <c r="G260" s="50" t="s">
        <v>119</v>
      </c>
      <c r="H260" s="51"/>
      <c r="J260" s="50" t="s">
        <v>63</v>
      </c>
      <c r="K260" s="52" t="s">
        <v>56</v>
      </c>
      <c r="L260" s="70" t="s">
        <v>585</v>
      </c>
      <c r="M260" s="53"/>
      <c r="N260" s="16"/>
      <c r="O260" s="54"/>
      <c r="P260" s="17">
        <v>20</v>
      </c>
      <c r="Q260" s="55">
        <f t="shared" ref="Q260:AF260" si="1024">IF(Q259=0, 0, Q258/Q259/1)</f>
        <v>0</v>
      </c>
      <c r="R260" s="56">
        <f t="shared" si="1024"/>
        <v>0</v>
      </c>
      <c r="S260" s="56">
        <f t="shared" si="1024"/>
        <v>0</v>
      </c>
      <c r="T260" s="56">
        <f t="shared" si="1024"/>
        <v>0</v>
      </c>
      <c r="U260" s="56">
        <f t="shared" si="1024"/>
        <v>0</v>
      </c>
      <c r="V260" s="56">
        <f t="shared" si="1024"/>
        <v>0</v>
      </c>
      <c r="W260" s="56">
        <f t="shared" si="1024"/>
        <v>0</v>
      </c>
      <c r="X260" s="56">
        <f t="shared" si="1024"/>
        <v>0</v>
      </c>
      <c r="Y260" s="56">
        <f t="shared" si="1024"/>
        <v>0</v>
      </c>
      <c r="Z260" s="56">
        <f t="shared" si="1024"/>
        <v>0</v>
      </c>
      <c r="AA260" s="56">
        <f t="shared" si="1024"/>
        <v>0</v>
      </c>
      <c r="AB260" s="56">
        <f t="shared" si="1024"/>
        <v>0</v>
      </c>
      <c r="AC260" s="56">
        <f t="shared" si="1024"/>
        <v>0</v>
      </c>
      <c r="AD260" s="56">
        <f t="shared" si="1024"/>
        <v>0</v>
      </c>
      <c r="AE260" s="56">
        <f t="shared" si="1024"/>
        <v>0</v>
      </c>
      <c r="AF260" s="57">
        <f t="shared" si="1024"/>
        <v>0</v>
      </c>
      <c r="AG260" s="58"/>
      <c r="AH260" s="61" t="e">
        <f>IF(AH259=0, 0, AH258/AH259)</f>
        <v>#VALUE!</v>
      </c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60">
        <f>IF(AU259=0, 0, AU258/AU259/1)</f>
        <v>0</v>
      </c>
      <c r="AV260" s="58"/>
      <c r="AW260" s="61" t="e">
        <f>IF(AW259=0, 0, AW258/AW259)</f>
        <v>#VALUE!</v>
      </c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60">
        <f>IF(BJ259=0, 0, BJ258/BJ259/1)</f>
        <v>0</v>
      </c>
      <c r="BK260" s="58"/>
      <c r="BL260" s="61" t="e">
        <f>IF(BL259=0, 0, BL258/BL259)</f>
        <v>#VALUE!</v>
      </c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60">
        <f>IF(BY259=0, 0, BY258/BY259/1)</f>
        <v>0</v>
      </c>
      <c r="BZ260" s="58"/>
      <c r="CA260" s="61" t="e">
        <f>IF(CA259=0, 0, CA258/CA259)</f>
        <v>#VALUE!</v>
      </c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60">
        <f>IF(CN259=0, 0, CN258/CN259/1)</f>
        <v>0</v>
      </c>
      <c r="CO260" s="58"/>
      <c r="CP260" s="61" t="e">
        <f>IF(CP259=0, 0, CP258/CP259)</f>
        <v>#VALUE!</v>
      </c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60">
        <f>IF(DC259=0, 0, DC258/DC259/1)</f>
        <v>0</v>
      </c>
      <c r="DD260" s="58"/>
      <c r="DE260" s="61" t="e">
        <f>IF(DE259=0, 0, DE258/DE259)</f>
        <v>#VALUE!</v>
      </c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60">
        <f>IF(DR259=0, 0, DR258/DR259/1)</f>
        <v>0</v>
      </c>
      <c r="DS260" s="58"/>
      <c r="DT260" s="61" t="e">
        <f>IF(DT259=0, 0, DT258/DT259)</f>
        <v>#VALUE!</v>
      </c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/>
      <c r="EF260" s="58"/>
      <c r="EG260" s="60">
        <f>IF(EG259=0, 0, EG258/EG259/1)</f>
        <v>0</v>
      </c>
      <c r="EH260" s="58"/>
      <c r="EI260" s="61" t="e">
        <f>IF(EI259=0, 0, EI258/EI259)</f>
        <v>#VALUE!</v>
      </c>
      <c r="EJ260" s="58"/>
      <c r="EK260" s="58"/>
      <c r="EL260" s="58"/>
      <c r="EM260" s="58"/>
      <c r="EN260" s="58"/>
      <c r="EO260" s="58"/>
      <c r="EP260" s="58"/>
      <c r="EQ260" s="58"/>
      <c r="ER260" s="58"/>
      <c r="ES260" s="58"/>
      <c r="ET260" s="58"/>
      <c r="EU260" s="58"/>
      <c r="EV260" s="60">
        <f>IF(EV259=0, 0, EV258/EV259/1)</f>
        <v>0</v>
      </c>
      <c r="EW260" s="58"/>
      <c r="EX260" s="61" t="e">
        <f>IF(EX259=0, 0, EX258/EX259)</f>
        <v>#VALUE!</v>
      </c>
      <c r="EY260" s="58"/>
      <c r="EZ260" s="58"/>
      <c r="FA260" s="58"/>
      <c r="FB260" s="58"/>
      <c r="FC260" s="58"/>
      <c r="FD260" s="58"/>
      <c r="FE260" s="58"/>
      <c r="FF260" s="58"/>
      <c r="FG260" s="58"/>
      <c r="FH260" s="58"/>
      <c r="FI260" s="58"/>
      <c r="FJ260" s="58"/>
      <c r="FK260" s="60">
        <f>IF(FK259=0, 0, FK258/FK259/1)</f>
        <v>0</v>
      </c>
      <c r="FL260" s="58"/>
      <c r="FM260" s="61" t="e">
        <f>IF(FM259=0, 0, FM258/FM259)</f>
        <v>#VALUE!</v>
      </c>
      <c r="FN260" s="58"/>
      <c r="FO260" s="58"/>
      <c r="FP260" s="58"/>
      <c r="FQ260" s="58"/>
      <c r="FR260" s="58"/>
      <c r="FS260" s="58"/>
      <c r="FT260" s="58"/>
      <c r="FU260" s="58"/>
      <c r="FV260" s="58"/>
      <c r="FW260" s="58"/>
      <c r="FX260" s="58"/>
      <c r="FY260" s="58"/>
      <c r="FZ260" s="60">
        <f>IF(FZ259=0, 0, FZ258/FZ259/1)</f>
        <v>0</v>
      </c>
      <c r="GA260" s="58"/>
      <c r="GB260" s="61" t="e">
        <f>IF(GB259=0, 0, GB258/GB259)</f>
        <v>#VALUE!</v>
      </c>
      <c r="GC260" s="58"/>
      <c r="GD260" s="58"/>
      <c r="GE260" s="58"/>
      <c r="GF260" s="58"/>
      <c r="GG260" s="58"/>
      <c r="GH260" s="58"/>
      <c r="GI260" s="58"/>
      <c r="GJ260" s="58"/>
      <c r="GK260" s="58"/>
      <c r="GL260" s="58"/>
      <c r="GM260" s="58"/>
      <c r="GN260" s="58"/>
      <c r="GO260" s="60">
        <f>IF(GO259=0, 0, GO258/GO259/1)</f>
        <v>0</v>
      </c>
      <c r="GP260" s="58"/>
      <c r="GQ260" s="61" t="e">
        <f>IF(GQ259=0, 0, GQ258/GQ259)</f>
        <v>#VALUE!</v>
      </c>
      <c r="GR260" s="58"/>
      <c r="GS260" s="58"/>
      <c r="GT260" s="58"/>
      <c r="GU260" s="58"/>
      <c r="GV260" s="58"/>
      <c r="GW260" s="58"/>
      <c r="GX260" s="58"/>
      <c r="GY260" s="58"/>
      <c r="GZ260" s="58"/>
      <c r="HA260" s="58"/>
      <c r="HB260" s="58"/>
      <c r="HC260" s="58"/>
      <c r="HD260" s="15" t="e">
        <f t="shared" si="984"/>
        <v>#VALUE!</v>
      </c>
    </row>
    <row r="261" spans="1:213" s="15" customFormat="1" ht="13.5" customHeight="1" x14ac:dyDescent="0.25">
      <c r="A261" s="14" t="s">
        <v>49</v>
      </c>
      <c r="B261" s="62" t="s">
        <v>264</v>
      </c>
      <c r="C261" s="47" t="s">
        <v>51</v>
      </c>
      <c r="D261" s="47" t="s">
        <v>52</v>
      </c>
      <c r="E261" s="48">
        <v>160</v>
      </c>
      <c r="F261" s="49"/>
      <c r="G261" s="50" t="s">
        <v>265</v>
      </c>
      <c r="H261" s="51" t="s">
        <v>54</v>
      </c>
      <c r="J261" s="50" t="s">
        <v>55</v>
      </c>
      <c r="K261" s="52" t="s">
        <v>56</v>
      </c>
      <c r="L261" s="70" t="s">
        <v>585</v>
      </c>
      <c r="M261" s="53"/>
      <c r="N261" s="16"/>
      <c r="O261" s="54"/>
      <c r="P261" s="17">
        <v>20</v>
      </c>
      <c r="Q261" s="55">
        <f t="shared" ref="Q261:AE262" si="1025">SUM(AF261,AU261,BJ261,BY261,CN261,DC261,DR261,EG261,EV261,FK261,FZ261,GO261)</f>
        <v>0</v>
      </c>
      <c r="R261" s="56">
        <f t="shared" si="1025"/>
        <v>0</v>
      </c>
      <c r="S261" s="56">
        <f t="shared" si="1025"/>
        <v>0</v>
      </c>
      <c r="T261" s="56">
        <f t="shared" si="1025"/>
        <v>0</v>
      </c>
      <c r="U261" s="56">
        <f t="shared" si="1025"/>
        <v>0</v>
      </c>
      <c r="V261" s="56">
        <f t="shared" si="1025"/>
        <v>0</v>
      </c>
      <c r="W261" s="56">
        <f t="shared" si="1025"/>
        <v>0</v>
      </c>
      <c r="X261" s="56">
        <f t="shared" si="1025"/>
        <v>0</v>
      </c>
      <c r="Y261" s="56">
        <f t="shared" si="1025"/>
        <v>0</v>
      </c>
      <c r="Z261" s="56">
        <f t="shared" si="1025"/>
        <v>0</v>
      </c>
      <c r="AA261" s="56">
        <f t="shared" si="1025"/>
        <v>0</v>
      </c>
      <c r="AB261" s="56">
        <f t="shared" si="1025"/>
        <v>0</v>
      </c>
      <c r="AC261" s="56">
        <f t="shared" si="1025"/>
        <v>0</v>
      </c>
      <c r="AD261" s="56">
        <f t="shared" si="1025"/>
        <v>0</v>
      </c>
      <c r="AE261" s="56">
        <f t="shared" si="1025"/>
        <v>0</v>
      </c>
      <c r="AF261" s="57">
        <f>SUM(AG261:AT261)</f>
        <v>0</v>
      </c>
      <c r="AG261" s="58"/>
      <c r="AH261" s="61" t="s">
        <v>683</v>
      </c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60">
        <f>SUM(AV261:BI261)</f>
        <v>0</v>
      </c>
      <c r="AV261" s="58">
        <f>AV262*AV263</f>
        <v>0</v>
      </c>
      <c r="AW261" s="63" t="s">
        <v>684</v>
      </c>
      <c r="AX261" s="58">
        <f t="shared" ref="AX261:BI261" si="1026">AX262*AX263</f>
        <v>0</v>
      </c>
      <c r="AY261" s="58">
        <f t="shared" si="1026"/>
        <v>0</v>
      </c>
      <c r="AZ261" s="58">
        <f t="shared" si="1026"/>
        <v>0</v>
      </c>
      <c r="BA261" s="58">
        <f t="shared" si="1026"/>
        <v>0</v>
      </c>
      <c r="BB261" s="58">
        <f t="shared" si="1026"/>
        <v>0</v>
      </c>
      <c r="BC261" s="58">
        <f t="shared" si="1026"/>
        <v>0</v>
      </c>
      <c r="BD261" s="58">
        <f t="shared" si="1026"/>
        <v>0</v>
      </c>
      <c r="BE261" s="58">
        <f t="shared" si="1026"/>
        <v>0</v>
      </c>
      <c r="BF261" s="58">
        <f t="shared" si="1026"/>
        <v>0</v>
      </c>
      <c r="BG261" s="58">
        <f t="shared" si="1026"/>
        <v>0</v>
      </c>
      <c r="BH261" s="58">
        <f t="shared" si="1026"/>
        <v>0</v>
      </c>
      <c r="BI261" s="58">
        <f t="shared" si="1026"/>
        <v>0</v>
      </c>
      <c r="BJ261" s="60">
        <f>SUM(BK261:BX261)</f>
        <v>0</v>
      </c>
      <c r="BK261" s="58">
        <f>BK262*BK263</f>
        <v>0</v>
      </c>
      <c r="BL261" s="63" t="s">
        <v>685</v>
      </c>
      <c r="BM261" s="58">
        <f t="shared" ref="BM261:BX261" si="1027">BM262*BM263</f>
        <v>0</v>
      </c>
      <c r="BN261" s="58">
        <f t="shared" si="1027"/>
        <v>0</v>
      </c>
      <c r="BO261" s="58">
        <f t="shared" si="1027"/>
        <v>0</v>
      </c>
      <c r="BP261" s="58">
        <f t="shared" si="1027"/>
        <v>0</v>
      </c>
      <c r="BQ261" s="58">
        <f t="shared" si="1027"/>
        <v>0</v>
      </c>
      <c r="BR261" s="58">
        <f t="shared" si="1027"/>
        <v>0</v>
      </c>
      <c r="BS261" s="58">
        <f t="shared" si="1027"/>
        <v>0</v>
      </c>
      <c r="BT261" s="58">
        <f t="shared" si="1027"/>
        <v>0</v>
      </c>
      <c r="BU261" s="58">
        <f t="shared" si="1027"/>
        <v>0</v>
      </c>
      <c r="BV261" s="58">
        <f t="shared" si="1027"/>
        <v>0</v>
      </c>
      <c r="BW261" s="58">
        <f t="shared" si="1027"/>
        <v>0</v>
      </c>
      <c r="BX261" s="58">
        <f t="shared" si="1027"/>
        <v>0</v>
      </c>
      <c r="BY261" s="60">
        <f>SUM(BZ261:CM261)</f>
        <v>0</v>
      </c>
      <c r="BZ261" s="58">
        <f>BZ262*BZ263</f>
        <v>0</v>
      </c>
      <c r="CA261" s="63" t="s">
        <v>686</v>
      </c>
      <c r="CB261" s="58">
        <f t="shared" ref="CB261:CM261" si="1028">CB262*CB263</f>
        <v>0</v>
      </c>
      <c r="CC261" s="58">
        <f t="shared" si="1028"/>
        <v>0</v>
      </c>
      <c r="CD261" s="58">
        <f t="shared" si="1028"/>
        <v>0</v>
      </c>
      <c r="CE261" s="58">
        <f t="shared" si="1028"/>
        <v>0</v>
      </c>
      <c r="CF261" s="58">
        <f t="shared" si="1028"/>
        <v>0</v>
      </c>
      <c r="CG261" s="58">
        <f t="shared" si="1028"/>
        <v>0</v>
      </c>
      <c r="CH261" s="58">
        <f t="shared" si="1028"/>
        <v>0</v>
      </c>
      <c r="CI261" s="58">
        <f t="shared" si="1028"/>
        <v>0</v>
      </c>
      <c r="CJ261" s="58">
        <f t="shared" si="1028"/>
        <v>0</v>
      </c>
      <c r="CK261" s="58">
        <f t="shared" si="1028"/>
        <v>0</v>
      </c>
      <c r="CL261" s="58">
        <f t="shared" si="1028"/>
        <v>0</v>
      </c>
      <c r="CM261" s="58">
        <f t="shared" si="1028"/>
        <v>0</v>
      </c>
      <c r="CN261" s="60">
        <f>SUM(CO261:DB261)</f>
        <v>0</v>
      </c>
      <c r="CO261" s="58">
        <f>CO262*CO263</f>
        <v>0</v>
      </c>
      <c r="CP261" s="63" t="s">
        <v>687</v>
      </c>
      <c r="CQ261" s="58">
        <f t="shared" ref="CQ261:DB261" si="1029">CQ262*CQ263</f>
        <v>0</v>
      </c>
      <c r="CR261" s="58">
        <f t="shared" si="1029"/>
        <v>0</v>
      </c>
      <c r="CS261" s="58">
        <f t="shared" si="1029"/>
        <v>0</v>
      </c>
      <c r="CT261" s="58">
        <f t="shared" si="1029"/>
        <v>0</v>
      </c>
      <c r="CU261" s="58">
        <f t="shared" si="1029"/>
        <v>0</v>
      </c>
      <c r="CV261" s="58">
        <f t="shared" si="1029"/>
        <v>0</v>
      </c>
      <c r="CW261" s="58">
        <f t="shared" si="1029"/>
        <v>0</v>
      </c>
      <c r="CX261" s="58">
        <f t="shared" si="1029"/>
        <v>0</v>
      </c>
      <c r="CY261" s="58">
        <f t="shared" si="1029"/>
        <v>0</v>
      </c>
      <c r="CZ261" s="58">
        <f t="shared" si="1029"/>
        <v>0</v>
      </c>
      <c r="DA261" s="58">
        <f t="shared" si="1029"/>
        <v>0</v>
      </c>
      <c r="DB261" s="58">
        <f t="shared" si="1029"/>
        <v>0</v>
      </c>
      <c r="DC261" s="60">
        <f>SUM(DD261:DQ261)</f>
        <v>0</v>
      </c>
      <c r="DD261" s="58">
        <f>DD262*DD263</f>
        <v>0</v>
      </c>
      <c r="DE261" s="63" t="s">
        <v>688</v>
      </c>
      <c r="DF261" s="58">
        <f t="shared" ref="DF261:DQ261" si="1030">DF262*DF263</f>
        <v>0</v>
      </c>
      <c r="DG261" s="58">
        <f t="shared" si="1030"/>
        <v>0</v>
      </c>
      <c r="DH261" s="58">
        <f t="shared" si="1030"/>
        <v>0</v>
      </c>
      <c r="DI261" s="58">
        <f t="shared" si="1030"/>
        <v>0</v>
      </c>
      <c r="DJ261" s="58">
        <f t="shared" si="1030"/>
        <v>0</v>
      </c>
      <c r="DK261" s="58">
        <f t="shared" si="1030"/>
        <v>0</v>
      </c>
      <c r="DL261" s="58">
        <f t="shared" si="1030"/>
        <v>0</v>
      </c>
      <c r="DM261" s="58">
        <f t="shared" si="1030"/>
        <v>0</v>
      </c>
      <c r="DN261" s="58">
        <f t="shared" si="1030"/>
        <v>0</v>
      </c>
      <c r="DO261" s="58">
        <f t="shared" si="1030"/>
        <v>0</v>
      </c>
      <c r="DP261" s="58">
        <f t="shared" si="1030"/>
        <v>0</v>
      </c>
      <c r="DQ261" s="58">
        <f t="shared" si="1030"/>
        <v>0</v>
      </c>
      <c r="DR261" s="60">
        <f>SUM(DS261:EF261)</f>
        <v>0</v>
      </c>
      <c r="DS261" s="58">
        <f>DS262*DS263</f>
        <v>0</v>
      </c>
      <c r="DT261" s="63" t="s">
        <v>689</v>
      </c>
      <c r="DU261" s="58">
        <f t="shared" ref="DU261:EF261" si="1031">DU262*DU263</f>
        <v>0</v>
      </c>
      <c r="DV261" s="58">
        <f t="shared" si="1031"/>
        <v>0</v>
      </c>
      <c r="DW261" s="58">
        <f t="shared" si="1031"/>
        <v>0</v>
      </c>
      <c r="DX261" s="58">
        <f t="shared" si="1031"/>
        <v>0</v>
      </c>
      <c r="DY261" s="58">
        <f t="shared" si="1031"/>
        <v>0</v>
      </c>
      <c r="DZ261" s="58">
        <f t="shared" si="1031"/>
        <v>0</v>
      </c>
      <c r="EA261" s="58">
        <f t="shared" si="1031"/>
        <v>0</v>
      </c>
      <c r="EB261" s="58">
        <f t="shared" si="1031"/>
        <v>0</v>
      </c>
      <c r="EC261" s="58">
        <f t="shared" si="1031"/>
        <v>0</v>
      </c>
      <c r="ED261" s="58">
        <f t="shared" si="1031"/>
        <v>0</v>
      </c>
      <c r="EE261" s="58">
        <f t="shared" si="1031"/>
        <v>0</v>
      </c>
      <c r="EF261" s="58">
        <f t="shared" si="1031"/>
        <v>0</v>
      </c>
      <c r="EG261" s="60">
        <f>SUM(EH261:EU261)</f>
        <v>0</v>
      </c>
      <c r="EH261" s="58">
        <f>EH262*EH263</f>
        <v>0</v>
      </c>
      <c r="EI261" s="63" t="s">
        <v>690</v>
      </c>
      <c r="EJ261" s="58">
        <f t="shared" ref="EJ261:EU261" si="1032">EJ262*EJ263</f>
        <v>0</v>
      </c>
      <c r="EK261" s="58">
        <f t="shared" si="1032"/>
        <v>0</v>
      </c>
      <c r="EL261" s="58">
        <f t="shared" si="1032"/>
        <v>0</v>
      </c>
      <c r="EM261" s="58">
        <f t="shared" si="1032"/>
        <v>0</v>
      </c>
      <c r="EN261" s="58">
        <f t="shared" si="1032"/>
        <v>0</v>
      </c>
      <c r="EO261" s="58">
        <f t="shared" si="1032"/>
        <v>0</v>
      </c>
      <c r="EP261" s="58">
        <f t="shared" si="1032"/>
        <v>0</v>
      </c>
      <c r="EQ261" s="58">
        <f t="shared" si="1032"/>
        <v>0</v>
      </c>
      <c r="ER261" s="58">
        <f t="shared" si="1032"/>
        <v>0</v>
      </c>
      <c r="ES261" s="58">
        <f t="shared" si="1032"/>
        <v>0</v>
      </c>
      <c r="ET261" s="58">
        <f t="shared" si="1032"/>
        <v>0</v>
      </c>
      <c r="EU261" s="58">
        <f t="shared" si="1032"/>
        <v>0</v>
      </c>
      <c r="EV261" s="60">
        <f>SUM(EW261:FJ261)</f>
        <v>0</v>
      </c>
      <c r="EW261" s="58">
        <f>EW262*EW263</f>
        <v>0</v>
      </c>
      <c r="EX261" s="63" t="s">
        <v>691</v>
      </c>
      <c r="EY261" s="58">
        <f t="shared" ref="EY261:FJ261" si="1033">EY262*EY263</f>
        <v>0</v>
      </c>
      <c r="EZ261" s="58">
        <f t="shared" si="1033"/>
        <v>0</v>
      </c>
      <c r="FA261" s="58">
        <f t="shared" si="1033"/>
        <v>0</v>
      </c>
      <c r="FB261" s="58">
        <f t="shared" si="1033"/>
        <v>0</v>
      </c>
      <c r="FC261" s="58">
        <f t="shared" si="1033"/>
        <v>0</v>
      </c>
      <c r="FD261" s="58">
        <f t="shared" si="1033"/>
        <v>0</v>
      </c>
      <c r="FE261" s="58">
        <f t="shared" si="1033"/>
        <v>0</v>
      </c>
      <c r="FF261" s="58">
        <f t="shared" si="1033"/>
        <v>0</v>
      </c>
      <c r="FG261" s="58">
        <f t="shared" si="1033"/>
        <v>0</v>
      </c>
      <c r="FH261" s="58">
        <f t="shared" si="1033"/>
        <v>0</v>
      </c>
      <c r="FI261" s="58">
        <f t="shared" si="1033"/>
        <v>0</v>
      </c>
      <c r="FJ261" s="58">
        <f t="shared" si="1033"/>
        <v>0</v>
      </c>
      <c r="FK261" s="60">
        <f>SUM(FL261:FY261)</f>
        <v>0</v>
      </c>
      <c r="FL261" s="58">
        <f>FL262*FL263</f>
        <v>0</v>
      </c>
      <c r="FM261" s="63" t="s">
        <v>692</v>
      </c>
      <c r="FN261" s="58">
        <f t="shared" ref="FN261:FY261" si="1034">FN262*FN263</f>
        <v>0</v>
      </c>
      <c r="FO261" s="58">
        <f t="shared" si="1034"/>
        <v>0</v>
      </c>
      <c r="FP261" s="58">
        <f t="shared" si="1034"/>
        <v>0</v>
      </c>
      <c r="FQ261" s="58">
        <f t="shared" si="1034"/>
        <v>0</v>
      </c>
      <c r="FR261" s="58">
        <f t="shared" si="1034"/>
        <v>0</v>
      </c>
      <c r="FS261" s="58">
        <f t="shared" si="1034"/>
        <v>0</v>
      </c>
      <c r="FT261" s="58">
        <f t="shared" si="1034"/>
        <v>0</v>
      </c>
      <c r="FU261" s="58">
        <f t="shared" si="1034"/>
        <v>0</v>
      </c>
      <c r="FV261" s="58">
        <f t="shared" si="1034"/>
        <v>0</v>
      </c>
      <c r="FW261" s="58">
        <f t="shared" si="1034"/>
        <v>0</v>
      </c>
      <c r="FX261" s="58">
        <f t="shared" si="1034"/>
        <v>0</v>
      </c>
      <c r="FY261" s="58">
        <f t="shared" si="1034"/>
        <v>0</v>
      </c>
      <c r="FZ261" s="60">
        <f>SUM(GA261:GN261)</f>
        <v>0</v>
      </c>
      <c r="GA261" s="58">
        <f>GA262*GA263</f>
        <v>0</v>
      </c>
      <c r="GB261" s="63" t="s">
        <v>693</v>
      </c>
      <c r="GC261" s="58">
        <f t="shared" ref="GC261:GN261" si="1035">GC262*GC263</f>
        <v>0</v>
      </c>
      <c r="GD261" s="58">
        <f t="shared" si="1035"/>
        <v>0</v>
      </c>
      <c r="GE261" s="58">
        <f t="shared" si="1035"/>
        <v>0</v>
      </c>
      <c r="GF261" s="58">
        <f t="shared" si="1035"/>
        <v>0</v>
      </c>
      <c r="GG261" s="58">
        <f t="shared" si="1035"/>
        <v>0</v>
      </c>
      <c r="GH261" s="58">
        <f t="shared" si="1035"/>
        <v>0</v>
      </c>
      <c r="GI261" s="58">
        <f t="shared" si="1035"/>
        <v>0</v>
      </c>
      <c r="GJ261" s="58">
        <f t="shared" si="1035"/>
        <v>0</v>
      </c>
      <c r="GK261" s="58">
        <f t="shared" si="1035"/>
        <v>0</v>
      </c>
      <c r="GL261" s="58">
        <f t="shared" si="1035"/>
        <v>0</v>
      </c>
      <c r="GM261" s="58">
        <f t="shared" si="1035"/>
        <v>0</v>
      </c>
      <c r="GN261" s="58">
        <f t="shared" si="1035"/>
        <v>0</v>
      </c>
      <c r="GO261" s="60">
        <f>SUM(GP261:HC261)</f>
        <v>0</v>
      </c>
      <c r="GP261" s="58">
        <f>GP262*GP263</f>
        <v>0</v>
      </c>
      <c r="GQ261" s="63" t="s">
        <v>694</v>
      </c>
      <c r="GR261" s="58">
        <f t="shared" ref="GR261:HC261" si="1036">GR262*GR263</f>
        <v>0</v>
      </c>
      <c r="GS261" s="58">
        <f t="shared" si="1036"/>
        <v>0</v>
      </c>
      <c r="GT261" s="58">
        <f t="shared" si="1036"/>
        <v>0</v>
      </c>
      <c r="GU261" s="58">
        <f t="shared" si="1036"/>
        <v>0</v>
      </c>
      <c r="GV261" s="58">
        <f t="shared" si="1036"/>
        <v>0</v>
      </c>
      <c r="GW261" s="58">
        <f t="shared" si="1036"/>
        <v>0</v>
      </c>
      <c r="GX261" s="58">
        <f t="shared" si="1036"/>
        <v>0</v>
      </c>
      <c r="GY261" s="58">
        <f t="shared" si="1036"/>
        <v>0</v>
      </c>
      <c r="GZ261" s="58">
        <f t="shared" si="1036"/>
        <v>0</v>
      </c>
      <c r="HA261" s="58">
        <f t="shared" si="1036"/>
        <v>0</v>
      </c>
      <c r="HB261" s="58">
        <f t="shared" si="1036"/>
        <v>0</v>
      </c>
      <c r="HC261" s="58">
        <f t="shared" si="1036"/>
        <v>0</v>
      </c>
      <c r="HD261" s="15" t="str">
        <f t="shared" si="984"/>
        <v/>
      </c>
    </row>
    <row r="262" spans="1:213" s="15" customFormat="1" ht="13.5" customHeight="1" x14ac:dyDescent="0.25">
      <c r="A262" s="14" t="s">
        <v>54</v>
      </c>
      <c r="B262" s="62" t="s">
        <v>278</v>
      </c>
      <c r="C262" s="47" t="s">
        <v>51</v>
      </c>
      <c r="D262" s="47" t="s">
        <v>52</v>
      </c>
      <c r="E262" s="48">
        <v>160</v>
      </c>
      <c r="F262" s="49"/>
      <c r="G262" s="50" t="s">
        <v>257</v>
      </c>
      <c r="H262" s="51"/>
      <c r="J262" s="50" t="s">
        <v>60</v>
      </c>
      <c r="K262" s="52" t="s">
        <v>56</v>
      </c>
      <c r="L262" s="70" t="s">
        <v>585</v>
      </c>
      <c r="M262" s="53"/>
      <c r="N262" s="16"/>
      <c r="O262" s="54"/>
      <c r="P262" s="17">
        <v>20</v>
      </c>
      <c r="Q262" s="55">
        <f t="shared" si="1025"/>
        <v>0</v>
      </c>
      <c r="R262" s="56">
        <f t="shared" si="1025"/>
        <v>0</v>
      </c>
      <c r="S262" s="56">
        <f t="shared" si="1025"/>
        <v>0</v>
      </c>
      <c r="T262" s="56">
        <f t="shared" si="1025"/>
        <v>0</v>
      </c>
      <c r="U262" s="56">
        <f t="shared" si="1025"/>
        <v>0</v>
      </c>
      <c r="V262" s="56">
        <f t="shared" si="1025"/>
        <v>0</v>
      </c>
      <c r="W262" s="56">
        <f t="shared" si="1025"/>
        <v>0</v>
      </c>
      <c r="X262" s="56">
        <f t="shared" si="1025"/>
        <v>0</v>
      </c>
      <c r="Y262" s="56">
        <f t="shared" si="1025"/>
        <v>0</v>
      </c>
      <c r="Z262" s="56">
        <f t="shared" si="1025"/>
        <v>0</v>
      </c>
      <c r="AA262" s="56">
        <f t="shared" si="1025"/>
        <v>0</v>
      </c>
      <c r="AB262" s="56">
        <f t="shared" si="1025"/>
        <v>0</v>
      </c>
      <c r="AC262" s="56">
        <f t="shared" si="1025"/>
        <v>0</v>
      </c>
      <c r="AD262" s="56">
        <f t="shared" si="1025"/>
        <v>0</v>
      </c>
      <c r="AE262" s="56">
        <f t="shared" si="1025"/>
        <v>0</v>
      </c>
      <c r="AF262" s="57">
        <f>SUM(AG262:AT262)</f>
        <v>0</v>
      </c>
      <c r="AG262" s="58"/>
      <c r="AH262" s="61" t="s">
        <v>695</v>
      </c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60">
        <f>SUM(AV262:BI262)</f>
        <v>0</v>
      </c>
      <c r="AV262" s="58"/>
      <c r="AW262" s="63" t="s">
        <v>696</v>
      </c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60">
        <f>SUM(BK262:BX262)</f>
        <v>0</v>
      </c>
      <c r="BK262" s="58"/>
      <c r="BL262" s="63" t="s">
        <v>697</v>
      </c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60">
        <f>SUM(BZ262:CM262)</f>
        <v>0</v>
      </c>
      <c r="BZ262" s="58"/>
      <c r="CA262" s="63" t="s">
        <v>698</v>
      </c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60">
        <f>SUM(CO262:DB262)</f>
        <v>0</v>
      </c>
      <c r="CO262" s="58"/>
      <c r="CP262" s="63" t="s">
        <v>699</v>
      </c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60">
        <f>SUM(DD262:DQ262)</f>
        <v>0</v>
      </c>
      <c r="DD262" s="58"/>
      <c r="DE262" s="63" t="s">
        <v>700</v>
      </c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60">
        <f>SUM(DS262:EF262)</f>
        <v>0</v>
      </c>
      <c r="DS262" s="58"/>
      <c r="DT262" s="63" t="s">
        <v>701</v>
      </c>
      <c r="DU262" s="58"/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/>
      <c r="EG262" s="60">
        <f>SUM(EH262:EU262)</f>
        <v>0</v>
      </c>
      <c r="EH262" s="58"/>
      <c r="EI262" s="63" t="s">
        <v>702</v>
      </c>
      <c r="EJ262" s="58"/>
      <c r="EK262" s="58"/>
      <c r="EL262" s="58"/>
      <c r="EM262" s="58"/>
      <c r="EN262" s="58"/>
      <c r="EO262" s="58"/>
      <c r="EP262" s="58"/>
      <c r="EQ262" s="58"/>
      <c r="ER262" s="58"/>
      <c r="ES262" s="58"/>
      <c r="ET262" s="58"/>
      <c r="EU262" s="58"/>
      <c r="EV262" s="60">
        <f>SUM(EW262:FJ262)</f>
        <v>0</v>
      </c>
      <c r="EW262" s="58"/>
      <c r="EX262" s="63" t="s">
        <v>703</v>
      </c>
      <c r="EY262" s="58"/>
      <c r="EZ262" s="58"/>
      <c r="FA262" s="58"/>
      <c r="FB262" s="58"/>
      <c r="FC262" s="58"/>
      <c r="FD262" s="58"/>
      <c r="FE262" s="58"/>
      <c r="FF262" s="58"/>
      <c r="FG262" s="58"/>
      <c r="FH262" s="58"/>
      <c r="FI262" s="58"/>
      <c r="FJ262" s="58"/>
      <c r="FK262" s="60">
        <f>SUM(FL262:FY262)</f>
        <v>0</v>
      </c>
      <c r="FL262" s="58"/>
      <c r="FM262" s="63" t="s">
        <v>704</v>
      </c>
      <c r="FN262" s="58"/>
      <c r="FO262" s="58"/>
      <c r="FP262" s="58"/>
      <c r="FQ262" s="58"/>
      <c r="FR262" s="58"/>
      <c r="FS262" s="58"/>
      <c r="FT262" s="58"/>
      <c r="FU262" s="58"/>
      <c r="FV262" s="58"/>
      <c r="FW262" s="58"/>
      <c r="FX262" s="58"/>
      <c r="FY262" s="58"/>
      <c r="FZ262" s="60">
        <f>SUM(GA262:GN262)</f>
        <v>0</v>
      </c>
      <c r="GA262" s="58"/>
      <c r="GB262" s="63" t="s">
        <v>705</v>
      </c>
      <c r="GC262" s="58"/>
      <c r="GD262" s="58"/>
      <c r="GE262" s="58"/>
      <c r="GF262" s="58"/>
      <c r="GG262" s="58"/>
      <c r="GH262" s="58"/>
      <c r="GI262" s="58"/>
      <c r="GJ262" s="58"/>
      <c r="GK262" s="58"/>
      <c r="GL262" s="58"/>
      <c r="GM262" s="58"/>
      <c r="GN262" s="58"/>
      <c r="GO262" s="60">
        <f>SUM(GP262:HC262)</f>
        <v>0</v>
      </c>
      <c r="GP262" s="58"/>
      <c r="GQ262" s="63" t="s">
        <v>706</v>
      </c>
      <c r="GR262" s="58"/>
      <c r="GS262" s="58"/>
      <c r="GT262" s="58"/>
      <c r="GU262" s="58"/>
      <c r="GV262" s="58"/>
      <c r="GW262" s="58"/>
      <c r="GX262" s="58"/>
      <c r="GY262" s="58"/>
      <c r="GZ262" s="58"/>
      <c r="HA262" s="58"/>
      <c r="HB262" s="58"/>
      <c r="HC262" s="58"/>
      <c r="HD262" s="15" t="str">
        <f t="shared" si="984"/>
        <v/>
      </c>
    </row>
    <row r="263" spans="1:213" s="15" customFormat="1" ht="13.5" customHeight="1" x14ac:dyDescent="0.25">
      <c r="A263" s="14" t="s">
        <v>54</v>
      </c>
      <c r="B263" s="62" t="s">
        <v>291</v>
      </c>
      <c r="C263" s="47" t="s">
        <v>51</v>
      </c>
      <c r="D263" s="47" t="s">
        <v>52</v>
      </c>
      <c r="E263" s="48">
        <v>160</v>
      </c>
      <c r="F263" s="49"/>
      <c r="G263" s="50" t="s">
        <v>259</v>
      </c>
      <c r="H263" s="51"/>
      <c r="J263" s="50" t="s">
        <v>63</v>
      </c>
      <c r="K263" s="52" t="s">
        <v>56</v>
      </c>
      <c r="L263" s="70" t="s">
        <v>585</v>
      </c>
      <c r="M263" s="53"/>
      <c r="N263" s="16"/>
      <c r="O263" s="54"/>
      <c r="P263" s="17">
        <v>20</v>
      </c>
      <c r="Q263" s="55">
        <f t="shared" ref="Q263:AF263" si="1037">IF(Q262=0, 0, Q261/Q262/1)</f>
        <v>0</v>
      </c>
      <c r="R263" s="56">
        <f t="shared" si="1037"/>
        <v>0</v>
      </c>
      <c r="S263" s="56">
        <f t="shared" si="1037"/>
        <v>0</v>
      </c>
      <c r="T263" s="56">
        <f t="shared" si="1037"/>
        <v>0</v>
      </c>
      <c r="U263" s="56">
        <f t="shared" si="1037"/>
        <v>0</v>
      </c>
      <c r="V263" s="56">
        <f t="shared" si="1037"/>
        <v>0</v>
      </c>
      <c r="W263" s="56">
        <f t="shared" si="1037"/>
        <v>0</v>
      </c>
      <c r="X263" s="56">
        <f t="shared" si="1037"/>
        <v>0</v>
      </c>
      <c r="Y263" s="56">
        <f t="shared" si="1037"/>
        <v>0</v>
      </c>
      <c r="Z263" s="56">
        <f t="shared" si="1037"/>
        <v>0</v>
      </c>
      <c r="AA263" s="56">
        <f t="shared" si="1037"/>
        <v>0</v>
      </c>
      <c r="AB263" s="56">
        <f t="shared" si="1037"/>
        <v>0</v>
      </c>
      <c r="AC263" s="56">
        <f t="shared" si="1037"/>
        <v>0</v>
      </c>
      <c r="AD263" s="56">
        <f t="shared" si="1037"/>
        <v>0</v>
      </c>
      <c r="AE263" s="56">
        <f t="shared" si="1037"/>
        <v>0</v>
      </c>
      <c r="AF263" s="57">
        <f t="shared" si="1037"/>
        <v>0</v>
      </c>
      <c r="AG263" s="58"/>
      <c r="AH263" s="61" t="e">
        <f>IF(AH262=0, 0, AH261/AH262)</f>
        <v>#VALUE!</v>
      </c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60">
        <f>IF(AU262=0, 0, AU261/AU262/1)</f>
        <v>0</v>
      </c>
      <c r="AV263" s="58"/>
      <c r="AW263" s="63" t="e">
        <f>IF(AW262=0, 0, AW261/AW262)</f>
        <v>#VALUE!</v>
      </c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60">
        <f>IF(BJ262=0, 0, BJ261/BJ262/1)</f>
        <v>0</v>
      </c>
      <c r="BK263" s="58"/>
      <c r="BL263" s="63" t="e">
        <f>IF(BL262=0, 0, BL261/BL262)</f>
        <v>#VALUE!</v>
      </c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60">
        <f>IF(BY262=0, 0, BY261/BY262/1)</f>
        <v>0</v>
      </c>
      <c r="BZ263" s="58"/>
      <c r="CA263" s="63" t="e">
        <f>IF(CA262=0, 0, CA261/CA262)</f>
        <v>#VALUE!</v>
      </c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60">
        <f>IF(CN262=0, 0, CN261/CN262/1)</f>
        <v>0</v>
      </c>
      <c r="CO263" s="58"/>
      <c r="CP263" s="63" t="e">
        <f>IF(CP262=0, 0, CP261/CP262)</f>
        <v>#VALUE!</v>
      </c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60">
        <f>IF(DC262=0, 0, DC261/DC262/1)</f>
        <v>0</v>
      </c>
      <c r="DD263" s="58"/>
      <c r="DE263" s="63" t="e">
        <f>IF(DE262=0, 0, DE261/DE262)</f>
        <v>#VALUE!</v>
      </c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60">
        <f>IF(DR262=0, 0, DR261/DR262/1)</f>
        <v>0</v>
      </c>
      <c r="DS263" s="58"/>
      <c r="DT263" s="63" t="e">
        <f>IF(DT262=0, 0, DT261/DT262)</f>
        <v>#VALUE!</v>
      </c>
      <c r="DU263" s="58"/>
      <c r="DV263" s="58"/>
      <c r="DW263" s="58"/>
      <c r="DX263" s="58"/>
      <c r="DY263" s="58"/>
      <c r="DZ263" s="58"/>
      <c r="EA263" s="58"/>
      <c r="EB263" s="58"/>
      <c r="EC263" s="58"/>
      <c r="ED263" s="58"/>
      <c r="EE263" s="58"/>
      <c r="EF263" s="58"/>
      <c r="EG263" s="60">
        <f>IF(EG262=0, 0, EG261/EG262/1)</f>
        <v>0</v>
      </c>
      <c r="EH263" s="58"/>
      <c r="EI263" s="63" t="e">
        <f>IF(EI262=0, 0, EI261/EI262)</f>
        <v>#VALUE!</v>
      </c>
      <c r="EJ263" s="58"/>
      <c r="EK263" s="58"/>
      <c r="EL263" s="58"/>
      <c r="EM263" s="58"/>
      <c r="EN263" s="58"/>
      <c r="EO263" s="58"/>
      <c r="EP263" s="58"/>
      <c r="EQ263" s="58"/>
      <c r="ER263" s="58"/>
      <c r="ES263" s="58"/>
      <c r="ET263" s="58"/>
      <c r="EU263" s="58"/>
      <c r="EV263" s="60">
        <f>IF(EV262=0, 0, EV261/EV262/1)</f>
        <v>0</v>
      </c>
      <c r="EW263" s="58"/>
      <c r="EX263" s="63" t="e">
        <f>IF(EX262=0, 0, EX261/EX262)</f>
        <v>#VALUE!</v>
      </c>
      <c r="EY263" s="58"/>
      <c r="EZ263" s="58"/>
      <c r="FA263" s="58"/>
      <c r="FB263" s="58"/>
      <c r="FC263" s="58"/>
      <c r="FD263" s="58"/>
      <c r="FE263" s="58"/>
      <c r="FF263" s="58"/>
      <c r="FG263" s="58"/>
      <c r="FH263" s="58"/>
      <c r="FI263" s="58"/>
      <c r="FJ263" s="58"/>
      <c r="FK263" s="60">
        <f>IF(FK262=0, 0, FK261/FK262/1)</f>
        <v>0</v>
      </c>
      <c r="FL263" s="58"/>
      <c r="FM263" s="63" t="e">
        <f>IF(FM262=0, 0, FM261/FM262)</f>
        <v>#VALUE!</v>
      </c>
      <c r="FN263" s="58"/>
      <c r="FO263" s="58"/>
      <c r="FP263" s="58"/>
      <c r="FQ263" s="58"/>
      <c r="FR263" s="58"/>
      <c r="FS263" s="58"/>
      <c r="FT263" s="58"/>
      <c r="FU263" s="58"/>
      <c r="FV263" s="58"/>
      <c r="FW263" s="58"/>
      <c r="FX263" s="58"/>
      <c r="FY263" s="58"/>
      <c r="FZ263" s="60">
        <f>IF(FZ262=0, 0, FZ261/FZ262/1)</f>
        <v>0</v>
      </c>
      <c r="GA263" s="58"/>
      <c r="GB263" s="63" t="e">
        <f>IF(GB262=0, 0, GB261/GB262)</f>
        <v>#VALUE!</v>
      </c>
      <c r="GC263" s="58"/>
      <c r="GD263" s="58"/>
      <c r="GE263" s="58"/>
      <c r="GF263" s="58"/>
      <c r="GG263" s="58"/>
      <c r="GH263" s="58"/>
      <c r="GI263" s="58"/>
      <c r="GJ263" s="58"/>
      <c r="GK263" s="58"/>
      <c r="GL263" s="58"/>
      <c r="GM263" s="58"/>
      <c r="GN263" s="58"/>
      <c r="GO263" s="60">
        <f>IF(GO262=0, 0, GO261/GO262/1)</f>
        <v>0</v>
      </c>
      <c r="GP263" s="58"/>
      <c r="GQ263" s="63" t="e">
        <f>IF(GQ262=0, 0, GQ261/GQ262)</f>
        <v>#VALUE!</v>
      </c>
      <c r="GR263" s="58"/>
      <c r="GS263" s="58"/>
      <c r="GT263" s="58"/>
      <c r="GU263" s="58"/>
      <c r="GV263" s="58"/>
      <c r="GW263" s="58"/>
      <c r="GX263" s="58"/>
      <c r="GY263" s="58"/>
      <c r="GZ263" s="58"/>
      <c r="HA263" s="58"/>
      <c r="HB263" s="58"/>
      <c r="HC263" s="58"/>
      <c r="HD263" s="15" t="e">
        <f t="shared" si="984"/>
        <v>#VALUE!</v>
      </c>
    </row>
    <row r="264" spans="1:213" s="15" customFormat="1" ht="13.5" customHeight="1" x14ac:dyDescent="0.25">
      <c r="A264" s="14" t="s">
        <v>49</v>
      </c>
      <c r="B264" s="62" t="s">
        <v>292</v>
      </c>
      <c r="C264" s="47" t="s">
        <v>51</v>
      </c>
      <c r="D264" s="47" t="s">
        <v>52</v>
      </c>
      <c r="E264" s="48">
        <v>160</v>
      </c>
      <c r="F264" s="49"/>
      <c r="G264" s="50" t="s">
        <v>293</v>
      </c>
      <c r="H264" s="51" t="s">
        <v>54</v>
      </c>
      <c r="J264" s="50" t="s">
        <v>55</v>
      </c>
      <c r="K264" s="52" t="s">
        <v>56</v>
      </c>
      <c r="L264" s="70" t="s">
        <v>585</v>
      </c>
      <c r="M264" s="53"/>
      <c r="N264" s="16"/>
      <c r="O264" s="54"/>
      <c r="P264" s="17">
        <v>20</v>
      </c>
      <c r="Q264" s="55">
        <f t="shared" ref="Q264:AE265" si="1038">SUM(AF264,AU264,BJ264,BY264,CN264,DC264,DR264,EG264,EV264,FK264,FZ264,GO264)</f>
        <v>0</v>
      </c>
      <c r="R264" s="56">
        <f t="shared" si="1038"/>
        <v>0</v>
      </c>
      <c r="S264" s="56">
        <f t="shared" si="1038"/>
        <v>0</v>
      </c>
      <c r="T264" s="56">
        <f t="shared" si="1038"/>
        <v>0</v>
      </c>
      <c r="U264" s="56">
        <f t="shared" si="1038"/>
        <v>0</v>
      </c>
      <c r="V264" s="56">
        <f t="shared" si="1038"/>
        <v>0</v>
      </c>
      <c r="W264" s="56">
        <f t="shared" si="1038"/>
        <v>0</v>
      </c>
      <c r="X264" s="56">
        <f t="shared" si="1038"/>
        <v>0</v>
      </c>
      <c r="Y264" s="56">
        <f t="shared" si="1038"/>
        <v>0</v>
      </c>
      <c r="Z264" s="56">
        <f t="shared" si="1038"/>
        <v>0</v>
      </c>
      <c r="AA264" s="56">
        <f t="shared" si="1038"/>
        <v>0</v>
      </c>
      <c r="AB264" s="56">
        <f t="shared" si="1038"/>
        <v>0</v>
      </c>
      <c r="AC264" s="56">
        <f t="shared" si="1038"/>
        <v>0</v>
      </c>
      <c r="AD264" s="56">
        <f t="shared" si="1038"/>
        <v>0</v>
      </c>
      <c r="AE264" s="56">
        <f t="shared" si="1038"/>
        <v>0</v>
      </c>
      <c r="AF264" s="57">
        <f>SUM(AG264:AT264)</f>
        <v>0</v>
      </c>
      <c r="AG264" s="58"/>
      <c r="AH264" s="61" t="s">
        <v>707</v>
      </c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60">
        <f>SUM(AV264:BI264)</f>
        <v>0</v>
      </c>
      <c r="AV264" s="58">
        <f>AV265*AV266</f>
        <v>0</v>
      </c>
      <c r="AW264" s="63" t="s">
        <v>708</v>
      </c>
      <c r="AX264" s="58">
        <f t="shared" ref="AX264:BI264" si="1039">AX265*AX266</f>
        <v>0</v>
      </c>
      <c r="AY264" s="58">
        <f t="shared" si="1039"/>
        <v>0</v>
      </c>
      <c r="AZ264" s="58">
        <f t="shared" si="1039"/>
        <v>0</v>
      </c>
      <c r="BA264" s="58">
        <f t="shared" si="1039"/>
        <v>0</v>
      </c>
      <c r="BB264" s="58">
        <f t="shared" si="1039"/>
        <v>0</v>
      </c>
      <c r="BC264" s="58">
        <f t="shared" si="1039"/>
        <v>0</v>
      </c>
      <c r="BD264" s="58">
        <f t="shared" si="1039"/>
        <v>0</v>
      </c>
      <c r="BE264" s="58">
        <f t="shared" si="1039"/>
        <v>0</v>
      </c>
      <c r="BF264" s="58">
        <f t="shared" si="1039"/>
        <v>0</v>
      </c>
      <c r="BG264" s="58">
        <f t="shared" si="1039"/>
        <v>0</v>
      </c>
      <c r="BH264" s="58">
        <f t="shared" si="1039"/>
        <v>0</v>
      </c>
      <c r="BI264" s="58">
        <f t="shared" si="1039"/>
        <v>0</v>
      </c>
      <c r="BJ264" s="60">
        <f>SUM(BK264:BX264)</f>
        <v>0</v>
      </c>
      <c r="BK264" s="58">
        <f>BK265*BK266</f>
        <v>0</v>
      </c>
      <c r="BL264" s="63" t="s">
        <v>709</v>
      </c>
      <c r="BM264" s="58">
        <f t="shared" ref="BM264:BX264" si="1040">BM265*BM266</f>
        <v>0</v>
      </c>
      <c r="BN264" s="58">
        <f t="shared" si="1040"/>
        <v>0</v>
      </c>
      <c r="BO264" s="58">
        <f t="shared" si="1040"/>
        <v>0</v>
      </c>
      <c r="BP264" s="58">
        <f t="shared" si="1040"/>
        <v>0</v>
      </c>
      <c r="BQ264" s="58">
        <f t="shared" si="1040"/>
        <v>0</v>
      </c>
      <c r="BR264" s="58">
        <f t="shared" si="1040"/>
        <v>0</v>
      </c>
      <c r="BS264" s="58">
        <f t="shared" si="1040"/>
        <v>0</v>
      </c>
      <c r="BT264" s="58">
        <f t="shared" si="1040"/>
        <v>0</v>
      </c>
      <c r="BU264" s="58">
        <f t="shared" si="1040"/>
        <v>0</v>
      </c>
      <c r="BV264" s="58">
        <f t="shared" si="1040"/>
        <v>0</v>
      </c>
      <c r="BW264" s="58">
        <f t="shared" si="1040"/>
        <v>0</v>
      </c>
      <c r="BX264" s="58">
        <f t="shared" si="1040"/>
        <v>0</v>
      </c>
      <c r="BY264" s="60">
        <f>SUM(BZ264:CM264)</f>
        <v>0</v>
      </c>
      <c r="BZ264" s="58">
        <f>BZ265*BZ266</f>
        <v>0</v>
      </c>
      <c r="CA264" s="63" t="s">
        <v>710</v>
      </c>
      <c r="CB264" s="58">
        <f t="shared" ref="CB264:CM264" si="1041">CB265*CB266</f>
        <v>0</v>
      </c>
      <c r="CC264" s="58">
        <f t="shared" si="1041"/>
        <v>0</v>
      </c>
      <c r="CD264" s="58">
        <f t="shared" si="1041"/>
        <v>0</v>
      </c>
      <c r="CE264" s="58">
        <f t="shared" si="1041"/>
        <v>0</v>
      </c>
      <c r="CF264" s="58">
        <f t="shared" si="1041"/>
        <v>0</v>
      </c>
      <c r="CG264" s="58">
        <f t="shared" si="1041"/>
        <v>0</v>
      </c>
      <c r="CH264" s="58">
        <f t="shared" si="1041"/>
        <v>0</v>
      </c>
      <c r="CI264" s="58">
        <f t="shared" si="1041"/>
        <v>0</v>
      </c>
      <c r="CJ264" s="58">
        <f t="shared" si="1041"/>
        <v>0</v>
      </c>
      <c r="CK264" s="58">
        <f t="shared" si="1041"/>
        <v>0</v>
      </c>
      <c r="CL264" s="58">
        <f t="shared" si="1041"/>
        <v>0</v>
      </c>
      <c r="CM264" s="58">
        <f t="shared" si="1041"/>
        <v>0</v>
      </c>
      <c r="CN264" s="60">
        <f>SUM(CO264:DB264)</f>
        <v>0</v>
      </c>
      <c r="CO264" s="58">
        <f>CO265*CO266</f>
        <v>0</v>
      </c>
      <c r="CP264" s="63" t="s">
        <v>711</v>
      </c>
      <c r="CQ264" s="58">
        <f t="shared" ref="CQ264:DB264" si="1042">CQ265*CQ266</f>
        <v>0</v>
      </c>
      <c r="CR264" s="58">
        <f t="shared" si="1042"/>
        <v>0</v>
      </c>
      <c r="CS264" s="58">
        <f t="shared" si="1042"/>
        <v>0</v>
      </c>
      <c r="CT264" s="58">
        <f t="shared" si="1042"/>
        <v>0</v>
      </c>
      <c r="CU264" s="58">
        <f t="shared" si="1042"/>
        <v>0</v>
      </c>
      <c r="CV264" s="58">
        <f t="shared" si="1042"/>
        <v>0</v>
      </c>
      <c r="CW264" s="58">
        <f t="shared" si="1042"/>
        <v>0</v>
      </c>
      <c r="CX264" s="58">
        <f t="shared" si="1042"/>
        <v>0</v>
      </c>
      <c r="CY264" s="58">
        <f t="shared" si="1042"/>
        <v>0</v>
      </c>
      <c r="CZ264" s="58">
        <f t="shared" si="1042"/>
        <v>0</v>
      </c>
      <c r="DA264" s="58">
        <f t="shared" si="1042"/>
        <v>0</v>
      </c>
      <c r="DB264" s="58">
        <f t="shared" si="1042"/>
        <v>0</v>
      </c>
      <c r="DC264" s="60">
        <f>SUM(DD264:DQ264)</f>
        <v>0</v>
      </c>
      <c r="DD264" s="58">
        <f>DD265*DD266</f>
        <v>0</v>
      </c>
      <c r="DE264" s="63" t="s">
        <v>712</v>
      </c>
      <c r="DF264" s="58">
        <f t="shared" ref="DF264:DQ264" si="1043">DF265*DF266</f>
        <v>0</v>
      </c>
      <c r="DG264" s="58">
        <f t="shared" si="1043"/>
        <v>0</v>
      </c>
      <c r="DH264" s="58">
        <f t="shared" si="1043"/>
        <v>0</v>
      </c>
      <c r="DI264" s="58">
        <f t="shared" si="1043"/>
        <v>0</v>
      </c>
      <c r="DJ264" s="58">
        <f t="shared" si="1043"/>
        <v>0</v>
      </c>
      <c r="DK264" s="58">
        <f t="shared" si="1043"/>
        <v>0</v>
      </c>
      <c r="DL264" s="58">
        <f t="shared" si="1043"/>
        <v>0</v>
      </c>
      <c r="DM264" s="58">
        <f t="shared" si="1043"/>
        <v>0</v>
      </c>
      <c r="DN264" s="58">
        <f t="shared" si="1043"/>
        <v>0</v>
      </c>
      <c r="DO264" s="58">
        <f t="shared" si="1043"/>
        <v>0</v>
      </c>
      <c r="DP264" s="58">
        <f t="shared" si="1043"/>
        <v>0</v>
      </c>
      <c r="DQ264" s="58">
        <f t="shared" si="1043"/>
        <v>0</v>
      </c>
      <c r="DR264" s="60">
        <f>SUM(DS264:EF264)</f>
        <v>0</v>
      </c>
      <c r="DS264" s="58">
        <f>DS265*DS266</f>
        <v>0</v>
      </c>
      <c r="DT264" s="63" t="s">
        <v>713</v>
      </c>
      <c r="DU264" s="58">
        <f t="shared" ref="DU264:EF264" si="1044">DU265*DU266</f>
        <v>0</v>
      </c>
      <c r="DV264" s="58">
        <f t="shared" si="1044"/>
        <v>0</v>
      </c>
      <c r="DW264" s="58">
        <f t="shared" si="1044"/>
        <v>0</v>
      </c>
      <c r="DX264" s="58">
        <f t="shared" si="1044"/>
        <v>0</v>
      </c>
      <c r="DY264" s="58">
        <f t="shared" si="1044"/>
        <v>0</v>
      </c>
      <c r="DZ264" s="58">
        <f t="shared" si="1044"/>
        <v>0</v>
      </c>
      <c r="EA264" s="58">
        <f t="shared" si="1044"/>
        <v>0</v>
      </c>
      <c r="EB264" s="58">
        <f t="shared" si="1044"/>
        <v>0</v>
      </c>
      <c r="EC264" s="58">
        <f t="shared" si="1044"/>
        <v>0</v>
      </c>
      <c r="ED264" s="58">
        <f t="shared" si="1044"/>
        <v>0</v>
      </c>
      <c r="EE264" s="58">
        <f t="shared" si="1044"/>
        <v>0</v>
      </c>
      <c r="EF264" s="58">
        <f t="shared" si="1044"/>
        <v>0</v>
      </c>
      <c r="EG264" s="60">
        <f>SUM(EH264:EU264)</f>
        <v>0</v>
      </c>
      <c r="EH264" s="58">
        <f>EH265*EH266</f>
        <v>0</v>
      </c>
      <c r="EI264" s="63" t="s">
        <v>714</v>
      </c>
      <c r="EJ264" s="58">
        <f t="shared" ref="EJ264:EU264" si="1045">EJ265*EJ266</f>
        <v>0</v>
      </c>
      <c r="EK264" s="58">
        <f t="shared" si="1045"/>
        <v>0</v>
      </c>
      <c r="EL264" s="58">
        <f t="shared" si="1045"/>
        <v>0</v>
      </c>
      <c r="EM264" s="58">
        <f t="shared" si="1045"/>
        <v>0</v>
      </c>
      <c r="EN264" s="58">
        <f t="shared" si="1045"/>
        <v>0</v>
      </c>
      <c r="EO264" s="58">
        <f t="shared" si="1045"/>
        <v>0</v>
      </c>
      <c r="EP264" s="58">
        <f t="shared" si="1045"/>
        <v>0</v>
      </c>
      <c r="EQ264" s="58">
        <f t="shared" si="1045"/>
        <v>0</v>
      </c>
      <c r="ER264" s="58">
        <f t="shared" si="1045"/>
        <v>0</v>
      </c>
      <c r="ES264" s="58">
        <f t="shared" si="1045"/>
        <v>0</v>
      </c>
      <c r="ET264" s="58">
        <f t="shared" si="1045"/>
        <v>0</v>
      </c>
      <c r="EU264" s="58">
        <f t="shared" si="1045"/>
        <v>0</v>
      </c>
      <c r="EV264" s="60">
        <f>SUM(EW264:FJ264)</f>
        <v>0</v>
      </c>
      <c r="EW264" s="58">
        <f>EW265*EW266</f>
        <v>0</v>
      </c>
      <c r="EX264" s="63" t="s">
        <v>715</v>
      </c>
      <c r="EY264" s="58">
        <f t="shared" ref="EY264:FJ264" si="1046">EY265*EY266</f>
        <v>0</v>
      </c>
      <c r="EZ264" s="58">
        <f t="shared" si="1046"/>
        <v>0</v>
      </c>
      <c r="FA264" s="58">
        <f t="shared" si="1046"/>
        <v>0</v>
      </c>
      <c r="FB264" s="58">
        <f t="shared" si="1046"/>
        <v>0</v>
      </c>
      <c r="FC264" s="58">
        <f t="shared" si="1046"/>
        <v>0</v>
      </c>
      <c r="FD264" s="58">
        <f t="shared" si="1046"/>
        <v>0</v>
      </c>
      <c r="FE264" s="58">
        <f t="shared" si="1046"/>
        <v>0</v>
      </c>
      <c r="FF264" s="58">
        <f t="shared" si="1046"/>
        <v>0</v>
      </c>
      <c r="FG264" s="58">
        <f t="shared" si="1046"/>
        <v>0</v>
      </c>
      <c r="FH264" s="58">
        <f t="shared" si="1046"/>
        <v>0</v>
      </c>
      <c r="FI264" s="58">
        <f t="shared" si="1046"/>
        <v>0</v>
      </c>
      <c r="FJ264" s="58">
        <f t="shared" si="1046"/>
        <v>0</v>
      </c>
      <c r="FK264" s="60">
        <f>SUM(FL264:FY264)</f>
        <v>0</v>
      </c>
      <c r="FL264" s="58">
        <f>FL265*FL266</f>
        <v>0</v>
      </c>
      <c r="FM264" s="63" t="s">
        <v>716</v>
      </c>
      <c r="FN264" s="58">
        <f t="shared" ref="FN264:FY264" si="1047">FN265*FN266</f>
        <v>0</v>
      </c>
      <c r="FO264" s="58">
        <f t="shared" si="1047"/>
        <v>0</v>
      </c>
      <c r="FP264" s="58">
        <f t="shared" si="1047"/>
        <v>0</v>
      </c>
      <c r="FQ264" s="58">
        <f t="shared" si="1047"/>
        <v>0</v>
      </c>
      <c r="FR264" s="58">
        <f t="shared" si="1047"/>
        <v>0</v>
      </c>
      <c r="FS264" s="58">
        <f t="shared" si="1047"/>
        <v>0</v>
      </c>
      <c r="FT264" s="58">
        <f t="shared" si="1047"/>
        <v>0</v>
      </c>
      <c r="FU264" s="58">
        <f t="shared" si="1047"/>
        <v>0</v>
      </c>
      <c r="FV264" s="58">
        <f t="shared" si="1047"/>
        <v>0</v>
      </c>
      <c r="FW264" s="58">
        <f t="shared" si="1047"/>
        <v>0</v>
      </c>
      <c r="FX264" s="58">
        <f t="shared" si="1047"/>
        <v>0</v>
      </c>
      <c r="FY264" s="58">
        <f t="shared" si="1047"/>
        <v>0</v>
      </c>
      <c r="FZ264" s="60">
        <f>SUM(GA264:GN264)</f>
        <v>0</v>
      </c>
      <c r="GA264" s="58">
        <f>GA265*GA266</f>
        <v>0</v>
      </c>
      <c r="GB264" s="63" t="s">
        <v>717</v>
      </c>
      <c r="GC264" s="58">
        <f t="shared" ref="GC264:GN264" si="1048">GC265*GC266</f>
        <v>0</v>
      </c>
      <c r="GD264" s="58">
        <f t="shared" si="1048"/>
        <v>0</v>
      </c>
      <c r="GE264" s="58">
        <f t="shared" si="1048"/>
        <v>0</v>
      </c>
      <c r="GF264" s="58">
        <f t="shared" si="1048"/>
        <v>0</v>
      </c>
      <c r="GG264" s="58">
        <f t="shared" si="1048"/>
        <v>0</v>
      </c>
      <c r="GH264" s="58">
        <f t="shared" si="1048"/>
        <v>0</v>
      </c>
      <c r="GI264" s="58">
        <f t="shared" si="1048"/>
        <v>0</v>
      </c>
      <c r="GJ264" s="58">
        <f t="shared" si="1048"/>
        <v>0</v>
      </c>
      <c r="GK264" s="58">
        <f t="shared" si="1048"/>
        <v>0</v>
      </c>
      <c r="GL264" s="58">
        <f t="shared" si="1048"/>
        <v>0</v>
      </c>
      <c r="GM264" s="58">
        <f t="shared" si="1048"/>
        <v>0</v>
      </c>
      <c r="GN264" s="58">
        <f t="shared" si="1048"/>
        <v>0</v>
      </c>
      <c r="GO264" s="60">
        <f>SUM(GP264:HC264)</f>
        <v>0</v>
      </c>
      <c r="GP264" s="58">
        <f>GP265*GP266</f>
        <v>0</v>
      </c>
      <c r="GQ264" s="63" t="s">
        <v>718</v>
      </c>
      <c r="GR264" s="58">
        <f t="shared" ref="GR264:HC264" si="1049">GR265*GR266</f>
        <v>0</v>
      </c>
      <c r="GS264" s="58">
        <f t="shared" si="1049"/>
        <v>0</v>
      </c>
      <c r="GT264" s="58">
        <f t="shared" si="1049"/>
        <v>0</v>
      </c>
      <c r="GU264" s="58">
        <f t="shared" si="1049"/>
        <v>0</v>
      </c>
      <c r="GV264" s="58">
        <f t="shared" si="1049"/>
        <v>0</v>
      </c>
      <c r="GW264" s="58">
        <f t="shared" si="1049"/>
        <v>0</v>
      </c>
      <c r="GX264" s="58">
        <f t="shared" si="1049"/>
        <v>0</v>
      </c>
      <c r="GY264" s="58">
        <f t="shared" si="1049"/>
        <v>0</v>
      </c>
      <c r="GZ264" s="58">
        <f t="shared" si="1049"/>
        <v>0</v>
      </c>
      <c r="HA264" s="58">
        <f t="shared" si="1049"/>
        <v>0</v>
      </c>
      <c r="HB264" s="58">
        <f t="shared" si="1049"/>
        <v>0</v>
      </c>
      <c r="HC264" s="58">
        <f t="shared" si="1049"/>
        <v>0</v>
      </c>
      <c r="HD264" s="15" t="str">
        <f t="shared" si="984"/>
        <v/>
      </c>
    </row>
    <row r="265" spans="1:213" s="15" customFormat="1" ht="13.5" customHeight="1" x14ac:dyDescent="0.25">
      <c r="A265" s="14" t="s">
        <v>54</v>
      </c>
      <c r="B265" s="62" t="s">
        <v>306</v>
      </c>
      <c r="C265" s="47" t="s">
        <v>51</v>
      </c>
      <c r="D265" s="47" t="s">
        <v>52</v>
      </c>
      <c r="E265" s="48">
        <v>160</v>
      </c>
      <c r="F265" s="49"/>
      <c r="G265" s="50" t="s">
        <v>257</v>
      </c>
      <c r="H265" s="51"/>
      <c r="J265" s="50" t="s">
        <v>60</v>
      </c>
      <c r="K265" s="52" t="s">
        <v>56</v>
      </c>
      <c r="L265" s="70" t="s">
        <v>585</v>
      </c>
      <c r="M265" s="53"/>
      <c r="N265" s="16"/>
      <c r="O265" s="54"/>
      <c r="P265" s="17">
        <v>20</v>
      </c>
      <c r="Q265" s="55">
        <f t="shared" si="1038"/>
        <v>0</v>
      </c>
      <c r="R265" s="56">
        <f t="shared" si="1038"/>
        <v>0</v>
      </c>
      <c r="S265" s="56">
        <f t="shared" si="1038"/>
        <v>0</v>
      </c>
      <c r="T265" s="56">
        <f t="shared" si="1038"/>
        <v>0</v>
      </c>
      <c r="U265" s="56">
        <f t="shared" si="1038"/>
        <v>0</v>
      </c>
      <c r="V265" s="56">
        <f t="shared" si="1038"/>
        <v>0</v>
      </c>
      <c r="W265" s="56">
        <f t="shared" si="1038"/>
        <v>0</v>
      </c>
      <c r="X265" s="56">
        <f t="shared" si="1038"/>
        <v>0</v>
      </c>
      <c r="Y265" s="56">
        <f t="shared" si="1038"/>
        <v>0</v>
      </c>
      <c r="Z265" s="56">
        <f t="shared" si="1038"/>
        <v>0</v>
      </c>
      <c r="AA265" s="56">
        <f t="shared" si="1038"/>
        <v>0</v>
      </c>
      <c r="AB265" s="56">
        <f t="shared" si="1038"/>
        <v>0</v>
      </c>
      <c r="AC265" s="56">
        <f t="shared" si="1038"/>
        <v>0</v>
      </c>
      <c r="AD265" s="56">
        <f t="shared" si="1038"/>
        <v>0</v>
      </c>
      <c r="AE265" s="56">
        <f t="shared" si="1038"/>
        <v>0</v>
      </c>
      <c r="AF265" s="57">
        <f>SUM(AG265:AT265)</f>
        <v>0</v>
      </c>
      <c r="AG265" s="58"/>
      <c r="AH265" s="61" t="s">
        <v>719</v>
      </c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60">
        <f>SUM(AV265:BI265)</f>
        <v>0</v>
      </c>
      <c r="AV265" s="58"/>
      <c r="AW265" s="63" t="s">
        <v>720</v>
      </c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60">
        <f>SUM(BK265:BX265)</f>
        <v>0</v>
      </c>
      <c r="BK265" s="58"/>
      <c r="BL265" s="63" t="s">
        <v>721</v>
      </c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60">
        <f>SUM(BZ265:CM265)</f>
        <v>0</v>
      </c>
      <c r="BZ265" s="58"/>
      <c r="CA265" s="63" t="s">
        <v>722</v>
      </c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60">
        <f>SUM(CO265:DB265)</f>
        <v>0</v>
      </c>
      <c r="CO265" s="58"/>
      <c r="CP265" s="63" t="s">
        <v>723</v>
      </c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60">
        <f>SUM(DD265:DQ265)</f>
        <v>0</v>
      </c>
      <c r="DD265" s="58"/>
      <c r="DE265" s="63" t="s">
        <v>724</v>
      </c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60">
        <f>SUM(DS265:EF265)</f>
        <v>0</v>
      </c>
      <c r="DS265" s="58"/>
      <c r="DT265" s="63" t="s">
        <v>725</v>
      </c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60">
        <f>SUM(EH265:EU265)</f>
        <v>0</v>
      </c>
      <c r="EH265" s="58"/>
      <c r="EI265" s="63" t="s">
        <v>726</v>
      </c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60">
        <f>SUM(EW265:FJ265)</f>
        <v>0</v>
      </c>
      <c r="EW265" s="58"/>
      <c r="EX265" s="63" t="s">
        <v>727</v>
      </c>
      <c r="EY265" s="58"/>
      <c r="EZ265" s="58"/>
      <c r="FA265" s="58"/>
      <c r="FB265" s="58"/>
      <c r="FC265" s="58"/>
      <c r="FD265" s="58"/>
      <c r="FE265" s="58"/>
      <c r="FF265" s="58"/>
      <c r="FG265" s="58"/>
      <c r="FH265" s="58"/>
      <c r="FI265" s="58"/>
      <c r="FJ265" s="58"/>
      <c r="FK265" s="60">
        <f>SUM(FL265:FY265)</f>
        <v>0</v>
      </c>
      <c r="FL265" s="58"/>
      <c r="FM265" s="63" t="s">
        <v>728</v>
      </c>
      <c r="FN265" s="58"/>
      <c r="FO265" s="58"/>
      <c r="FP265" s="58"/>
      <c r="FQ265" s="58"/>
      <c r="FR265" s="58"/>
      <c r="FS265" s="58"/>
      <c r="FT265" s="58"/>
      <c r="FU265" s="58"/>
      <c r="FV265" s="58"/>
      <c r="FW265" s="58"/>
      <c r="FX265" s="58"/>
      <c r="FY265" s="58"/>
      <c r="FZ265" s="60">
        <f>SUM(GA265:GN265)</f>
        <v>0</v>
      </c>
      <c r="GA265" s="58"/>
      <c r="GB265" s="63" t="s">
        <v>729</v>
      </c>
      <c r="GC265" s="58"/>
      <c r="GD265" s="58"/>
      <c r="GE265" s="58"/>
      <c r="GF265" s="58"/>
      <c r="GG265" s="58"/>
      <c r="GH265" s="58"/>
      <c r="GI265" s="58"/>
      <c r="GJ265" s="58"/>
      <c r="GK265" s="58"/>
      <c r="GL265" s="58"/>
      <c r="GM265" s="58"/>
      <c r="GN265" s="58"/>
      <c r="GO265" s="60">
        <f>SUM(GP265:HC265)</f>
        <v>0</v>
      </c>
      <c r="GP265" s="58"/>
      <c r="GQ265" s="63" t="s">
        <v>730</v>
      </c>
      <c r="GR265" s="58"/>
      <c r="GS265" s="58"/>
      <c r="GT265" s="58"/>
      <c r="GU265" s="58"/>
      <c r="GV265" s="58"/>
      <c r="GW265" s="58"/>
      <c r="GX265" s="58"/>
      <c r="GY265" s="58"/>
      <c r="GZ265" s="58"/>
      <c r="HA265" s="58"/>
      <c r="HB265" s="58"/>
      <c r="HC265" s="58"/>
      <c r="HD265" s="15" t="str">
        <f t="shared" si="984"/>
        <v/>
      </c>
    </row>
    <row r="266" spans="1:213" s="15" customFormat="1" ht="13.5" customHeight="1" x14ac:dyDescent="0.25">
      <c r="A266" s="14" t="s">
        <v>54</v>
      </c>
      <c r="B266" s="62" t="s">
        <v>319</v>
      </c>
      <c r="C266" s="47" t="s">
        <v>51</v>
      </c>
      <c r="D266" s="47" t="s">
        <v>52</v>
      </c>
      <c r="E266" s="48">
        <v>160</v>
      </c>
      <c r="F266" s="49"/>
      <c r="G266" s="50" t="s">
        <v>259</v>
      </c>
      <c r="H266" s="51"/>
      <c r="J266" s="50" t="s">
        <v>63</v>
      </c>
      <c r="K266" s="52" t="s">
        <v>56</v>
      </c>
      <c r="L266" s="70" t="s">
        <v>585</v>
      </c>
      <c r="M266" s="53"/>
      <c r="N266" s="16"/>
      <c r="O266" s="54"/>
      <c r="P266" s="17">
        <v>20</v>
      </c>
      <c r="Q266" s="55">
        <f t="shared" ref="Q266:AF266" si="1050">IF(Q265=0, 0, Q264/Q265/1)</f>
        <v>0</v>
      </c>
      <c r="R266" s="56">
        <f t="shared" si="1050"/>
        <v>0</v>
      </c>
      <c r="S266" s="56">
        <f t="shared" si="1050"/>
        <v>0</v>
      </c>
      <c r="T266" s="56">
        <f t="shared" si="1050"/>
        <v>0</v>
      </c>
      <c r="U266" s="56">
        <f t="shared" si="1050"/>
        <v>0</v>
      </c>
      <c r="V266" s="56">
        <f t="shared" si="1050"/>
        <v>0</v>
      </c>
      <c r="W266" s="56">
        <f t="shared" si="1050"/>
        <v>0</v>
      </c>
      <c r="X266" s="56">
        <f t="shared" si="1050"/>
        <v>0</v>
      </c>
      <c r="Y266" s="56">
        <f t="shared" si="1050"/>
        <v>0</v>
      </c>
      <c r="Z266" s="56">
        <f t="shared" si="1050"/>
        <v>0</v>
      </c>
      <c r="AA266" s="56">
        <f t="shared" si="1050"/>
        <v>0</v>
      </c>
      <c r="AB266" s="56">
        <f t="shared" si="1050"/>
        <v>0</v>
      </c>
      <c r="AC266" s="56">
        <f t="shared" si="1050"/>
        <v>0</v>
      </c>
      <c r="AD266" s="56">
        <f t="shared" si="1050"/>
        <v>0</v>
      </c>
      <c r="AE266" s="56">
        <f t="shared" si="1050"/>
        <v>0</v>
      </c>
      <c r="AF266" s="57">
        <f t="shared" si="1050"/>
        <v>0</v>
      </c>
      <c r="AG266" s="58"/>
      <c r="AH266" s="61" t="e">
        <f>IF(AH265=0, 0, AH264/AH265)</f>
        <v>#VALUE!</v>
      </c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60">
        <f>IF(AU265=0, 0, AU264/AU265/1)</f>
        <v>0</v>
      </c>
      <c r="AV266" s="58"/>
      <c r="AW266" s="63" t="e">
        <f>IF(AW265=0, 0, AW264/AW265)</f>
        <v>#VALUE!</v>
      </c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60">
        <f>IF(BJ265=0, 0, BJ264/BJ265/1)</f>
        <v>0</v>
      </c>
      <c r="BK266" s="58"/>
      <c r="BL266" s="63" t="e">
        <f>IF(BL265=0, 0, BL264/BL265)</f>
        <v>#VALUE!</v>
      </c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60">
        <f>IF(BY265=0, 0, BY264/BY265/1)</f>
        <v>0</v>
      </c>
      <c r="BZ266" s="58"/>
      <c r="CA266" s="63" t="e">
        <f>IF(CA265=0, 0, CA264/CA265)</f>
        <v>#VALUE!</v>
      </c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60">
        <f>IF(CN265=0, 0, CN264/CN265/1)</f>
        <v>0</v>
      </c>
      <c r="CO266" s="58"/>
      <c r="CP266" s="63" t="e">
        <f>IF(CP265=0, 0, CP264/CP265)</f>
        <v>#VALUE!</v>
      </c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60">
        <f>IF(DC265=0, 0, DC264/DC265/1)</f>
        <v>0</v>
      </c>
      <c r="DD266" s="58"/>
      <c r="DE266" s="63" t="e">
        <f>IF(DE265=0, 0, DE264/DE265)</f>
        <v>#VALUE!</v>
      </c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60">
        <f>IF(DR265=0, 0, DR264/DR265/1)</f>
        <v>0</v>
      </c>
      <c r="DS266" s="58"/>
      <c r="DT266" s="63" t="e">
        <f>IF(DT265=0, 0, DT264/DT265)</f>
        <v>#VALUE!</v>
      </c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60">
        <f>IF(EG265=0, 0, EG264/EG265/1)</f>
        <v>0</v>
      </c>
      <c r="EH266" s="58"/>
      <c r="EI266" s="63" t="e">
        <f>IF(EI265=0, 0, EI264/EI265)</f>
        <v>#VALUE!</v>
      </c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60">
        <f>IF(EV265=0, 0, EV264/EV265/1)</f>
        <v>0</v>
      </c>
      <c r="EW266" s="58"/>
      <c r="EX266" s="63" t="e">
        <f>IF(EX265=0, 0, EX264/EX265)</f>
        <v>#VALUE!</v>
      </c>
      <c r="EY266" s="58"/>
      <c r="EZ266" s="58"/>
      <c r="FA266" s="58"/>
      <c r="FB266" s="58"/>
      <c r="FC266" s="58"/>
      <c r="FD266" s="58"/>
      <c r="FE266" s="58"/>
      <c r="FF266" s="58"/>
      <c r="FG266" s="58"/>
      <c r="FH266" s="58"/>
      <c r="FI266" s="58"/>
      <c r="FJ266" s="58"/>
      <c r="FK266" s="60">
        <f>IF(FK265=0, 0, FK264/FK265/1)</f>
        <v>0</v>
      </c>
      <c r="FL266" s="58"/>
      <c r="FM266" s="63" t="e">
        <f>IF(FM265=0, 0, FM264/FM265)</f>
        <v>#VALUE!</v>
      </c>
      <c r="FN266" s="58"/>
      <c r="FO266" s="58"/>
      <c r="FP266" s="58"/>
      <c r="FQ266" s="58"/>
      <c r="FR266" s="58"/>
      <c r="FS266" s="58"/>
      <c r="FT266" s="58"/>
      <c r="FU266" s="58"/>
      <c r="FV266" s="58"/>
      <c r="FW266" s="58"/>
      <c r="FX266" s="58"/>
      <c r="FY266" s="58"/>
      <c r="FZ266" s="60">
        <f>IF(FZ265=0, 0, FZ264/FZ265/1)</f>
        <v>0</v>
      </c>
      <c r="GA266" s="58"/>
      <c r="GB266" s="63" t="e">
        <f>IF(GB265=0, 0, GB264/GB265)</f>
        <v>#VALUE!</v>
      </c>
      <c r="GC266" s="58"/>
      <c r="GD266" s="58"/>
      <c r="GE266" s="58"/>
      <c r="GF266" s="58"/>
      <c r="GG266" s="58"/>
      <c r="GH266" s="58"/>
      <c r="GI266" s="58"/>
      <c r="GJ266" s="58"/>
      <c r="GK266" s="58"/>
      <c r="GL266" s="58"/>
      <c r="GM266" s="58"/>
      <c r="GN266" s="58"/>
      <c r="GO266" s="60">
        <f>IF(GO265=0, 0, GO264/GO265/1)</f>
        <v>0</v>
      </c>
      <c r="GP266" s="58"/>
      <c r="GQ266" s="63" t="e">
        <f>IF(GQ265=0, 0, GQ264/GQ265)</f>
        <v>#VALUE!</v>
      </c>
      <c r="GR266" s="58"/>
      <c r="GS266" s="58"/>
      <c r="GT266" s="58"/>
      <c r="GU266" s="58"/>
      <c r="GV266" s="58"/>
      <c r="GW266" s="58"/>
      <c r="GX266" s="58"/>
      <c r="GY266" s="58"/>
      <c r="GZ266" s="58"/>
      <c r="HA266" s="58"/>
      <c r="HB266" s="58"/>
      <c r="HC266" s="58"/>
      <c r="HD266" s="15" t="e">
        <f t="shared" si="984"/>
        <v>#VALUE!</v>
      </c>
    </row>
    <row r="267" spans="1:213" s="15" customFormat="1" ht="13.5" customHeight="1" x14ac:dyDescent="0.25">
      <c r="A267" s="14" t="s">
        <v>49</v>
      </c>
      <c r="B267" s="62" t="s">
        <v>334</v>
      </c>
      <c r="C267" s="47" t="s">
        <v>51</v>
      </c>
      <c r="D267" s="47" t="s">
        <v>52</v>
      </c>
      <c r="E267" s="48">
        <v>160</v>
      </c>
      <c r="F267" s="49"/>
      <c r="G267" s="50" t="s">
        <v>335</v>
      </c>
      <c r="H267" s="51" t="s">
        <v>54</v>
      </c>
      <c r="J267" s="50" t="s">
        <v>55</v>
      </c>
      <c r="K267" s="52" t="s">
        <v>56</v>
      </c>
      <c r="L267" s="70" t="s">
        <v>585</v>
      </c>
      <c r="M267" s="53"/>
      <c r="N267" s="16"/>
      <c r="O267" s="54"/>
      <c r="P267" s="17">
        <v>20</v>
      </c>
      <c r="Q267" s="55">
        <f t="shared" ref="Q267:AE268" si="1051">SUM(AF267,AU267,BJ267,BY267,CN267,DC267,DR267,EG267,EV267,FK267,FZ267,GO267)</f>
        <v>0</v>
      </c>
      <c r="R267" s="56">
        <f t="shared" si="1051"/>
        <v>0</v>
      </c>
      <c r="S267" s="56">
        <f t="shared" si="1051"/>
        <v>0</v>
      </c>
      <c r="T267" s="56">
        <f t="shared" si="1051"/>
        <v>0</v>
      </c>
      <c r="U267" s="56">
        <f t="shared" si="1051"/>
        <v>0</v>
      </c>
      <c r="V267" s="56">
        <f t="shared" si="1051"/>
        <v>0</v>
      </c>
      <c r="W267" s="56">
        <f t="shared" si="1051"/>
        <v>0</v>
      </c>
      <c r="X267" s="56">
        <f t="shared" si="1051"/>
        <v>0</v>
      </c>
      <c r="Y267" s="56">
        <f t="shared" si="1051"/>
        <v>0</v>
      </c>
      <c r="Z267" s="56">
        <f t="shared" si="1051"/>
        <v>0</v>
      </c>
      <c r="AA267" s="56">
        <f t="shared" si="1051"/>
        <v>0</v>
      </c>
      <c r="AB267" s="56">
        <f t="shared" si="1051"/>
        <v>0</v>
      </c>
      <c r="AC267" s="56">
        <f t="shared" si="1051"/>
        <v>0</v>
      </c>
      <c r="AD267" s="56">
        <f t="shared" si="1051"/>
        <v>0</v>
      </c>
      <c r="AE267" s="56">
        <f t="shared" si="1051"/>
        <v>0</v>
      </c>
      <c r="AF267" s="57">
        <f>SUM(AG267:AT267)</f>
        <v>0</v>
      </c>
      <c r="AG267" s="58"/>
      <c r="AH267" s="63" t="s">
        <v>731</v>
      </c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60">
        <f>SUM(AV267:BI267)</f>
        <v>0</v>
      </c>
      <c r="AV267" s="58">
        <f>(AV268*AV269)/1000</f>
        <v>0</v>
      </c>
      <c r="AW267" s="63" t="s">
        <v>732</v>
      </c>
      <c r="AX267" s="58">
        <f t="shared" ref="AX267:BI267" si="1052">(AX268*AX269)/1000</f>
        <v>0</v>
      </c>
      <c r="AY267" s="58">
        <f t="shared" si="1052"/>
        <v>0</v>
      </c>
      <c r="AZ267" s="58">
        <f t="shared" si="1052"/>
        <v>0</v>
      </c>
      <c r="BA267" s="58">
        <f t="shared" si="1052"/>
        <v>0</v>
      </c>
      <c r="BB267" s="58">
        <f t="shared" si="1052"/>
        <v>0</v>
      </c>
      <c r="BC267" s="58">
        <f t="shared" si="1052"/>
        <v>0</v>
      </c>
      <c r="BD267" s="58">
        <f t="shared" si="1052"/>
        <v>0</v>
      </c>
      <c r="BE267" s="58">
        <f t="shared" si="1052"/>
        <v>0</v>
      </c>
      <c r="BF267" s="58">
        <f t="shared" si="1052"/>
        <v>0</v>
      </c>
      <c r="BG267" s="58">
        <f t="shared" si="1052"/>
        <v>0</v>
      </c>
      <c r="BH267" s="58">
        <f t="shared" si="1052"/>
        <v>0</v>
      </c>
      <c r="BI267" s="58">
        <f t="shared" si="1052"/>
        <v>0</v>
      </c>
      <c r="BJ267" s="60">
        <f>SUM(BK267:BX267)</f>
        <v>0</v>
      </c>
      <c r="BK267" s="58">
        <f>(BK268*BK269)/1000</f>
        <v>0</v>
      </c>
      <c r="BL267" s="63" t="s">
        <v>733</v>
      </c>
      <c r="BM267" s="58">
        <f t="shared" ref="BM267:BX267" si="1053">(BM268*BM269)/1000</f>
        <v>0</v>
      </c>
      <c r="BN267" s="58">
        <f t="shared" si="1053"/>
        <v>0</v>
      </c>
      <c r="BO267" s="58">
        <f t="shared" si="1053"/>
        <v>0</v>
      </c>
      <c r="BP267" s="58">
        <f t="shared" si="1053"/>
        <v>0</v>
      </c>
      <c r="BQ267" s="58">
        <f t="shared" si="1053"/>
        <v>0</v>
      </c>
      <c r="BR267" s="58">
        <f t="shared" si="1053"/>
        <v>0</v>
      </c>
      <c r="BS267" s="58">
        <f t="shared" si="1053"/>
        <v>0</v>
      </c>
      <c r="BT267" s="58">
        <f t="shared" si="1053"/>
        <v>0</v>
      </c>
      <c r="BU267" s="58">
        <f t="shared" si="1053"/>
        <v>0</v>
      </c>
      <c r="BV267" s="58">
        <f t="shared" si="1053"/>
        <v>0</v>
      </c>
      <c r="BW267" s="58">
        <f t="shared" si="1053"/>
        <v>0</v>
      </c>
      <c r="BX267" s="58">
        <f t="shared" si="1053"/>
        <v>0</v>
      </c>
      <c r="BY267" s="60">
        <f>SUM(BZ267:CM267)</f>
        <v>0</v>
      </c>
      <c r="BZ267" s="58">
        <f>(BZ268*BZ269)/1000</f>
        <v>0</v>
      </c>
      <c r="CA267" s="63" t="s">
        <v>734</v>
      </c>
      <c r="CB267" s="58">
        <f t="shared" ref="CB267:CM267" si="1054">(CB268*CB269)/1000</f>
        <v>0</v>
      </c>
      <c r="CC267" s="58">
        <f t="shared" si="1054"/>
        <v>0</v>
      </c>
      <c r="CD267" s="58">
        <f t="shared" si="1054"/>
        <v>0</v>
      </c>
      <c r="CE267" s="58">
        <f t="shared" si="1054"/>
        <v>0</v>
      </c>
      <c r="CF267" s="58">
        <f t="shared" si="1054"/>
        <v>0</v>
      </c>
      <c r="CG267" s="58">
        <f t="shared" si="1054"/>
        <v>0</v>
      </c>
      <c r="CH267" s="58">
        <f t="shared" si="1054"/>
        <v>0</v>
      </c>
      <c r="CI267" s="58">
        <f t="shared" si="1054"/>
        <v>0</v>
      </c>
      <c r="CJ267" s="58">
        <f t="shared" si="1054"/>
        <v>0</v>
      </c>
      <c r="CK267" s="58">
        <f t="shared" si="1054"/>
        <v>0</v>
      </c>
      <c r="CL267" s="58">
        <f t="shared" si="1054"/>
        <v>0</v>
      </c>
      <c r="CM267" s="58">
        <f t="shared" si="1054"/>
        <v>0</v>
      </c>
      <c r="CN267" s="60">
        <f>SUM(CO267:DB267)</f>
        <v>0</v>
      </c>
      <c r="CO267" s="58">
        <f>(CO268*CO269)/1000</f>
        <v>0</v>
      </c>
      <c r="CP267" s="63" t="s">
        <v>735</v>
      </c>
      <c r="CQ267" s="58">
        <f t="shared" ref="CQ267:DB267" si="1055">(CQ268*CQ269)/1000</f>
        <v>0</v>
      </c>
      <c r="CR267" s="58">
        <f t="shared" si="1055"/>
        <v>0</v>
      </c>
      <c r="CS267" s="58">
        <f t="shared" si="1055"/>
        <v>0</v>
      </c>
      <c r="CT267" s="58">
        <f t="shared" si="1055"/>
        <v>0</v>
      </c>
      <c r="CU267" s="58">
        <f t="shared" si="1055"/>
        <v>0</v>
      </c>
      <c r="CV267" s="58">
        <f t="shared" si="1055"/>
        <v>0</v>
      </c>
      <c r="CW267" s="58">
        <f t="shared" si="1055"/>
        <v>0</v>
      </c>
      <c r="CX267" s="58">
        <f t="shared" si="1055"/>
        <v>0</v>
      </c>
      <c r="CY267" s="58">
        <f t="shared" si="1055"/>
        <v>0</v>
      </c>
      <c r="CZ267" s="58">
        <f t="shared" si="1055"/>
        <v>0</v>
      </c>
      <c r="DA267" s="58">
        <f t="shared" si="1055"/>
        <v>0</v>
      </c>
      <c r="DB267" s="58">
        <f t="shared" si="1055"/>
        <v>0</v>
      </c>
      <c r="DC267" s="60">
        <f>SUM(DD267:DQ267)</f>
        <v>0</v>
      </c>
      <c r="DD267" s="58">
        <f>(DD268*DD269)/1000</f>
        <v>0</v>
      </c>
      <c r="DE267" s="63" t="s">
        <v>736</v>
      </c>
      <c r="DF267" s="58">
        <f t="shared" ref="DF267:DQ267" si="1056">(DF268*DF269)/1000</f>
        <v>0</v>
      </c>
      <c r="DG267" s="58">
        <f t="shared" si="1056"/>
        <v>0</v>
      </c>
      <c r="DH267" s="58">
        <f t="shared" si="1056"/>
        <v>0</v>
      </c>
      <c r="DI267" s="58">
        <f t="shared" si="1056"/>
        <v>0</v>
      </c>
      <c r="DJ267" s="58">
        <f t="shared" si="1056"/>
        <v>0</v>
      </c>
      <c r="DK267" s="58">
        <f t="shared" si="1056"/>
        <v>0</v>
      </c>
      <c r="DL267" s="58">
        <f t="shared" si="1056"/>
        <v>0</v>
      </c>
      <c r="DM267" s="58">
        <f t="shared" si="1056"/>
        <v>0</v>
      </c>
      <c r="DN267" s="58">
        <f t="shared" si="1056"/>
        <v>0</v>
      </c>
      <c r="DO267" s="58">
        <f t="shared" si="1056"/>
        <v>0</v>
      </c>
      <c r="DP267" s="58">
        <f t="shared" si="1056"/>
        <v>0</v>
      </c>
      <c r="DQ267" s="58">
        <f t="shared" si="1056"/>
        <v>0</v>
      </c>
      <c r="DR267" s="60">
        <f>SUM(DS267:EF267)</f>
        <v>0</v>
      </c>
      <c r="DS267" s="58">
        <f>(DS268*DS269)/1000</f>
        <v>0</v>
      </c>
      <c r="DT267" s="63" t="s">
        <v>737</v>
      </c>
      <c r="DU267" s="58">
        <f t="shared" ref="DU267:EF267" si="1057">(DU268*DU269)/1000</f>
        <v>0</v>
      </c>
      <c r="DV267" s="58">
        <f t="shared" si="1057"/>
        <v>0</v>
      </c>
      <c r="DW267" s="58">
        <f t="shared" si="1057"/>
        <v>0</v>
      </c>
      <c r="DX267" s="58">
        <f t="shared" si="1057"/>
        <v>0</v>
      </c>
      <c r="DY267" s="58">
        <f t="shared" si="1057"/>
        <v>0</v>
      </c>
      <c r="DZ267" s="58">
        <f t="shared" si="1057"/>
        <v>0</v>
      </c>
      <c r="EA267" s="58">
        <f t="shared" si="1057"/>
        <v>0</v>
      </c>
      <c r="EB267" s="58">
        <f t="shared" si="1057"/>
        <v>0</v>
      </c>
      <c r="EC267" s="58">
        <f t="shared" si="1057"/>
        <v>0</v>
      </c>
      <c r="ED267" s="58">
        <f t="shared" si="1057"/>
        <v>0</v>
      </c>
      <c r="EE267" s="58">
        <f t="shared" si="1057"/>
        <v>0</v>
      </c>
      <c r="EF267" s="58">
        <f t="shared" si="1057"/>
        <v>0</v>
      </c>
      <c r="EG267" s="60">
        <f>SUM(EH267:EU267)</f>
        <v>0</v>
      </c>
      <c r="EH267" s="58">
        <f>(EH268*EH269)/1000</f>
        <v>0</v>
      </c>
      <c r="EI267" s="63" t="s">
        <v>738</v>
      </c>
      <c r="EJ267" s="58">
        <f t="shared" ref="EJ267:EU267" si="1058">(EJ268*EJ269)/1000</f>
        <v>0</v>
      </c>
      <c r="EK267" s="58">
        <f t="shared" si="1058"/>
        <v>0</v>
      </c>
      <c r="EL267" s="58">
        <f t="shared" si="1058"/>
        <v>0</v>
      </c>
      <c r="EM267" s="58">
        <f t="shared" si="1058"/>
        <v>0</v>
      </c>
      <c r="EN267" s="58">
        <f t="shared" si="1058"/>
        <v>0</v>
      </c>
      <c r="EO267" s="58">
        <f t="shared" si="1058"/>
        <v>0</v>
      </c>
      <c r="EP267" s="58">
        <f t="shared" si="1058"/>
        <v>0</v>
      </c>
      <c r="EQ267" s="58">
        <f t="shared" si="1058"/>
        <v>0</v>
      </c>
      <c r="ER267" s="58">
        <f t="shared" si="1058"/>
        <v>0</v>
      </c>
      <c r="ES267" s="58">
        <f t="shared" si="1058"/>
        <v>0</v>
      </c>
      <c r="ET267" s="58">
        <f t="shared" si="1058"/>
        <v>0</v>
      </c>
      <c r="EU267" s="58">
        <f t="shared" si="1058"/>
        <v>0</v>
      </c>
      <c r="EV267" s="60">
        <f>SUM(EW267:FJ267)</f>
        <v>0</v>
      </c>
      <c r="EW267" s="58">
        <f>(EW268*EW269)/1000</f>
        <v>0</v>
      </c>
      <c r="EX267" s="63" t="s">
        <v>739</v>
      </c>
      <c r="EY267" s="58">
        <f t="shared" ref="EY267:FJ267" si="1059">(EY268*EY269)/1000</f>
        <v>0</v>
      </c>
      <c r="EZ267" s="58">
        <f t="shared" si="1059"/>
        <v>0</v>
      </c>
      <c r="FA267" s="58">
        <f t="shared" si="1059"/>
        <v>0</v>
      </c>
      <c r="FB267" s="58">
        <f t="shared" si="1059"/>
        <v>0</v>
      </c>
      <c r="FC267" s="58">
        <f t="shared" si="1059"/>
        <v>0</v>
      </c>
      <c r="FD267" s="58">
        <f t="shared" si="1059"/>
        <v>0</v>
      </c>
      <c r="FE267" s="58">
        <f t="shared" si="1059"/>
        <v>0</v>
      </c>
      <c r="FF267" s="58">
        <f t="shared" si="1059"/>
        <v>0</v>
      </c>
      <c r="FG267" s="58">
        <f t="shared" si="1059"/>
        <v>0</v>
      </c>
      <c r="FH267" s="58">
        <f t="shared" si="1059"/>
        <v>0</v>
      </c>
      <c r="FI267" s="58">
        <f t="shared" si="1059"/>
        <v>0</v>
      </c>
      <c r="FJ267" s="58">
        <f t="shared" si="1059"/>
        <v>0</v>
      </c>
      <c r="FK267" s="60">
        <f>SUM(FL267:FY267)</f>
        <v>0</v>
      </c>
      <c r="FL267" s="58">
        <f>(FL268*FL269)/1000</f>
        <v>0</v>
      </c>
      <c r="FM267" s="63" t="s">
        <v>740</v>
      </c>
      <c r="FN267" s="58">
        <f t="shared" ref="FN267:FY267" si="1060">(FN268*FN269)/1000</f>
        <v>0</v>
      </c>
      <c r="FO267" s="58">
        <f t="shared" si="1060"/>
        <v>0</v>
      </c>
      <c r="FP267" s="58">
        <f t="shared" si="1060"/>
        <v>0</v>
      </c>
      <c r="FQ267" s="58">
        <f t="shared" si="1060"/>
        <v>0</v>
      </c>
      <c r="FR267" s="58">
        <f t="shared" si="1060"/>
        <v>0</v>
      </c>
      <c r="FS267" s="58">
        <f t="shared" si="1060"/>
        <v>0</v>
      </c>
      <c r="FT267" s="58">
        <f t="shared" si="1060"/>
        <v>0</v>
      </c>
      <c r="FU267" s="58">
        <f t="shared" si="1060"/>
        <v>0</v>
      </c>
      <c r="FV267" s="58">
        <f t="shared" si="1060"/>
        <v>0</v>
      </c>
      <c r="FW267" s="58">
        <f t="shared" si="1060"/>
        <v>0</v>
      </c>
      <c r="FX267" s="58">
        <f t="shared" si="1060"/>
        <v>0</v>
      </c>
      <c r="FY267" s="58">
        <f t="shared" si="1060"/>
        <v>0</v>
      </c>
      <c r="FZ267" s="60">
        <f>SUM(GA267:GN267)</f>
        <v>0</v>
      </c>
      <c r="GA267" s="58">
        <f>(GA268*GA269)/1000</f>
        <v>0</v>
      </c>
      <c r="GB267" s="63" t="s">
        <v>741</v>
      </c>
      <c r="GC267" s="58">
        <f t="shared" ref="GC267:GN267" si="1061">(GC268*GC269)/1000</f>
        <v>0</v>
      </c>
      <c r="GD267" s="58">
        <f t="shared" si="1061"/>
        <v>0</v>
      </c>
      <c r="GE267" s="58">
        <f t="shared" si="1061"/>
        <v>0</v>
      </c>
      <c r="GF267" s="58">
        <f t="shared" si="1061"/>
        <v>0</v>
      </c>
      <c r="GG267" s="58">
        <f t="shared" si="1061"/>
        <v>0</v>
      </c>
      <c r="GH267" s="58">
        <f t="shared" si="1061"/>
        <v>0</v>
      </c>
      <c r="GI267" s="58">
        <f t="shared" si="1061"/>
        <v>0</v>
      </c>
      <c r="GJ267" s="58">
        <f t="shared" si="1061"/>
        <v>0</v>
      </c>
      <c r="GK267" s="58">
        <f t="shared" si="1061"/>
        <v>0</v>
      </c>
      <c r="GL267" s="58">
        <f t="shared" si="1061"/>
        <v>0</v>
      </c>
      <c r="GM267" s="58">
        <f t="shared" si="1061"/>
        <v>0</v>
      </c>
      <c r="GN267" s="58">
        <f t="shared" si="1061"/>
        <v>0</v>
      </c>
      <c r="GO267" s="60">
        <f>SUM(GP267:HC267)</f>
        <v>0</v>
      </c>
      <c r="GP267" s="58">
        <f>(GP268*GP269)/1000</f>
        <v>0</v>
      </c>
      <c r="GQ267" s="63" t="s">
        <v>742</v>
      </c>
      <c r="GR267" s="58">
        <f t="shared" ref="GR267:HC267" si="1062">(GR268*GR269)/1000</f>
        <v>0</v>
      </c>
      <c r="GS267" s="58">
        <f t="shared" si="1062"/>
        <v>0</v>
      </c>
      <c r="GT267" s="58">
        <f t="shared" si="1062"/>
        <v>0</v>
      </c>
      <c r="GU267" s="58">
        <f t="shared" si="1062"/>
        <v>0</v>
      </c>
      <c r="GV267" s="58">
        <f t="shared" si="1062"/>
        <v>0</v>
      </c>
      <c r="GW267" s="58">
        <f t="shared" si="1062"/>
        <v>0</v>
      </c>
      <c r="GX267" s="58">
        <f t="shared" si="1062"/>
        <v>0</v>
      </c>
      <c r="GY267" s="58">
        <f t="shared" si="1062"/>
        <v>0</v>
      </c>
      <c r="GZ267" s="58">
        <f t="shared" si="1062"/>
        <v>0</v>
      </c>
      <c r="HA267" s="58">
        <f t="shared" si="1062"/>
        <v>0</v>
      </c>
      <c r="HB267" s="58">
        <f t="shared" si="1062"/>
        <v>0</v>
      </c>
      <c r="HC267" s="58">
        <f t="shared" si="1062"/>
        <v>0</v>
      </c>
      <c r="HD267" s="15" t="str">
        <f t="shared" si="984"/>
        <v/>
      </c>
    </row>
    <row r="268" spans="1:213" s="15" customFormat="1" ht="13.5" customHeight="1" x14ac:dyDescent="0.25">
      <c r="A268" s="14" t="s">
        <v>54</v>
      </c>
      <c r="B268" s="62" t="s">
        <v>348</v>
      </c>
      <c r="C268" s="47" t="s">
        <v>51</v>
      </c>
      <c r="D268" s="47" t="s">
        <v>52</v>
      </c>
      <c r="E268" s="48">
        <v>160</v>
      </c>
      <c r="F268" s="49"/>
      <c r="G268" s="50" t="s">
        <v>327</v>
      </c>
      <c r="H268" s="51"/>
      <c r="J268" s="50" t="s">
        <v>234</v>
      </c>
      <c r="K268" s="52" t="s">
        <v>56</v>
      </c>
      <c r="L268" s="70" t="s">
        <v>585</v>
      </c>
      <c r="M268" s="53"/>
      <c r="N268" s="16"/>
      <c r="O268" s="54"/>
      <c r="P268" s="17">
        <v>20</v>
      </c>
      <c r="Q268" s="55">
        <f t="shared" si="1051"/>
        <v>0</v>
      </c>
      <c r="R268" s="56">
        <f t="shared" si="1051"/>
        <v>0</v>
      </c>
      <c r="S268" s="56">
        <f t="shared" si="1051"/>
        <v>0</v>
      </c>
      <c r="T268" s="56">
        <f t="shared" si="1051"/>
        <v>0</v>
      </c>
      <c r="U268" s="56">
        <f t="shared" si="1051"/>
        <v>0</v>
      </c>
      <c r="V268" s="56">
        <f t="shared" si="1051"/>
        <v>0</v>
      </c>
      <c r="W268" s="56">
        <f t="shared" si="1051"/>
        <v>0</v>
      </c>
      <c r="X268" s="56">
        <f t="shared" si="1051"/>
        <v>0</v>
      </c>
      <c r="Y268" s="56">
        <f t="shared" si="1051"/>
        <v>0</v>
      </c>
      <c r="Z268" s="56">
        <f t="shared" si="1051"/>
        <v>0</v>
      </c>
      <c r="AA268" s="56">
        <f t="shared" si="1051"/>
        <v>0</v>
      </c>
      <c r="AB268" s="56">
        <f t="shared" si="1051"/>
        <v>0</v>
      </c>
      <c r="AC268" s="56">
        <f t="shared" si="1051"/>
        <v>0</v>
      </c>
      <c r="AD268" s="56">
        <f t="shared" si="1051"/>
        <v>0</v>
      </c>
      <c r="AE268" s="56">
        <f t="shared" si="1051"/>
        <v>0</v>
      </c>
      <c r="AF268" s="57">
        <f>SUM(AG268:AT268)</f>
        <v>0</v>
      </c>
      <c r="AG268" s="58"/>
      <c r="AH268" s="63" t="s">
        <v>743</v>
      </c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60">
        <f>SUM(AV268:BI268)</f>
        <v>0</v>
      </c>
      <c r="AV268" s="58"/>
      <c r="AW268" s="63" t="s">
        <v>744</v>
      </c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60">
        <f>SUM(BK268:BX268)</f>
        <v>0</v>
      </c>
      <c r="BK268" s="58"/>
      <c r="BL268" s="63" t="s">
        <v>745</v>
      </c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60">
        <f>SUM(BZ268:CM268)</f>
        <v>0</v>
      </c>
      <c r="BZ268" s="58"/>
      <c r="CA268" s="63" t="s">
        <v>746</v>
      </c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60">
        <f>SUM(CO268:DB268)</f>
        <v>0</v>
      </c>
      <c r="CO268" s="58"/>
      <c r="CP268" s="63" t="s">
        <v>747</v>
      </c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60">
        <f>SUM(DD268:DQ268)</f>
        <v>0</v>
      </c>
      <c r="DD268" s="58"/>
      <c r="DE268" s="63" t="s">
        <v>748</v>
      </c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60">
        <f>SUM(DS268:EF268)</f>
        <v>0</v>
      </c>
      <c r="DS268" s="58"/>
      <c r="DT268" s="63" t="s">
        <v>749</v>
      </c>
      <c r="DU268" s="58"/>
      <c r="DV268" s="58"/>
      <c r="DW268" s="58"/>
      <c r="DX268" s="58"/>
      <c r="DY268" s="58"/>
      <c r="DZ268" s="58"/>
      <c r="EA268" s="58"/>
      <c r="EB268" s="58"/>
      <c r="EC268" s="58"/>
      <c r="ED268" s="58"/>
      <c r="EE268" s="58"/>
      <c r="EF268" s="58"/>
      <c r="EG268" s="60">
        <f>SUM(EH268:EU268)</f>
        <v>0</v>
      </c>
      <c r="EH268" s="58"/>
      <c r="EI268" s="63" t="s">
        <v>750</v>
      </c>
      <c r="EJ268" s="58"/>
      <c r="EK268" s="58"/>
      <c r="EL268" s="58"/>
      <c r="EM268" s="58"/>
      <c r="EN268" s="58"/>
      <c r="EO268" s="58"/>
      <c r="EP268" s="58"/>
      <c r="EQ268" s="58"/>
      <c r="ER268" s="58"/>
      <c r="ES268" s="58"/>
      <c r="ET268" s="58"/>
      <c r="EU268" s="58"/>
      <c r="EV268" s="60">
        <f>SUM(EW268:FJ268)</f>
        <v>0</v>
      </c>
      <c r="EW268" s="58"/>
      <c r="EX268" s="63" t="s">
        <v>751</v>
      </c>
      <c r="EY268" s="58"/>
      <c r="EZ268" s="58"/>
      <c r="FA268" s="58"/>
      <c r="FB268" s="58"/>
      <c r="FC268" s="58"/>
      <c r="FD268" s="58"/>
      <c r="FE268" s="58"/>
      <c r="FF268" s="58"/>
      <c r="FG268" s="58"/>
      <c r="FH268" s="58"/>
      <c r="FI268" s="58"/>
      <c r="FJ268" s="58"/>
      <c r="FK268" s="60">
        <f>SUM(FL268:FY268)</f>
        <v>0</v>
      </c>
      <c r="FL268" s="58"/>
      <c r="FM268" s="63" t="s">
        <v>752</v>
      </c>
      <c r="FN268" s="58"/>
      <c r="FO268" s="58"/>
      <c r="FP268" s="58"/>
      <c r="FQ268" s="58"/>
      <c r="FR268" s="58"/>
      <c r="FS268" s="58"/>
      <c r="FT268" s="58"/>
      <c r="FU268" s="58"/>
      <c r="FV268" s="58"/>
      <c r="FW268" s="58"/>
      <c r="FX268" s="58"/>
      <c r="FY268" s="58"/>
      <c r="FZ268" s="60">
        <f>SUM(GA268:GN268)</f>
        <v>0</v>
      </c>
      <c r="GA268" s="58"/>
      <c r="GB268" s="63" t="s">
        <v>753</v>
      </c>
      <c r="GC268" s="58"/>
      <c r="GD268" s="58"/>
      <c r="GE268" s="58"/>
      <c r="GF268" s="58"/>
      <c r="GG268" s="58"/>
      <c r="GH268" s="58"/>
      <c r="GI268" s="58"/>
      <c r="GJ268" s="58"/>
      <c r="GK268" s="58"/>
      <c r="GL268" s="58"/>
      <c r="GM268" s="58"/>
      <c r="GN268" s="58"/>
      <c r="GO268" s="60">
        <f>SUM(GP268:HC268)</f>
        <v>0</v>
      </c>
      <c r="GP268" s="58"/>
      <c r="GQ268" s="63" t="s">
        <v>754</v>
      </c>
      <c r="GR268" s="58"/>
      <c r="GS268" s="58"/>
      <c r="GT268" s="58"/>
      <c r="GU268" s="58"/>
      <c r="GV268" s="58"/>
      <c r="GW268" s="58"/>
      <c r="GX268" s="58"/>
      <c r="GY268" s="58"/>
      <c r="GZ268" s="58"/>
      <c r="HA268" s="58"/>
      <c r="HB268" s="58"/>
      <c r="HC268" s="58"/>
      <c r="HD268" s="15" t="str">
        <f t="shared" si="984"/>
        <v/>
      </c>
    </row>
    <row r="269" spans="1:213" s="15" customFormat="1" ht="13.5" customHeight="1" x14ac:dyDescent="0.25">
      <c r="A269" s="14" t="s">
        <v>54</v>
      </c>
      <c r="B269" s="62" t="s">
        <v>361</v>
      </c>
      <c r="C269" s="47" t="s">
        <v>51</v>
      </c>
      <c r="D269" s="47" t="s">
        <v>52</v>
      </c>
      <c r="E269" s="48">
        <v>160</v>
      </c>
      <c r="F269" s="49"/>
      <c r="G269" s="50" t="s">
        <v>329</v>
      </c>
      <c r="H269" s="51"/>
      <c r="J269" s="50" t="s">
        <v>237</v>
      </c>
      <c r="K269" s="52" t="s">
        <v>56</v>
      </c>
      <c r="L269" s="70" t="s">
        <v>585</v>
      </c>
      <c r="M269" s="53"/>
      <c r="N269" s="16"/>
      <c r="O269" s="54"/>
      <c r="P269" s="17">
        <v>20</v>
      </c>
      <c r="Q269" s="55">
        <f>IF(Q268=0, 0, Q267/Q268/1)*1000</f>
        <v>0</v>
      </c>
      <c r="R269" s="56">
        <f>IF(R268=0, 0, R267/R268/1)</f>
        <v>0</v>
      </c>
      <c r="S269" s="56">
        <f>IF(S268=0, 0, S267/S268/1)*1000</f>
        <v>0</v>
      </c>
      <c r="T269" s="56">
        <f t="shared" ref="T269:AE269" si="1063">IF(T268=0, 0, T267/T268/1)</f>
        <v>0</v>
      </c>
      <c r="U269" s="56">
        <f t="shared" si="1063"/>
        <v>0</v>
      </c>
      <c r="V269" s="56">
        <f t="shared" si="1063"/>
        <v>0</v>
      </c>
      <c r="W269" s="56">
        <f t="shared" si="1063"/>
        <v>0</v>
      </c>
      <c r="X269" s="56">
        <f t="shared" si="1063"/>
        <v>0</v>
      </c>
      <c r="Y269" s="56">
        <f t="shared" si="1063"/>
        <v>0</v>
      </c>
      <c r="Z269" s="56">
        <f t="shared" si="1063"/>
        <v>0</v>
      </c>
      <c r="AA269" s="56">
        <f t="shared" si="1063"/>
        <v>0</v>
      </c>
      <c r="AB269" s="56">
        <f t="shared" si="1063"/>
        <v>0</v>
      </c>
      <c r="AC269" s="56">
        <f t="shared" si="1063"/>
        <v>0</v>
      </c>
      <c r="AD269" s="56">
        <f t="shared" si="1063"/>
        <v>0</v>
      </c>
      <c r="AE269" s="56">
        <f t="shared" si="1063"/>
        <v>0</v>
      </c>
      <c r="AF269" s="57">
        <f>IF(AF268=0, 0, AF267/AF268/1)*1000</f>
        <v>0</v>
      </c>
      <c r="AG269" s="58"/>
      <c r="AH269" s="63" t="e">
        <f>IF(AH268=0, 0, AH267/AH268)*1000</f>
        <v>#VALUE!</v>
      </c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60">
        <f>IF(AU268=0, 0, AU267/AU268/1)*1000</f>
        <v>0</v>
      </c>
      <c r="AV269" s="58"/>
      <c r="AW269" s="63" t="e">
        <f>IF(AW268=0, 0, AW267/AW268)*1000</f>
        <v>#VALUE!</v>
      </c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60">
        <f>IF(BJ268=0, 0, BJ267/BJ268/1)*1000</f>
        <v>0</v>
      </c>
      <c r="BK269" s="58"/>
      <c r="BL269" s="63" t="e">
        <f>IF(BL268=0, 0, BL267/BL268)*1000</f>
        <v>#VALUE!</v>
      </c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60">
        <f>IF(BY268=0, 0, BY267/BY268/1)*1000</f>
        <v>0</v>
      </c>
      <c r="BZ269" s="58"/>
      <c r="CA269" s="63" t="e">
        <f>IF(CA268=0, 0, CA267/CA268)*1000</f>
        <v>#VALUE!</v>
      </c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60">
        <f>IF(CN268=0, 0, CN267/CN268/1)*1000</f>
        <v>0</v>
      </c>
      <c r="CO269" s="58"/>
      <c r="CP269" s="63" t="e">
        <f>IF(CP268=0, 0, CP267/CP268)*1000</f>
        <v>#VALUE!</v>
      </c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60">
        <f>IF(DC268=0, 0, DC267/DC268/1)*1000</f>
        <v>0</v>
      </c>
      <c r="DD269" s="58"/>
      <c r="DE269" s="63" t="e">
        <f>IF(DE268=0, 0, DE267/DE268)*1000</f>
        <v>#VALUE!</v>
      </c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60">
        <f>IF(DR268=0, 0, DR267/DR268/1)*1000</f>
        <v>0</v>
      </c>
      <c r="DS269" s="58"/>
      <c r="DT269" s="63" t="e">
        <f>IF(DT268=0, 0, DT267/DT268)*1000</f>
        <v>#VALUE!</v>
      </c>
      <c r="DU269" s="58"/>
      <c r="DV269" s="58"/>
      <c r="DW269" s="58"/>
      <c r="DX269" s="58"/>
      <c r="DY269" s="58"/>
      <c r="DZ269" s="58"/>
      <c r="EA269" s="58"/>
      <c r="EB269" s="58"/>
      <c r="EC269" s="58"/>
      <c r="ED269" s="58"/>
      <c r="EE269" s="58"/>
      <c r="EF269" s="58"/>
      <c r="EG269" s="60">
        <f>IF(EG268=0, 0, EG267/EG268/1)*1000</f>
        <v>0</v>
      </c>
      <c r="EH269" s="58"/>
      <c r="EI269" s="63" t="e">
        <f>IF(EI268=0, 0, EI267/EI268)*1000</f>
        <v>#VALUE!</v>
      </c>
      <c r="EJ269" s="58"/>
      <c r="EK269" s="58"/>
      <c r="EL269" s="58"/>
      <c r="EM269" s="58"/>
      <c r="EN269" s="58"/>
      <c r="EO269" s="58"/>
      <c r="EP269" s="58"/>
      <c r="EQ269" s="58"/>
      <c r="ER269" s="58"/>
      <c r="ES269" s="58"/>
      <c r="ET269" s="58"/>
      <c r="EU269" s="58"/>
      <c r="EV269" s="60">
        <f>IF(EV268=0, 0, EV267/EV268/1)*1000</f>
        <v>0</v>
      </c>
      <c r="EW269" s="58"/>
      <c r="EX269" s="63" t="e">
        <f>IF(EX268=0, 0, EX267/EX268)*1000</f>
        <v>#VALUE!</v>
      </c>
      <c r="EY269" s="58"/>
      <c r="EZ269" s="58"/>
      <c r="FA269" s="58"/>
      <c r="FB269" s="58"/>
      <c r="FC269" s="58"/>
      <c r="FD269" s="58"/>
      <c r="FE269" s="58"/>
      <c r="FF269" s="58"/>
      <c r="FG269" s="58"/>
      <c r="FH269" s="58"/>
      <c r="FI269" s="58"/>
      <c r="FJ269" s="58"/>
      <c r="FK269" s="60">
        <f>IF(FK268=0, 0, FK267/FK268/1)*1000</f>
        <v>0</v>
      </c>
      <c r="FL269" s="58"/>
      <c r="FM269" s="63" t="e">
        <f>IF(FM268=0, 0, FM267/FM268)*1000</f>
        <v>#VALUE!</v>
      </c>
      <c r="FN269" s="58"/>
      <c r="FO269" s="58"/>
      <c r="FP269" s="58"/>
      <c r="FQ269" s="58"/>
      <c r="FR269" s="58"/>
      <c r="FS269" s="58"/>
      <c r="FT269" s="58"/>
      <c r="FU269" s="58"/>
      <c r="FV269" s="58"/>
      <c r="FW269" s="58"/>
      <c r="FX269" s="58"/>
      <c r="FY269" s="58"/>
      <c r="FZ269" s="60">
        <f>IF(FZ268=0, 0, FZ267/FZ268/1)*1000</f>
        <v>0</v>
      </c>
      <c r="GA269" s="58"/>
      <c r="GB269" s="63" t="e">
        <f>IF(GB268=0, 0, GB267/GB268)*1000</f>
        <v>#VALUE!</v>
      </c>
      <c r="GC269" s="58"/>
      <c r="GD269" s="58"/>
      <c r="GE269" s="58"/>
      <c r="GF269" s="58"/>
      <c r="GG269" s="58"/>
      <c r="GH269" s="58"/>
      <c r="GI269" s="58"/>
      <c r="GJ269" s="58"/>
      <c r="GK269" s="58"/>
      <c r="GL269" s="58"/>
      <c r="GM269" s="58"/>
      <c r="GN269" s="58"/>
      <c r="GO269" s="60">
        <f>IF(GO268=0, 0, GO267/GO268/1)*1000</f>
        <v>0</v>
      </c>
      <c r="GP269" s="58"/>
      <c r="GQ269" s="63" t="e">
        <f>IF(GQ268=0, 0, GQ267/GQ268)*1000</f>
        <v>#VALUE!</v>
      </c>
      <c r="GR269" s="58"/>
      <c r="GS269" s="58"/>
      <c r="GT269" s="58"/>
      <c r="GU269" s="58"/>
      <c r="GV269" s="58"/>
      <c r="GW269" s="58"/>
      <c r="GX269" s="58"/>
      <c r="GY269" s="58"/>
      <c r="GZ269" s="58"/>
      <c r="HA269" s="58"/>
      <c r="HB269" s="58"/>
      <c r="HC269" s="58"/>
      <c r="HD269" s="15" t="e">
        <f t="shared" si="984"/>
        <v>#VALUE!</v>
      </c>
    </row>
    <row r="270" spans="1:213" s="15" customFormat="1" ht="13.5" customHeight="1" x14ac:dyDescent="0.25">
      <c r="A270" s="14" t="s">
        <v>49</v>
      </c>
      <c r="B270" s="62" t="s">
        <v>362</v>
      </c>
      <c r="C270" s="47" t="s">
        <v>51</v>
      </c>
      <c r="D270" s="47" t="s">
        <v>52</v>
      </c>
      <c r="E270" s="48">
        <v>160</v>
      </c>
      <c r="F270" s="49"/>
      <c r="G270" s="50" t="s">
        <v>363</v>
      </c>
      <c r="H270" s="51" t="s">
        <v>54</v>
      </c>
      <c r="J270" s="50" t="s">
        <v>55</v>
      </c>
      <c r="K270" s="52" t="s">
        <v>56</v>
      </c>
      <c r="L270" s="70" t="s">
        <v>585</v>
      </c>
      <c r="M270" s="53"/>
      <c r="N270" s="16"/>
      <c r="O270" s="54"/>
      <c r="P270" s="17">
        <v>20</v>
      </c>
      <c r="Q270" s="55">
        <f t="shared" ref="Q270:AE271" si="1064">SUM(AF270,AU270,BJ270,BY270,CN270,DC270,DR270,EG270,EV270,FK270,FZ270,GO270)</f>
        <v>0</v>
      </c>
      <c r="R270" s="56">
        <f t="shared" si="1064"/>
        <v>0</v>
      </c>
      <c r="S270" s="56">
        <f t="shared" si="1064"/>
        <v>0</v>
      </c>
      <c r="T270" s="56">
        <f t="shared" si="1064"/>
        <v>0</v>
      </c>
      <c r="U270" s="56">
        <f t="shared" si="1064"/>
        <v>0</v>
      </c>
      <c r="V270" s="56">
        <f t="shared" si="1064"/>
        <v>0</v>
      </c>
      <c r="W270" s="56">
        <f t="shared" si="1064"/>
        <v>0</v>
      </c>
      <c r="X270" s="56">
        <f t="shared" si="1064"/>
        <v>0</v>
      </c>
      <c r="Y270" s="56">
        <f t="shared" si="1064"/>
        <v>0</v>
      </c>
      <c r="Z270" s="56">
        <f t="shared" si="1064"/>
        <v>0</v>
      </c>
      <c r="AA270" s="56">
        <f t="shared" si="1064"/>
        <v>0</v>
      </c>
      <c r="AB270" s="56">
        <f t="shared" si="1064"/>
        <v>0</v>
      </c>
      <c r="AC270" s="56">
        <f t="shared" si="1064"/>
        <v>0</v>
      </c>
      <c r="AD270" s="56">
        <f t="shared" si="1064"/>
        <v>0</v>
      </c>
      <c r="AE270" s="56">
        <f t="shared" si="1064"/>
        <v>0</v>
      </c>
      <c r="AF270" s="57">
        <f>SUM(AG270:AT270)</f>
        <v>0</v>
      </c>
      <c r="AG270" s="58"/>
      <c r="AH270" s="63" t="s">
        <v>755</v>
      </c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60">
        <f>SUM(AV270:BI270)</f>
        <v>0</v>
      </c>
      <c r="AV270" s="58">
        <f>(AV271*AV272)/1000</f>
        <v>0</v>
      </c>
      <c r="AW270" s="63" t="s">
        <v>756</v>
      </c>
      <c r="AX270" s="58">
        <f t="shared" ref="AX270:BI270" si="1065">(AX271*AX272)/1000</f>
        <v>0</v>
      </c>
      <c r="AY270" s="58">
        <f t="shared" si="1065"/>
        <v>0</v>
      </c>
      <c r="AZ270" s="58">
        <f t="shared" si="1065"/>
        <v>0</v>
      </c>
      <c r="BA270" s="58">
        <f t="shared" si="1065"/>
        <v>0</v>
      </c>
      <c r="BB270" s="58">
        <f t="shared" si="1065"/>
        <v>0</v>
      </c>
      <c r="BC270" s="58">
        <f t="shared" si="1065"/>
        <v>0</v>
      </c>
      <c r="BD270" s="58">
        <f t="shared" si="1065"/>
        <v>0</v>
      </c>
      <c r="BE270" s="58">
        <f t="shared" si="1065"/>
        <v>0</v>
      </c>
      <c r="BF270" s="58">
        <f t="shared" si="1065"/>
        <v>0</v>
      </c>
      <c r="BG270" s="58">
        <f t="shared" si="1065"/>
        <v>0</v>
      </c>
      <c r="BH270" s="58">
        <f t="shared" si="1065"/>
        <v>0</v>
      </c>
      <c r="BI270" s="58">
        <f t="shared" si="1065"/>
        <v>0</v>
      </c>
      <c r="BJ270" s="60">
        <f>SUM(BK270:BX270)</f>
        <v>0</v>
      </c>
      <c r="BK270" s="58">
        <f>(BK271*BK272)/1000</f>
        <v>0</v>
      </c>
      <c r="BL270" s="63" t="s">
        <v>757</v>
      </c>
      <c r="BM270" s="58">
        <f t="shared" ref="BM270:BX270" si="1066">(BM271*BM272)/1000</f>
        <v>0</v>
      </c>
      <c r="BN270" s="58">
        <f t="shared" si="1066"/>
        <v>0</v>
      </c>
      <c r="BO270" s="58">
        <f t="shared" si="1066"/>
        <v>0</v>
      </c>
      <c r="BP270" s="58">
        <f t="shared" si="1066"/>
        <v>0</v>
      </c>
      <c r="BQ270" s="58">
        <f t="shared" si="1066"/>
        <v>0</v>
      </c>
      <c r="BR270" s="58">
        <f t="shared" si="1066"/>
        <v>0</v>
      </c>
      <c r="BS270" s="58">
        <f t="shared" si="1066"/>
        <v>0</v>
      </c>
      <c r="BT270" s="58">
        <f t="shared" si="1066"/>
        <v>0</v>
      </c>
      <c r="BU270" s="58">
        <f t="shared" si="1066"/>
        <v>0</v>
      </c>
      <c r="BV270" s="58">
        <f t="shared" si="1066"/>
        <v>0</v>
      </c>
      <c r="BW270" s="58">
        <f t="shared" si="1066"/>
        <v>0</v>
      </c>
      <c r="BX270" s="58">
        <f t="shared" si="1066"/>
        <v>0</v>
      </c>
      <c r="BY270" s="60">
        <f>SUM(BZ270:CM270)</f>
        <v>0</v>
      </c>
      <c r="BZ270" s="58">
        <f>(BZ271*BZ272)/1000</f>
        <v>0</v>
      </c>
      <c r="CA270" s="63" t="s">
        <v>758</v>
      </c>
      <c r="CB270" s="58">
        <f t="shared" ref="CB270:CM270" si="1067">(CB271*CB272)/1000</f>
        <v>0</v>
      </c>
      <c r="CC270" s="58">
        <f t="shared" si="1067"/>
        <v>0</v>
      </c>
      <c r="CD270" s="58">
        <f t="shared" si="1067"/>
        <v>0</v>
      </c>
      <c r="CE270" s="58">
        <f t="shared" si="1067"/>
        <v>0</v>
      </c>
      <c r="CF270" s="58">
        <f t="shared" si="1067"/>
        <v>0</v>
      </c>
      <c r="CG270" s="58">
        <f t="shared" si="1067"/>
        <v>0</v>
      </c>
      <c r="CH270" s="58">
        <f t="shared" si="1067"/>
        <v>0</v>
      </c>
      <c r="CI270" s="58">
        <f t="shared" si="1067"/>
        <v>0</v>
      </c>
      <c r="CJ270" s="58">
        <f t="shared" si="1067"/>
        <v>0</v>
      </c>
      <c r="CK270" s="58">
        <f t="shared" si="1067"/>
        <v>0</v>
      </c>
      <c r="CL270" s="58">
        <f t="shared" si="1067"/>
        <v>0</v>
      </c>
      <c r="CM270" s="58">
        <f t="shared" si="1067"/>
        <v>0</v>
      </c>
      <c r="CN270" s="60">
        <f>SUM(CO270:DB270)</f>
        <v>0</v>
      </c>
      <c r="CO270" s="58">
        <f>(CO271*CO272)/1000</f>
        <v>0</v>
      </c>
      <c r="CP270" s="63" t="s">
        <v>759</v>
      </c>
      <c r="CQ270" s="58">
        <f t="shared" ref="CQ270:DB270" si="1068">(CQ271*CQ272)/1000</f>
        <v>0</v>
      </c>
      <c r="CR270" s="58">
        <f t="shared" si="1068"/>
        <v>0</v>
      </c>
      <c r="CS270" s="58">
        <f t="shared" si="1068"/>
        <v>0</v>
      </c>
      <c r="CT270" s="58">
        <f t="shared" si="1068"/>
        <v>0</v>
      </c>
      <c r="CU270" s="58">
        <f t="shared" si="1068"/>
        <v>0</v>
      </c>
      <c r="CV270" s="58">
        <f t="shared" si="1068"/>
        <v>0</v>
      </c>
      <c r="CW270" s="58">
        <f t="shared" si="1068"/>
        <v>0</v>
      </c>
      <c r="CX270" s="58">
        <f t="shared" si="1068"/>
        <v>0</v>
      </c>
      <c r="CY270" s="58">
        <f t="shared" si="1068"/>
        <v>0</v>
      </c>
      <c r="CZ270" s="58">
        <f t="shared" si="1068"/>
        <v>0</v>
      </c>
      <c r="DA270" s="58">
        <f t="shared" si="1068"/>
        <v>0</v>
      </c>
      <c r="DB270" s="58">
        <f t="shared" si="1068"/>
        <v>0</v>
      </c>
      <c r="DC270" s="60">
        <f>SUM(DD270:DQ270)</f>
        <v>0</v>
      </c>
      <c r="DD270" s="58">
        <f>(DD271*DD272)/1000</f>
        <v>0</v>
      </c>
      <c r="DE270" s="63" t="s">
        <v>760</v>
      </c>
      <c r="DF270" s="58">
        <f t="shared" ref="DF270:DQ270" si="1069">(DF271*DF272)/1000</f>
        <v>0</v>
      </c>
      <c r="DG270" s="58">
        <f t="shared" si="1069"/>
        <v>0</v>
      </c>
      <c r="DH270" s="58">
        <f t="shared" si="1069"/>
        <v>0</v>
      </c>
      <c r="DI270" s="58">
        <f t="shared" si="1069"/>
        <v>0</v>
      </c>
      <c r="DJ270" s="58">
        <f t="shared" si="1069"/>
        <v>0</v>
      </c>
      <c r="DK270" s="58">
        <f t="shared" si="1069"/>
        <v>0</v>
      </c>
      <c r="DL270" s="58">
        <f t="shared" si="1069"/>
        <v>0</v>
      </c>
      <c r="DM270" s="58">
        <f t="shared" si="1069"/>
        <v>0</v>
      </c>
      <c r="DN270" s="58">
        <f t="shared" si="1069"/>
        <v>0</v>
      </c>
      <c r="DO270" s="58">
        <f t="shared" si="1069"/>
        <v>0</v>
      </c>
      <c r="DP270" s="58">
        <f t="shared" si="1069"/>
        <v>0</v>
      </c>
      <c r="DQ270" s="58">
        <f t="shared" si="1069"/>
        <v>0</v>
      </c>
      <c r="DR270" s="60">
        <f>SUM(DS270:EF270)</f>
        <v>0</v>
      </c>
      <c r="DS270" s="58">
        <f>(DS271*DS272)/1000</f>
        <v>0</v>
      </c>
      <c r="DT270" s="63" t="s">
        <v>761</v>
      </c>
      <c r="DU270" s="58">
        <f t="shared" ref="DU270:EF270" si="1070">(DU271*DU272)/1000</f>
        <v>0</v>
      </c>
      <c r="DV270" s="58">
        <f t="shared" si="1070"/>
        <v>0</v>
      </c>
      <c r="DW270" s="58">
        <f t="shared" si="1070"/>
        <v>0</v>
      </c>
      <c r="DX270" s="58">
        <f t="shared" si="1070"/>
        <v>0</v>
      </c>
      <c r="DY270" s="58">
        <f t="shared" si="1070"/>
        <v>0</v>
      </c>
      <c r="DZ270" s="58">
        <f t="shared" si="1070"/>
        <v>0</v>
      </c>
      <c r="EA270" s="58">
        <f t="shared" si="1070"/>
        <v>0</v>
      </c>
      <c r="EB270" s="58">
        <f t="shared" si="1070"/>
        <v>0</v>
      </c>
      <c r="EC270" s="58">
        <f t="shared" si="1070"/>
        <v>0</v>
      </c>
      <c r="ED270" s="58">
        <f t="shared" si="1070"/>
        <v>0</v>
      </c>
      <c r="EE270" s="58">
        <f t="shared" si="1070"/>
        <v>0</v>
      </c>
      <c r="EF270" s="58">
        <f t="shared" si="1070"/>
        <v>0</v>
      </c>
      <c r="EG270" s="60">
        <f>SUM(EH270:EU270)</f>
        <v>0</v>
      </c>
      <c r="EH270" s="58">
        <f>(EH271*EH272)/1000</f>
        <v>0</v>
      </c>
      <c r="EI270" s="63" t="s">
        <v>762</v>
      </c>
      <c r="EJ270" s="58">
        <f t="shared" ref="EJ270:EU270" si="1071">(EJ271*EJ272)/1000</f>
        <v>0</v>
      </c>
      <c r="EK270" s="58">
        <f t="shared" si="1071"/>
        <v>0</v>
      </c>
      <c r="EL270" s="58">
        <f t="shared" si="1071"/>
        <v>0</v>
      </c>
      <c r="EM270" s="58">
        <f t="shared" si="1071"/>
        <v>0</v>
      </c>
      <c r="EN270" s="58">
        <f t="shared" si="1071"/>
        <v>0</v>
      </c>
      <c r="EO270" s="58">
        <f t="shared" si="1071"/>
        <v>0</v>
      </c>
      <c r="EP270" s="58">
        <f t="shared" si="1071"/>
        <v>0</v>
      </c>
      <c r="EQ270" s="58">
        <f t="shared" si="1071"/>
        <v>0</v>
      </c>
      <c r="ER270" s="58">
        <f t="shared" si="1071"/>
        <v>0</v>
      </c>
      <c r="ES270" s="58">
        <f t="shared" si="1071"/>
        <v>0</v>
      </c>
      <c r="ET270" s="58">
        <f t="shared" si="1071"/>
        <v>0</v>
      </c>
      <c r="EU270" s="58">
        <f t="shared" si="1071"/>
        <v>0</v>
      </c>
      <c r="EV270" s="60">
        <f>SUM(EW270:FJ270)</f>
        <v>0</v>
      </c>
      <c r="EW270" s="58">
        <f>(EW271*EW272)/1000</f>
        <v>0</v>
      </c>
      <c r="EX270" s="63" t="s">
        <v>763</v>
      </c>
      <c r="EY270" s="58">
        <f t="shared" ref="EY270:FJ270" si="1072">(EY271*EY272)/1000</f>
        <v>0</v>
      </c>
      <c r="EZ270" s="58">
        <f t="shared" si="1072"/>
        <v>0</v>
      </c>
      <c r="FA270" s="58">
        <f t="shared" si="1072"/>
        <v>0</v>
      </c>
      <c r="FB270" s="58">
        <f t="shared" si="1072"/>
        <v>0</v>
      </c>
      <c r="FC270" s="58">
        <f t="shared" si="1072"/>
        <v>0</v>
      </c>
      <c r="FD270" s="58">
        <f t="shared" si="1072"/>
        <v>0</v>
      </c>
      <c r="FE270" s="58">
        <f t="shared" si="1072"/>
        <v>0</v>
      </c>
      <c r="FF270" s="58">
        <f t="shared" si="1072"/>
        <v>0</v>
      </c>
      <c r="FG270" s="58">
        <f t="shared" si="1072"/>
        <v>0</v>
      </c>
      <c r="FH270" s="58">
        <f t="shared" si="1072"/>
        <v>0</v>
      </c>
      <c r="FI270" s="58">
        <f t="shared" si="1072"/>
        <v>0</v>
      </c>
      <c r="FJ270" s="58">
        <f t="shared" si="1072"/>
        <v>0</v>
      </c>
      <c r="FK270" s="60">
        <f>SUM(FL270:FY270)</f>
        <v>0</v>
      </c>
      <c r="FL270" s="58">
        <f>(FL271*FL272)/1000</f>
        <v>0</v>
      </c>
      <c r="FM270" s="63" t="s">
        <v>764</v>
      </c>
      <c r="FN270" s="58">
        <f t="shared" ref="FN270:FY270" si="1073">(FN271*FN272)/1000</f>
        <v>0</v>
      </c>
      <c r="FO270" s="58">
        <f t="shared" si="1073"/>
        <v>0</v>
      </c>
      <c r="FP270" s="58">
        <f t="shared" si="1073"/>
        <v>0</v>
      </c>
      <c r="FQ270" s="58">
        <f t="shared" si="1073"/>
        <v>0</v>
      </c>
      <c r="FR270" s="58">
        <f t="shared" si="1073"/>
        <v>0</v>
      </c>
      <c r="FS270" s="58">
        <f t="shared" si="1073"/>
        <v>0</v>
      </c>
      <c r="FT270" s="58">
        <f t="shared" si="1073"/>
        <v>0</v>
      </c>
      <c r="FU270" s="58">
        <f t="shared" si="1073"/>
        <v>0</v>
      </c>
      <c r="FV270" s="58">
        <f t="shared" si="1073"/>
        <v>0</v>
      </c>
      <c r="FW270" s="58">
        <f t="shared" si="1073"/>
        <v>0</v>
      </c>
      <c r="FX270" s="58">
        <f t="shared" si="1073"/>
        <v>0</v>
      </c>
      <c r="FY270" s="58">
        <f t="shared" si="1073"/>
        <v>0</v>
      </c>
      <c r="FZ270" s="60">
        <f>SUM(GA270:GN270)</f>
        <v>0</v>
      </c>
      <c r="GA270" s="58">
        <f>(GA271*GA272)/1000</f>
        <v>0</v>
      </c>
      <c r="GB270" s="63" t="s">
        <v>765</v>
      </c>
      <c r="GC270" s="58">
        <f t="shared" ref="GC270:GN270" si="1074">(GC271*GC272)/1000</f>
        <v>0</v>
      </c>
      <c r="GD270" s="58">
        <f t="shared" si="1074"/>
        <v>0</v>
      </c>
      <c r="GE270" s="58">
        <f t="shared" si="1074"/>
        <v>0</v>
      </c>
      <c r="GF270" s="58">
        <f t="shared" si="1074"/>
        <v>0</v>
      </c>
      <c r="GG270" s="58">
        <f t="shared" si="1074"/>
        <v>0</v>
      </c>
      <c r="GH270" s="58">
        <f t="shared" si="1074"/>
        <v>0</v>
      </c>
      <c r="GI270" s="58">
        <f t="shared" si="1074"/>
        <v>0</v>
      </c>
      <c r="GJ270" s="58">
        <f t="shared" si="1074"/>
        <v>0</v>
      </c>
      <c r="GK270" s="58">
        <f t="shared" si="1074"/>
        <v>0</v>
      </c>
      <c r="GL270" s="58">
        <f t="shared" si="1074"/>
        <v>0</v>
      </c>
      <c r="GM270" s="58">
        <f t="shared" si="1074"/>
        <v>0</v>
      </c>
      <c r="GN270" s="58">
        <f t="shared" si="1074"/>
        <v>0</v>
      </c>
      <c r="GO270" s="60">
        <f>SUM(GP270:HC270)</f>
        <v>0</v>
      </c>
      <c r="GP270" s="58">
        <f>(GP271*GP272)/1000</f>
        <v>0</v>
      </c>
      <c r="GQ270" s="63" t="s">
        <v>766</v>
      </c>
      <c r="GR270" s="58">
        <f t="shared" ref="GR270:HC270" si="1075">(GR271*GR272)/1000</f>
        <v>0</v>
      </c>
      <c r="GS270" s="58">
        <f t="shared" si="1075"/>
        <v>0</v>
      </c>
      <c r="GT270" s="58">
        <f t="shared" si="1075"/>
        <v>0</v>
      </c>
      <c r="GU270" s="58">
        <f t="shared" si="1075"/>
        <v>0</v>
      </c>
      <c r="GV270" s="58">
        <f t="shared" si="1075"/>
        <v>0</v>
      </c>
      <c r="GW270" s="58">
        <f t="shared" si="1075"/>
        <v>0</v>
      </c>
      <c r="GX270" s="58">
        <f t="shared" si="1075"/>
        <v>0</v>
      </c>
      <c r="GY270" s="58">
        <f t="shared" si="1075"/>
        <v>0</v>
      </c>
      <c r="GZ270" s="58">
        <f t="shared" si="1075"/>
        <v>0</v>
      </c>
      <c r="HA270" s="58">
        <f t="shared" si="1075"/>
        <v>0</v>
      </c>
      <c r="HB270" s="58">
        <f t="shared" si="1075"/>
        <v>0</v>
      </c>
      <c r="HC270" s="58">
        <f t="shared" si="1075"/>
        <v>0</v>
      </c>
      <c r="HD270" s="15" t="str">
        <f t="shared" si="984"/>
        <v/>
      </c>
    </row>
    <row r="271" spans="1:213" s="15" customFormat="1" ht="13.5" customHeight="1" x14ac:dyDescent="0.25">
      <c r="A271" s="14" t="s">
        <v>54</v>
      </c>
      <c r="B271" s="62" t="s">
        <v>376</v>
      </c>
      <c r="C271" s="47" t="s">
        <v>51</v>
      </c>
      <c r="D271" s="47" t="s">
        <v>52</v>
      </c>
      <c r="E271" s="48">
        <v>160</v>
      </c>
      <c r="F271" s="49"/>
      <c r="G271" s="50" t="s">
        <v>327</v>
      </c>
      <c r="H271" s="51"/>
      <c r="J271" s="50" t="s">
        <v>234</v>
      </c>
      <c r="K271" s="52" t="s">
        <v>56</v>
      </c>
      <c r="L271" s="70" t="s">
        <v>585</v>
      </c>
      <c r="M271" s="53"/>
      <c r="N271" s="16"/>
      <c r="O271" s="54"/>
      <c r="P271" s="17">
        <v>20</v>
      </c>
      <c r="Q271" s="55">
        <f t="shared" si="1064"/>
        <v>0</v>
      </c>
      <c r="R271" s="56">
        <f t="shared" si="1064"/>
        <v>0</v>
      </c>
      <c r="S271" s="56">
        <f t="shared" si="1064"/>
        <v>0</v>
      </c>
      <c r="T271" s="56">
        <f t="shared" si="1064"/>
        <v>0</v>
      </c>
      <c r="U271" s="56">
        <f t="shared" si="1064"/>
        <v>0</v>
      </c>
      <c r="V271" s="56">
        <f t="shared" si="1064"/>
        <v>0</v>
      </c>
      <c r="W271" s="56">
        <f t="shared" si="1064"/>
        <v>0</v>
      </c>
      <c r="X271" s="56">
        <f t="shared" si="1064"/>
        <v>0</v>
      </c>
      <c r="Y271" s="56">
        <f t="shared" si="1064"/>
        <v>0</v>
      </c>
      <c r="Z271" s="56">
        <f t="shared" si="1064"/>
        <v>0</v>
      </c>
      <c r="AA271" s="56">
        <f t="shared" si="1064"/>
        <v>0</v>
      </c>
      <c r="AB271" s="56">
        <f t="shared" si="1064"/>
        <v>0</v>
      </c>
      <c r="AC271" s="56">
        <f t="shared" si="1064"/>
        <v>0</v>
      </c>
      <c r="AD271" s="56">
        <f t="shared" si="1064"/>
        <v>0</v>
      </c>
      <c r="AE271" s="56">
        <f t="shared" si="1064"/>
        <v>0</v>
      </c>
      <c r="AF271" s="57">
        <f>SUM(AG271:AT271)</f>
        <v>0</v>
      </c>
      <c r="AG271" s="58"/>
      <c r="AH271" s="63" t="s">
        <v>767</v>
      </c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60">
        <f>SUM(AV271:BI271)</f>
        <v>0</v>
      </c>
      <c r="AV271" s="58"/>
      <c r="AW271" s="63" t="s">
        <v>768</v>
      </c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60">
        <f>SUM(BK271:BX271)</f>
        <v>0</v>
      </c>
      <c r="BK271" s="58"/>
      <c r="BL271" s="63" t="s">
        <v>769</v>
      </c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60">
        <f>SUM(BZ271:CM271)</f>
        <v>0</v>
      </c>
      <c r="BZ271" s="58"/>
      <c r="CA271" s="63" t="s">
        <v>770</v>
      </c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60">
        <f>SUM(CO271:DB271)</f>
        <v>0</v>
      </c>
      <c r="CO271" s="58"/>
      <c r="CP271" s="63" t="s">
        <v>771</v>
      </c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60">
        <f>SUM(DD271:DQ271)</f>
        <v>0</v>
      </c>
      <c r="DD271" s="58"/>
      <c r="DE271" s="63" t="s">
        <v>772</v>
      </c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60">
        <f>SUM(DS271:EF271)</f>
        <v>0</v>
      </c>
      <c r="DS271" s="58"/>
      <c r="DT271" s="63" t="s">
        <v>773</v>
      </c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60">
        <f>SUM(EH271:EU271)</f>
        <v>0</v>
      </c>
      <c r="EH271" s="58"/>
      <c r="EI271" s="63" t="s">
        <v>774</v>
      </c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60">
        <f>SUM(EW271:FJ271)</f>
        <v>0</v>
      </c>
      <c r="EW271" s="58"/>
      <c r="EX271" s="63" t="s">
        <v>775</v>
      </c>
      <c r="EY271" s="58"/>
      <c r="EZ271" s="58"/>
      <c r="FA271" s="58"/>
      <c r="FB271" s="58"/>
      <c r="FC271" s="58"/>
      <c r="FD271" s="58"/>
      <c r="FE271" s="58"/>
      <c r="FF271" s="58"/>
      <c r="FG271" s="58"/>
      <c r="FH271" s="58"/>
      <c r="FI271" s="58"/>
      <c r="FJ271" s="58"/>
      <c r="FK271" s="60">
        <f>SUM(FL271:FY271)</f>
        <v>0</v>
      </c>
      <c r="FL271" s="58"/>
      <c r="FM271" s="63" t="s">
        <v>776</v>
      </c>
      <c r="FN271" s="58"/>
      <c r="FO271" s="58"/>
      <c r="FP271" s="58"/>
      <c r="FQ271" s="58"/>
      <c r="FR271" s="58"/>
      <c r="FS271" s="58"/>
      <c r="FT271" s="58"/>
      <c r="FU271" s="58"/>
      <c r="FV271" s="58"/>
      <c r="FW271" s="58"/>
      <c r="FX271" s="58"/>
      <c r="FY271" s="58"/>
      <c r="FZ271" s="60">
        <f>SUM(GA271:GN271)</f>
        <v>0</v>
      </c>
      <c r="GA271" s="58"/>
      <c r="GB271" s="63" t="s">
        <v>777</v>
      </c>
      <c r="GC271" s="58"/>
      <c r="GD271" s="58"/>
      <c r="GE271" s="58"/>
      <c r="GF271" s="58"/>
      <c r="GG271" s="58"/>
      <c r="GH271" s="58"/>
      <c r="GI271" s="58"/>
      <c r="GJ271" s="58"/>
      <c r="GK271" s="58"/>
      <c r="GL271" s="58"/>
      <c r="GM271" s="58"/>
      <c r="GN271" s="58"/>
      <c r="GO271" s="60">
        <f>SUM(GP271:HC271)</f>
        <v>0</v>
      </c>
      <c r="GP271" s="58"/>
      <c r="GQ271" s="63" t="s">
        <v>778</v>
      </c>
      <c r="GR271" s="58"/>
      <c r="GS271" s="58"/>
      <c r="GT271" s="58"/>
      <c r="GU271" s="58"/>
      <c r="GV271" s="58"/>
      <c r="GW271" s="58"/>
      <c r="GX271" s="58"/>
      <c r="GY271" s="58"/>
      <c r="GZ271" s="58"/>
      <c r="HA271" s="58"/>
      <c r="HB271" s="58"/>
      <c r="HC271" s="58"/>
      <c r="HD271" s="15" t="str">
        <f t="shared" si="984"/>
        <v/>
      </c>
    </row>
    <row r="272" spans="1:213" s="15" customFormat="1" ht="13.5" customHeight="1" x14ac:dyDescent="0.25">
      <c r="A272" s="14" t="s">
        <v>54</v>
      </c>
      <c r="B272" s="62" t="s">
        <v>389</v>
      </c>
      <c r="C272" s="47" t="s">
        <v>51</v>
      </c>
      <c r="D272" s="47" t="s">
        <v>52</v>
      </c>
      <c r="E272" s="48">
        <v>160</v>
      </c>
      <c r="F272" s="49"/>
      <c r="G272" s="50" t="s">
        <v>329</v>
      </c>
      <c r="H272" s="51"/>
      <c r="J272" s="50" t="s">
        <v>237</v>
      </c>
      <c r="K272" s="52" t="s">
        <v>56</v>
      </c>
      <c r="L272" s="70" t="s">
        <v>585</v>
      </c>
      <c r="M272" s="53"/>
      <c r="N272" s="16"/>
      <c r="O272" s="54"/>
      <c r="P272" s="17">
        <v>20</v>
      </c>
      <c r="Q272" s="55">
        <f>IF(Q271=0, 0, Q270/Q271/1)*1000</f>
        <v>0</v>
      </c>
      <c r="R272" s="56">
        <f>IF(R271=0, 0, R270/R271/1)</f>
        <v>0</v>
      </c>
      <c r="S272" s="56">
        <f>IF(S271=0, 0, S270/S271/1)*1000</f>
        <v>0</v>
      </c>
      <c r="T272" s="56">
        <f t="shared" ref="T272:AE272" si="1076">IF(T271=0, 0, T270/T271/1)</f>
        <v>0</v>
      </c>
      <c r="U272" s="56">
        <f t="shared" si="1076"/>
        <v>0</v>
      </c>
      <c r="V272" s="56">
        <f t="shared" si="1076"/>
        <v>0</v>
      </c>
      <c r="W272" s="56">
        <f t="shared" si="1076"/>
        <v>0</v>
      </c>
      <c r="X272" s="56">
        <f t="shared" si="1076"/>
        <v>0</v>
      </c>
      <c r="Y272" s="56">
        <f t="shared" si="1076"/>
        <v>0</v>
      </c>
      <c r="Z272" s="56">
        <f t="shared" si="1076"/>
        <v>0</v>
      </c>
      <c r="AA272" s="56">
        <f t="shared" si="1076"/>
        <v>0</v>
      </c>
      <c r="AB272" s="56">
        <f t="shared" si="1076"/>
        <v>0</v>
      </c>
      <c r="AC272" s="56">
        <f t="shared" si="1076"/>
        <v>0</v>
      </c>
      <c r="AD272" s="56">
        <f t="shared" si="1076"/>
        <v>0</v>
      </c>
      <c r="AE272" s="56">
        <f t="shared" si="1076"/>
        <v>0</v>
      </c>
      <c r="AF272" s="57">
        <f>IF(AF271=0, 0, AF270/AF271/1)*1000</f>
        <v>0</v>
      </c>
      <c r="AG272" s="58"/>
      <c r="AH272" s="63" t="e">
        <f>IF(AH271=0, 0, AH270/AH271)*1000</f>
        <v>#VALUE!</v>
      </c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60">
        <f>IF(AU271=0, 0, AU270/AU271/1)*1000</f>
        <v>0</v>
      </c>
      <c r="AV272" s="58"/>
      <c r="AW272" s="63" t="e">
        <f>IF(AW271=0, 0, AW270/AW271)*1000</f>
        <v>#VALUE!</v>
      </c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60">
        <f>IF(BJ271=0, 0, BJ270/BJ271/1)*1000</f>
        <v>0</v>
      </c>
      <c r="BK272" s="58"/>
      <c r="BL272" s="63" t="e">
        <f>IF(BL271=0, 0, BL270/BL271)*1000</f>
        <v>#VALUE!</v>
      </c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60">
        <f>IF(BY271=0, 0, BY270/BY271/1)*1000</f>
        <v>0</v>
      </c>
      <c r="BZ272" s="58"/>
      <c r="CA272" s="63" t="e">
        <f>IF(CA271=0, 0, CA270/CA271)*1000</f>
        <v>#VALUE!</v>
      </c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60">
        <f>IF(CN271=0, 0, CN270/CN271/1)*1000</f>
        <v>0</v>
      </c>
      <c r="CO272" s="58"/>
      <c r="CP272" s="63" t="e">
        <f>IF(CP271=0, 0, CP270/CP271)*1000</f>
        <v>#VALUE!</v>
      </c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60">
        <f>IF(DC271=0, 0, DC270/DC271/1)*1000</f>
        <v>0</v>
      </c>
      <c r="DD272" s="58"/>
      <c r="DE272" s="63" t="e">
        <f>IF(DE271=0, 0, DE270/DE271)*1000</f>
        <v>#VALUE!</v>
      </c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60">
        <f>IF(DR271=0, 0, DR270/DR271/1)*1000</f>
        <v>0</v>
      </c>
      <c r="DS272" s="58"/>
      <c r="DT272" s="63" t="e">
        <f>IF(DT271=0, 0, DT270/DT271)*1000</f>
        <v>#VALUE!</v>
      </c>
      <c r="DU272" s="58"/>
      <c r="DV272" s="58"/>
      <c r="DW272" s="58"/>
      <c r="DX272" s="58"/>
      <c r="DY272" s="58"/>
      <c r="DZ272" s="58"/>
      <c r="EA272" s="58"/>
      <c r="EB272" s="58"/>
      <c r="EC272" s="58"/>
      <c r="ED272" s="58"/>
      <c r="EE272" s="58"/>
      <c r="EF272" s="58"/>
      <c r="EG272" s="60">
        <f>IF(EG271=0, 0, EG270/EG271/1)*1000</f>
        <v>0</v>
      </c>
      <c r="EH272" s="58"/>
      <c r="EI272" s="63" t="e">
        <f>IF(EI271=0, 0, EI270/EI271)*1000</f>
        <v>#VALUE!</v>
      </c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60">
        <f>IF(EV271=0, 0, EV270/EV271/1)*1000</f>
        <v>0</v>
      </c>
      <c r="EW272" s="58"/>
      <c r="EX272" s="63" t="e">
        <f>IF(EX271=0, 0, EX270/EX271)*1000</f>
        <v>#VALUE!</v>
      </c>
      <c r="EY272" s="58"/>
      <c r="EZ272" s="58"/>
      <c r="FA272" s="58"/>
      <c r="FB272" s="58"/>
      <c r="FC272" s="58"/>
      <c r="FD272" s="58"/>
      <c r="FE272" s="58"/>
      <c r="FF272" s="58"/>
      <c r="FG272" s="58"/>
      <c r="FH272" s="58"/>
      <c r="FI272" s="58"/>
      <c r="FJ272" s="58"/>
      <c r="FK272" s="60">
        <f>IF(FK271=0, 0, FK270/FK271/1)*1000</f>
        <v>0</v>
      </c>
      <c r="FL272" s="58"/>
      <c r="FM272" s="63" t="e">
        <f>IF(FM271=0, 0, FM270/FM271)*1000</f>
        <v>#VALUE!</v>
      </c>
      <c r="FN272" s="58"/>
      <c r="FO272" s="58"/>
      <c r="FP272" s="58"/>
      <c r="FQ272" s="58"/>
      <c r="FR272" s="58"/>
      <c r="FS272" s="58"/>
      <c r="FT272" s="58"/>
      <c r="FU272" s="58"/>
      <c r="FV272" s="58"/>
      <c r="FW272" s="58"/>
      <c r="FX272" s="58"/>
      <c r="FY272" s="58"/>
      <c r="FZ272" s="60">
        <f>IF(FZ271=0, 0, FZ270/FZ271/1)*1000</f>
        <v>0</v>
      </c>
      <c r="GA272" s="58"/>
      <c r="GB272" s="63" t="e">
        <f>IF(GB271=0, 0, GB270/GB271)*1000</f>
        <v>#VALUE!</v>
      </c>
      <c r="GC272" s="58"/>
      <c r="GD272" s="58"/>
      <c r="GE272" s="58"/>
      <c r="GF272" s="58"/>
      <c r="GG272" s="58"/>
      <c r="GH272" s="58"/>
      <c r="GI272" s="58"/>
      <c r="GJ272" s="58"/>
      <c r="GK272" s="58"/>
      <c r="GL272" s="58"/>
      <c r="GM272" s="58"/>
      <c r="GN272" s="58"/>
      <c r="GO272" s="60">
        <f>IF(GO271=0, 0, GO270/GO271/1)*1000</f>
        <v>0</v>
      </c>
      <c r="GP272" s="58"/>
      <c r="GQ272" s="63" t="e">
        <f>IF(GQ271=0, 0, GQ270/GQ271)*1000</f>
        <v>#VALUE!</v>
      </c>
      <c r="GR272" s="58"/>
      <c r="GS272" s="58"/>
      <c r="GT272" s="58"/>
      <c r="GU272" s="58"/>
      <c r="GV272" s="58"/>
      <c r="GW272" s="58"/>
      <c r="GX272" s="58"/>
      <c r="GY272" s="58"/>
      <c r="GZ272" s="58"/>
      <c r="HA272" s="58"/>
      <c r="HB272" s="58"/>
      <c r="HC272" s="58"/>
      <c r="HD272" s="15" t="e">
        <f t="shared" si="984"/>
        <v>#VALUE!</v>
      </c>
      <c r="HE272" s="15" t="s">
        <v>779</v>
      </c>
    </row>
    <row r="273" spans="1:212" s="71" customFormat="1" ht="13.5" customHeight="1" x14ac:dyDescent="0.25">
      <c r="A273" s="72"/>
      <c r="C273" s="73"/>
      <c r="D273" s="73"/>
      <c r="E273" s="74"/>
      <c r="F273" s="75"/>
      <c r="H273" s="76"/>
      <c r="K273" s="77"/>
      <c r="L273" s="77"/>
      <c r="M273" s="77"/>
      <c r="N273" s="76"/>
      <c r="O273" s="77"/>
      <c r="P273" s="78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80"/>
      <c r="AH273" s="81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79"/>
      <c r="AV273" s="80"/>
      <c r="AW273" s="81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79"/>
      <c r="BK273" s="80"/>
      <c r="BL273" s="81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79"/>
      <c r="BZ273" s="80"/>
      <c r="CA273" s="81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79"/>
      <c r="CO273" s="80"/>
      <c r="CP273" s="81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79"/>
      <c r="DD273" s="80"/>
      <c r="DE273" s="81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79"/>
      <c r="DS273" s="80"/>
      <c r="DT273" s="81"/>
      <c r="DU273" s="80"/>
      <c r="DV273" s="80"/>
      <c r="DW273" s="80"/>
      <c r="DX273" s="80"/>
      <c r="DY273" s="80"/>
      <c r="DZ273" s="80"/>
      <c r="EA273" s="80"/>
      <c r="EB273" s="80"/>
      <c r="EC273" s="80"/>
      <c r="ED273" s="80"/>
      <c r="EE273" s="80"/>
      <c r="EF273" s="80"/>
      <c r="EG273" s="79"/>
      <c r="EH273" s="80"/>
      <c r="EI273" s="81"/>
      <c r="EJ273" s="80"/>
      <c r="EK273" s="80"/>
      <c r="EL273" s="80"/>
      <c r="EM273" s="80"/>
      <c r="EN273" s="80"/>
      <c r="EO273" s="80"/>
      <c r="EP273" s="80"/>
      <c r="EQ273" s="80"/>
      <c r="ER273" s="80"/>
      <c r="ES273" s="80"/>
      <c r="ET273" s="80"/>
      <c r="EU273" s="80"/>
      <c r="EV273" s="79"/>
      <c r="EW273" s="80"/>
      <c r="EX273" s="81"/>
      <c r="EY273" s="80"/>
      <c r="EZ273" s="80"/>
      <c r="FA273" s="80"/>
      <c r="FB273" s="80"/>
      <c r="FC273" s="80"/>
      <c r="FD273" s="80"/>
      <c r="FE273" s="80"/>
      <c r="FF273" s="80"/>
      <c r="FG273" s="80"/>
      <c r="FH273" s="80"/>
      <c r="FI273" s="80"/>
      <c r="FJ273" s="80"/>
      <c r="FK273" s="79"/>
      <c r="FL273" s="80"/>
      <c r="FM273" s="81"/>
      <c r="FN273" s="80"/>
      <c r="FO273" s="80"/>
      <c r="FP273" s="80"/>
      <c r="FQ273" s="80"/>
      <c r="FR273" s="80"/>
      <c r="FS273" s="80"/>
      <c r="FT273" s="80"/>
      <c r="FU273" s="80"/>
      <c r="FV273" s="80"/>
      <c r="FW273" s="80"/>
      <c r="FX273" s="80"/>
      <c r="FY273" s="80"/>
      <c r="FZ273" s="79"/>
      <c r="GA273" s="80"/>
      <c r="GB273" s="81"/>
      <c r="GC273" s="80"/>
      <c r="GD273" s="80"/>
      <c r="GE273" s="80"/>
      <c r="GF273" s="80"/>
      <c r="GG273" s="80"/>
      <c r="GH273" s="80"/>
      <c r="GI273" s="80"/>
      <c r="GJ273" s="80"/>
      <c r="GK273" s="80"/>
      <c r="GL273" s="80"/>
      <c r="GM273" s="80"/>
      <c r="GN273" s="80"/>
      <c r="GO273" s="79"/>
      <c r="GP273" s="79"/>
      <c r="GQ273" s="82"/>
      <c r="GR273" s="79"/>
      <c r="GS273" s="79"/>
      <c r="GT273" s="79"/>
      <c r="GU273" s="79"/>
      <c r="GV273" s="79"/>
      <c r="GW273" s="79"/>
      <c r="GX273" s="79"/>
      <c r="GY273" s="79"/>
      <c r="GZ273" s="79"/>
      <c r="HA273" s="79"/>
      <c r="HB273" s="79"/>
      <c r="HC273" s="79"/>
      <c r="HD273" s="83"/>
    </row>
    <row r="274" spans="1:212" s="71" customFormat="1" ht="13.5" customHeight="1" x14ac:dyDescent="0.25">
      <c r="A274" s="72"/>
      <c r="C274" s="73"/>
      <c r="D274" s="73"/>
      <c r="E274" s="74"/>
      <c r="F274" s="75"/>
      <c r="H274" s="76"/>
      <c r="K274" s="77"/>
      <c r="L274" s="77"/>
      <c r="M274" s="77"/>
      <c r="N274" s="76"/>
      <c r="O274" s="77"/>
      <c r="P274" s="78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80"/>
      <c r="AH274" s="81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79"/>
      <c r="AV274" s="80"/>
      <c r="AW274" s="81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4"/>
      <c r="BK274" s="80"/>
      <c r="BL274" s="81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79"/>
      <c r="BZ274" s="80"/>
      <c r="CA274" s="81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79"/>
      <c r="CO274" s="80"/>
      <c r="CP274" s="81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79"/>
      <c r="DD274" s="80"/>
      <c r="DE274" s="81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79"/>
      <c r="DS274" s="80"/>
      <c r="DT274" s="81"/>
      <c r="DU274" s="80"/>
      <c r="DV274" s="80"/>
      <c r="DW274" s="80"/>
      <c r="DX274" s="80"/>
      <c r="DY274" s="80"/>
      <c r="DZ274" s="80"/>
      <c r="EA274" s="80"/>
      <c r="EB274" s="80"/>
      <c r="EC274" s="80"/>
      <c r="ED274" s="80"/>
      <c r="EE274" s="80"/>
      <c r="EF274" s="80"/>
      <c r="EG274" s="79"/>
      <c r="EH274" s="80"/>
      <c r="EI274" s="81"/>
      <c r="EJ274" s="80"/>
      <c r="EK274" s="80"/>
      <c r="EL274" s="80"/>
      <c r="EM274" s="80"/>
      <c r="EN274" s="80"/>
      <c r="EO274" s="80"/>
      <c r="EP274" s="80"/>
      <c r="EQ274" s="80"/>
      <c r="ER274" s="80"/>
      <c r="ES274" s="80"/>
      <c r="ET274" s="80"/>
      <c r="EU274" s="80"/>
      <c r="EV274" s="79"/>
      <c r="EW274" s="80"/>
      <c r="EX274" s="81"/>
      <c r="EY274" s="80"/>
      <c r="EZ274" s="80"/>
      <c r="FA274" s="80"/>
      <c r="FB274" s="80"/>
      <c r="FC274" s="80"/>
      <c r="FD274" s="80"/>
      <c r="FE274" s="80"/>
      <c r="FF274" s="80"/>
      <c r="FG274" s="80"/>
      <c r="FH274" s="80"/>
      <c r="FI274" s="80"/>
      <c r="FJ274" s="80"/>
      <c r="FK274" s="79"/>
      <c r="FL274" s="80"/>
      <c r="FM274" s="81"/>
      <c r="FN274" s="80"/>
      <c r="FO274" s="80"/>
      <c r="FP274" s="80"/>
      <c r="FQ274" s="80"/>
      <c r="FR274" s="80"/>
      <c r="FS274" s="80"/>
      <c r="FT274" s="80"/>
      <c r="FU274" s="80"/>
      <c r="FV274" s="80"/>
      <c r="FW274" s="80"/>
      <c r="FX274" s="80"/>
      <c r="FY274" s="80"/>
      <c r="FZ274" s="79"/>
      <c r="GA274" s="80"/>
      <c r="GB274" s="81"/>
      <c r="GC274" s="80"/>
      <c r="GD274" s="80"/>
      <c r="GE274" s="80"/>
      <c r="GF274" s="80"/>
      <c r="GG274" s="80"/>
      <c r="GH274" s="80"/>
      <c r="GI274" s="80"/>
      <c r="GJ274" s="80"/>
      <c r="GK274" s="80"/>
      <c r="GL274" s="80"/>
      <c r="GM274" s="80"/>
      <c r="GN274" s="80"/>
      <c r="GO274" s="79"/>
      <c r="GP274" s="79"/>
      <c r="GQ274" s="82"/>
      <c r="GR274" s="79"/>
      <c r="GS274" s="79"/>
      <c r="GT274" s="79"/>
      <c r="GU274" s="79"/>
      <c r="GV274" s="79"/>
      <c r="GW274" s="79"/>
      <c r="GX274" s="79"/>
      <c r="GY274" s="79"/>
      <c r="GZ274" s="79"/>
      <c r="HA274" s="79"/>
      <c r="HB274" s="79"/>
      <c r="HC274" s="79"/>
      <c r="HD274" s="83"/>
    </row>
    <row r="275" spans="1:212" s="71" customFormat="1" ht="13.5" customHeight="1" x14ac:dyDescent="0.25">
      <c r="A275" s="72"/>
      <c r="C275" s="73"/>
      <c r="D275" s="73"/>
      <c r="E275" s="74"/>
      <c r="F275" s="75"/>
      <c r="H275" s="76"/>
      <c r="K275" s="77"/>
      <c r="L275" s="77"/>
      <c r="M275" s="77"/>
      <c r="N275" s="76"/>
      <c r="O275" s="77"/>
      <c r="P275" s="78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80"/>
      <c r="AH275" s="81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79"/>
      <c r="AV275" s="80"/>
      <c r="AW275" s="81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79"/>
      <c r="BK275" s="80"/>
      <c r="BL275" s="81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79"/>
      <c r="BZ275" s="80"/>
      <c r="CA275" s="81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79"/>
      <c r="CO275" s="80"/>
      <c r="CP275" s="81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79"/>
      <c r="DD275" s="80"/>
      <c r="DE275" s="81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79"/>
      <c r="DS275" s="80"/>
      <c r="DT275" s="81"/>
      <c r="DU275" s="80"/>
      <c r="DV275" s="80"/>
      <c r="DW275" s="80"/>
      <c r="DX275" s="80"/>
      <c r="DY275" s="80"/>
      <c r="DZ275" s="80"/>
      <c r="EA275" s="80"/>
      <c r="EB275" s="80"/>
      <c r="EC275" s="80"/>
      <c r="ED275" s="80"/>
      <c r="EE275" s="80"/>
      <c r="EF275" s="80"/>
      <c r="EG275" s="79"/>
      <c r="EH275" s="80"/>
      <c r="EI275" s="81"/>
      <c r="EJ275" s="80"/>
      <c r="EK275" s="80"/>
      <c r="EL275" s="80"/>
      <c r="EM275" s="80"/>
      <c r="EN275" s="80"/>
      <c r="EO275" s="80"/>
      <c r="EP275" s="80"/>
      <c r="EQ275" s="80"/>
      <c r="ER275" s="80"/>
      <c r="ES275" s="80"/>
      <c r="ET275" s="80"/>
      <c r="EU275" s="80"/>
      <c r="EV275" s="79"/>
      <c r="EW275" s="80"/>
      <c r="EX275" s="81"/>
      <c r="EY275" s="80"/>
      <c r="EZ275" s="80"/>
      <c r="FA275" s="80"/>
      <c r="FB275" s="80"/>
      <c r="FC275" s="80"/>
      <c r="FD275" s="80"/>
      <c r="FE275" s="80"/>
      <c r="FF275" s="80"/>
      <c r="FG275" s="80"/>
      <c r="FH275" s="80"/>
      <c r="FI275" s="80"/>
      <c r="FJ275" s="80"/>
      <c r="FK275" s="79"/>
      <c r="FL275" s="80"/>
      <c r="FM275" s="81"/>
      <c r="FN275" s="80"/>
      <c r="FO275" s="80"/>
      <c r="FP275" s="80"/>
      <c r="FQ275" s="80"/>
      <c r="FR275" s="80"/>
      <c r="FS275" s="80"/>
      <c r="FT275" s="80"/>
      <c r="FU275" s="80"/>
      <c r="FV275" s="80"/>
      <c r="FW275" s="80"/>
      <c r="FX275" s="80"/>
      <c r="FY275" s="80"/>
      <c r="FZ275" s="79"/>
      <c r="GA275" s="80"/>
      <c r="GB275" s="81"/>
      <c r="GC275" s="80"/>
      <c r="GD275" s="80"/>
      <c r="GE275" s="80"/>
      <c r="GF275" s="80"/>
      <c r="GG275" s="80"/>
      <c r="GH275" s="80"/>
      <c r="GI275" s="80"/>
      <c r="GJ275" s="80"/>
      <c r="GK275" s="80"/>
      <c r="GL275" s="80"/>
      <c r="GM275" s="80"/>
      <c r="GN275" s="80"/>
      <c r="GO275" s="79"/>
      <c r="GP275" s="79"/>
      <c r="GQ275" s="82"/>
      <c r="GR275" s="79"/>
      <c r="GS275" s="79"/>
      <c r="GT275" s="79"/>
      <c r="GU275" s="79"/>
      <c r="GV275" s="79"/>
      <c r="GW275" s="79"/>
      <c r="GX275" s="79"/>
      <c r="GY275" s="79"/>
      <c r="GZ275" s="79"/>
      <c r="HA275" s="79"/>
      <c r="HB275" s="79"/>
      <c r="HC275" s="79"/>
      <c r="HD275" s="83"/>
    </row>
    <row r="276" spans="1:212" s="71" customFormat="1" ht="13.5" customHeight="1" x14ac:dyDescent="0.25">
      <c r="A276" s="72"/>
      <c r="C276" s="73"/>
      <c r="D276" s="73"/>
      <c r="E276" s="74"/>
      <c r="F276" s="75"/>
      <c r="H276" s="76"/>
      <c r="K276" s="77"/>
      <c r="L276" s="77"/>
      <c r="M276" s="77"/>
      <c r="N276" s="76"/>
      <c r="O276" s="77"/>
      <c r="P276" s="78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80"/>
      <c r="AH276" s="81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79"/>
      <c r="AV276" s="80"/>
      <c r="AW276" s="81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79"/>
      <c r="BK276" s="80"/>
      <c r="BL276" s="81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79"/>
      <c r="BZ276" s="80"/>
      <c r="CA276" s="81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79"/>
      <c r="CO276" s="80"/>
      <c r="CP276" s="81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79"/>
      <c r="DD276" s="80"/>
      <c r="DE276" s="81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79"/>
      <c r="DS276" s="80"/>
      <c r="DT276" s="81"/>
      <c r="DU276" s="80"/>
      <c r="DV276" s="80"/>
      <c r="DW276" s="80"/>
      <c r="DX276" s="80"/>
      <c r="DY276" s="80"/>
      <c r="DZ276" s="80"/>
      <c r="EA276" s="80"/>
      <c r="EB276" s="80"/>
      <c r="EC276" s="80"/>
      <c r="ED276" s="80"/>
      <c r="EE276" s="80"/>
      <c r="EF276" s="80"/>
      <c r="EG276" s="79"/>
      <c r="EH276" s="80"/>
      <c r="EI276" s="81"/>
      <c r="EJ276" s="80"/>
      <c r="EK276" s="80"/>
      <c r="EL276" s="80"/>
      <c r="EM276" s="80"/>
      <c r="EN276" s="80"/>
      <c r="EO276" s="80"/>
      <c r="EP276" s="80"/>
      <c r="EQ276" s="80"/>
      <c r="ER276" s="80"/>
      <c r="ES276" s="80"/>
      <c r="ET276" s="80"/>
      <c r="EU276" s="80"/>
      <c r="EV276" s="79"/>
      <c r="EW276" s="80"/>
      <c r="EX276" s="81"/>
      <c r="EY276" s="80"/>
      <c r="EZ276" s="80"/>
      <c r="FA276" s="80"/>
      <c r="FB276" s="80"/>
      <c r="FC276" s="80"/>
      <c r="FD276" s="80"/>
      <c r="FE276" s="80"/>
      <c r="FF276" s="80"/>
      <c r="FG276" s="80"/>
      <c r="FH276" s="80"/>
      <c r="FI276" s="80"/>
      <c r="FJ276" s="80"/>
      <c r="FK276" s="79"/>
      <c r="FL276" s="80"/>
      <c r="FM276" s="81"/>
      <c r="FN276" s="80"/>
      <c r="FO276" s="80"/>
      <c r="FP276" s="80"/>
      <c r="FQ276" s="80"/>
      <c r="FR276" s="80"/>
      <c r="FS276" s="80"/>
      <c r="FT276" s="80"/>
      <c r="FU276" s="80"/>
      <c r="FV276" s="80"/>
      <c r="FW276" s="80"/>
      <c r="FX276" s="80"/>
      <c r="FY276" s="80"/>
      <c r="FZ276" s="79"/>
      <c r="GA276" s="80"/>
      <c r="GB276" s="81"/>
      <c r="GC276" s="80"/>
      <c r="GD276" s="80"/>
      <c r="GE276" s="80"/>
      <c r="GF276" s="80"/>
      <c r="GG276" s="80"/>
      <c r="GH276" s="80"/>
      <c r="GI276" s="80"/>
      <c r="GJ276" s="80"/>
      <c r="GK276" s="80"/>
      <c r="GL276" s="80"/>
      <c r="GM276" s="80"/>
      <c r="GN276" s="80"/>
      <c r="GO276" s="79"/>
      <c r="GP276" s="79"/>
      <c r="GQ276" s="82"/>
      <c r="GR276" s="79"/>
      <c r="GS276" s="79"/>
      <c r="GT276" s="79"/>
      <c r="GU276" s="79"/>
      <c r="GV276" s="79"/>
      <c r="GW276" s="79"/>
      <c r="GX276" s="79"/>
      <c r="GY276" s="79"/>
      <c r="GZ276" s="79"/>
      <c r="HA276" s="79"/>
      <c r="HB276" s="79"/>
      <c r="HC276" s="79"/>
      <c r="HD276" s="83"/>
    </row>
    <row r="277" spans="1:212" s="71" customFormat="1" ht="13.5" customHeight="1" x14ac:dyDescent="0.25">
      <c r="A277" s="72"/>
      <c r="C277" s="73"/>
      <c r="D277" s="73"/>
      <c r="E277" s="74"/>
      <c r="F277" s="75"/>
      <c r="H277" s="76"/>
      <c r="K277" s="77"/>
      <c r="L277" s="77"/>
      <c r="M277" s="77"/>
      <c r="N277" s="76"/>
      <c r="O277" s="77"/>
      <c r="P277" s="78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80"/>
      <c r="AH277" s="81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79"/>
      <c r="AV277" s="80"/>
      <c r="AW277" s="81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4"/>
      <c r="BK277" s="80"/>
      <c r="BL277" s="81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79"/>
      <c r="BZ277" s="80"/>
      <c r="CA277" s="81"/>
      <c r="CB277" s="80"/>
      <c r="CC277" s="80"/>
      <c r="CD277" s="80"/>
      <c r="CE277" s="80"/>
      <c r="CF277" s="80"/>
      <c r="CG277" s="80"/>
      <c r="CH277" s="80"/>
      <c r="CI277" s="80"/>
      <c r="CJ277" s="80"/>
      <c r="CK277" s="80"/>
      <c r="CL277" s="80"/>
      <c r="CM277" s="80"/>
      <c r="CN277" s="79"/>
      <c r="CO277" s="80"/>
      <c r="CP277" s="81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79"/>
      <c r="DD277" s="80"/>
      <c r="DE277" s="81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  <c r="DR277" s="79"/>
      <c r="DS277" s="80"/>
      <c r="DT277" s="81"/>
      <c r="DU277" s="80"/>
      <c r="DV277" s="80"/>
      <c r="DW277" s="80"/>
      <c r="DX277" s="80"/>
      <c r="DY277" s="80"/>
      <c r="DZ277" s="80"/>
      <c r="EA277" s="80"/>
      <c r="EB277" s="80"/>
      <c r="EC277" s="80"/>
      <c r="ED277" s="80"/>
      <c r="EE277" s="80"/>
      <c r="EF277" s="80"/>
      <c r="EG277" s="79"/>
      <c r="EH277" s="80"/>
      <c r="EI277" s="81"/>
      <c r="EJ277" s="80"/>
      <c r="EK277" s="80"/>
      <c r="EL277" s="80"/>
      <c r="EM277" s="80"/>
      <c r="EN277" s="80"/>
      <c r="EO277" s="80"/>
      <c r="EP277" s="80"/>
      <c r="EQ277" s="80"/>
      <c r="ER277" s="80"/>
      <c r="ES277" s="80"/>
      <c r="ET277" s="80"/>
      <c r="EU277" s="80"/>
      <c r="EV277" s="79"/>
      <c r="EW277" s="80"/>
      <c r="EX277" s="81"/>
      <c r="EY277" s="80"/>
      <c r="EZ277" s="80"/>
      <c r="FA277" s="80"/>
      <c r="FB277" s="80"/>
      <c r="FC277" s="80"/>
      <c r="FD277" s="80"/>
      <c r="FE277" s="80"/>
      <c r="FF277" s="80"/>
      <c r="FG277" s="80"/>
      <c r="FH277" s="80"/>
      <c r="FI277" s="80"/>
      <c r="FJ277" s="80"/>
      <c r="FK277" s="79"/>
      <c r="FL277" s="80"/>
      <c r="FM277" s="81"/>
      <c r="FN277" s="80"/>
      <c r="FO277" s="80"/>
      <c r="FP277" s="80"/>
      <c r="FQ277" s="80"/>
      <c r="FR277" s="80"/>
      <c r="FS277" s="80"/>
      <c r="FT277" s="80"/>
      <c r="FU277" s="80"/>
      <c r="FV277" s="80"/>
      <c r="FW277" s="80"/>
      <c r="FX277" s="80"/>
      <c r="FY277" s="80"/>
      <c r="FZ277" s="79"/>
      <c r="GA277" s="80"/>
      <c r="GB277" s="81"/>
      <c r="GC277" s="80"/>
      <c r="GD277" s="80"/>
      <c r="GE277" s="80"/>
      <c r="GF277" s="80"/>
      <c r="GG277" s="80"/>
      <c r="GH277" s="80"/>
      <c r="GI277" s="80"/>
      <c r="GJ277" s="80"/>
      <c r="GK277" s="80"/>
      <c r="GL277" s="80"/>
      <c r="GM277" s="80"/>
      <c r="GN277" s="80"/>
      <c r="GO277" s="79"/>
      <c r="GP277" s="79"/>
      <c r="GQ277" s="82"/>
      <c r="GR277" s="79"/>
      <c r="GS277" s="79"/>
      <c r="GT277" s="79"/>
      <c r="GU277" s="79"/>
      <c r="GV277" s="79"/>
      <c r="GW277" s="79"/>
      <c r="GX277" s="79"/>
      <c r="GY277" s="79"/>
      <c r="GZ277" s="79"/>
      <c r="HA277" s="79"/>
      <c r="HB277" s="79"/>
      <c r="HC277" s="79"/>
      <c r="HD277" s="83"/>
    </row>
    <row r="278" spans="1:212" s="71" customFormat="1" ht="13.5" customHeight="1" x14ac:dyDescent="0.25">
      <c r="A278" s="72"/>
      <c r="C278" s="73"/>
      <c r="D278" s="73"/>
      <c r="E278" s="74"/>
      <c r="F278" s="75"/>
      <c r="H278" s="76"/>
      <c r="K278" s="77"/>
      <c r="L278" s="77"/>
      <c r="M278" s="77"/>
      <c r="N278" s="76"/>
      <c r="O278" s="77"/>
      <c r="P278" s="78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80"/>
      <c r="AH278" s="81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79"/>
      <c r="AV278" s="80"/>
      <c r="AW278" s="81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79"/>
      <c r="BK278" s="80"/>
      <c r="BL278" s="81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79"/>
      <c r="BZ278" s="80"/>
      <c r="CA278" s="81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79"/>
      <c r="CO278" s="80"/>
      <c r="CP278" s="81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79"/>
      <c r="DD278" s="80"/>
      <c r="DE278" s="81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79"/>
      <c r="DS278" s="80"/>
      <c r="DT278" s="81"/>
      <c r="DU278" s="80"/>
      <c r="DV278" s="80"/>
      <c r="DW278" s="80"/>
      <c r="DX278" s="80"/>
      <c r="DY278" s="80"/>
      <c r="DZ278" s="80"/>
      <c r="EA278" s="80"/>
      <c r="EB278" s="80"/>
      <c r="EC278" s="80"/>
      <c r="ED278" s="80"/>
      <c r="EE278" s="80"/>
      <c r="EF278" s="80"/>
      <c r="EG278" s="79"/>
      <c r="EH278" s="80"/>
      <c r="EI278" s="81"/>
      <c r="EJ278" s="80"/>
      <c r="EK278" s="80"/>
      <c r="EL278" s="80"/>
      <c r="EM278" s="80"/>
      <c r="EN278" s="80"/>
      <c r="EO278" s="80"/>
      <c r="EP278" s="80"/>
      <c r="EQ278" s="80"/>
      <c r="ER278" s="80"/>
      <c r="ES278" s="80"/>
      <c r="ET278" s="80"/>
      <c r="EU278" s="80"/>
      <c r="EV278" s="79"/>
      <c r="EW278" s="80"/>
      <c r="EX278" s="81"/>
      <c r="EY278" s="80"/>
      <c r="EZ278" s="80"/>
      <c r="FA278" s="80"/>
      <c r="FB278" s="80"/>
      <c r="FC278" s="80"/>
      <c r="FD278" s="80"/>
      <c r="FE278" s="80"/>
      <c r="FF278" s="80"/>
      <c r="FG278" s="80"/>
      <c r="FH278" s="80"/>
      <c r="FI278" s="80"/>
      <c r="FJ278" s="80"/>
      <c r="FK278" s="79"/>
      <c r="FL278" s="80"/>
      <c r="FM278" s="81"/>
      <c r="FN278" s="80"/>
      <c r="FO278" s="80"/>
      <c r="FP278" s="80"/>
      <c r="FQ278" s="80"/>
      <c r="FR278" s="80"/>
      <c r="FS278" s="80"/>
      <c r="FT278" s="80"/>
      <c r="FU278" s="80"/>
      <c r="FV278" s="80"/>
      <c r="FW278" s="80"/>
      <c r="FX278" s="80"/>
      <c r="FY278" s="80"/>
      <c r="FZ278" s="79"/>
      <c r="GA278" s="80"/>
      <c r="GB278" s="81"/>
      <c r="GC278" s="80"/>
      <c r="GD278" s="80"/>
      <c r="GE278" s="80"/>
      <c r="GF278" s="80"/>
      <c r="GG278" s="80"/>
      <c r="GH278" s="80"/>
      <c r="GI278" s="80"/>
      <c r="GJ278" s="80"/>
      <c r="GK278" s="80"/>
      <c r="GL278" s="80"/>
      <c r="GM278" s="80"/>
      <c r="GN278" s="80"/>
      <c r="GO278" s="79"/>
      <c r="GP278" s="79"/>
      <c r="GQ278" s="82"/>
      <c r="GR278" s="79"/>
      <c r="GS278" s="79"/>
      <c r="GT278" s="79"/>
      <c r="GU278" s="79"/>
      <c r="GV278" s="79"/>
      <c r="GW278" s="79"/>
      <c r="GX278" s="79"/>
      <c r="GY278" s="79"/>
      <c r="GZ278" s="79"/>
      <c r="HA278" s="79"/>
      <c r="HB278" s="79"/>
      <c r="HC278" s="79"/>
      <c r="HD278" s="83"/>
    </row>
    <row r="279" spans="1:212" s="71" customFormat="1" ht="13.5" customHeight="1" x14ac:dyDescent="0.25">
      <c r="A279" s="72"/>
      <c r="C279" s="73"/>
      <c r="D279" s="73"/>
      <c r="E279" s="74"/>
      <c r="F279" s="75"/>
      <c r="H279" s="76"/>
      <c r="K279" s="77"/>
      <c r="L279" s="77"/>
      <c r="M279" s="77"/>
      <c r="N279" s="76"/>
      <c r="O279" s="77"/>
      <c r="P279" s="78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80"/>
      <c r="AH279" s="81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79"/>
      <c r="AV279" s="80"/>
      <c r="AW279" s="81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79"/>
      <c r="BK279" s="80"/>
      <c r="BL279" s="81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79"/>
      <c r="BZ279" s="80"/>
      <c r="CA279" s="81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79"/>
      <c r="CO279" s="80"/>
      <c r="CP279" s="81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79"/>
      <c r="DD279" s="80"/>
      <c r="DE279" s="81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79"/>
      <c r="DS279" s="80"/>
      <c r="DT279" s="81"/>
      <c r="DU279" s="80"/>
      <c r="DV279" s="80"/>
      <c r="DW279" s="80"/>
      <c r="DX279" s="80"/>
      <c r="DY279" s="80"/>
      <c r="DZ279" s="80"/>
      <c r="EA279" s="80"/>
      <c r="EB279" s="80"/>
      <c r="EC279" s="80"/>
      <c r="ED279" s="80"/>
      <c r="EE279" s="80"/>
      <c r="EF279" s="80"/>
      <c r="EG279" s="79"/>
      <c r="EH279" s="80"/>
      <c r="EI279" s="81"/>
      <c r="EJ279" s="80"/>
      <c r="EK279" s="80"/>
      <c r="EL279" s="80"/>
      <c r="EM279" s="80"/>
      <c r="EN279" s="80"/>
      <c r="EO279" s="80"/>
      <c r="EP279" s="80"/>
      <c r="EQ279" s="80"/>
      <c r="ER279" s="80"/>
      <c r="ES279" s="80"/>
      <c r="ET279" s="80"/>
      <c r="EU279" s="80"/>
      <c r="EV279" s="79"/>
      <c r="EW279" s="80"/>
      <c r="EX279" s="81"/>
      <c r="EY279" s="80"/>
      <c r="EZ279" s="80"/>
      <c r="FA279" s="80"/>
      <c r="FB279" s="80"/>
      <c r="FC279" s="80"/>
      <c r="FD279" s="80"/>
      <c r="FE279" s="80"/>
      <c r="FF279" s="80"/>
      <c r="FG279" s="80"/>
      <c r="FH279" s="80"/>
      <c r="FI279" s="80"/>
      <c r="FJ279" s="80"/>
      <c r="FK279" s="79"/>
      <c r="FL279" s="80"/>
      <c r="FM279" s="81"/>
      <c r="FN279" s="80"/>
      <c r="FO279" s="80"/>
      <c r="FP279" s="80"/>
      <c r="FQ279" s="80"/>
      <c r="FR279" s="80"/>
      <c r="FS279" s="80"/>
      <c r="FT279" s="80"/>
      <c r="FU279" s="80"/>
      <c r="FV279" s="80"/>
      <c r="FW279" s="80"/>
      <c r="FX279" s="80"/>
      <c r="FY279" s="80"/>
      <c r="FZ279" s="79"/>
      <c r="GA279" s="80"/>
      <c r="GB279" s="81"/>
      <c r="GC279" s="80"/>
      <c r="GD279" s="80"/>
      <c r="GE279" s="80"/>
      <c r="GF279" s="80"/>
      <c r="GG279" s="80"/>
      <c r="GH279" s="80"/>
      <c r="GI279" s="80"/>
      <c r="GJ279" s="80"/>
      <c r="GK279" s="80"/>
      <c r="GL279" s="80"/>
      <c r="GM279" s="80"/>
      <c r="GN279" s="80"/>
      <c r="GO279" s="79"/>
      <c r="GP279" s="79"/>
      <c r="GQ279" s="82"/>
      <c r="GR279" s="79"/>
      <c r="GS279" s="79"/>
      <c r="GT279" s="79"/>
      <c r="GU279" s="79"/>
      <c r="GV279" s="79"/>
      <c r="GW279" s="79"/>
      <c r="GX279" s="79"/>
      <c r="GY279" s="79"/>
      <c r="GZ279" s="79"/>
      <c r="HA279" s="79"/>
      <c r="HB279" s="79"/>
      <c r="HC279" s="79"/>
      <c r="HD279" s="83"/>
    </row>
    <row r="280" spans="1:212" s="71" customFormat="1" ht="13.5" customHeight="1" x14ac:dyDescent="0.25">
      <c r="A280" s="72"/>
      <c r="C280" s="73"/>
      <c r="D280" s="73"/>
      <c r="E280" s="74"/>
      <c r="F280" s="75"/>
      <c r="H280" s="76"/>
      <c r="K280" s="77"/>
      <c r="L280" s="77"/>
      <c r="M280" s="77"/>
      <c r="N280" s="76"/>
      <c r="O280" s="77"/>
      <c r="P280" s="78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80"/>
      <c r="AH280" s="81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79"/>
      <c r="AV280" s="80"/>
      <c r="AW280" s="81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79"/>
      <c r="BK280" s="80"/>
      <c r="BL280" s="81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79"/>
      <c r="BZ280" s="80"/>
      <c r="CA280" s="81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79"/>
      <c r="CO280" s="80"/>
      <c r="CP280" s="81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79"/>
      <c r="DD280" s="80"/>
      <c r="DE280" s="81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79"/>
      <c r="DS280" s="80"/>
      <c r="DT280" s="81"/>
      <c r="DU280" s="80"/>
      <c r="DV280" s="80"/>
      <c r="DW280" s="80"/>
      <c r="DX280" s="80"/>
      <c r="DY280" s="80"/>
      <c r="DZ280" s="80"/>
      <c r="EA280" s="80"/>
      <c r="EB280" s="80"/>
      <c r="EC280" s="80"/>
      <c r="ED280" s="80"/>
      <c r="EE280" s="80"/>
      <c r="EF280" s="80"/>
      <c r="EG280" s="79"/>
      <c r="EH280" s="80"/>
      <c r="EI280" s="81"/>
      <c r="EJ280" s="80"/>
      <c r="EK280" s="80"/>
      <c r="EL280" s="80"/>
      <c r="EM280" s="80"/>
      <c r="EN280" s="80"/>
      <c r="EO280" s="80"/>
      <c r="EP280" s="80"/>
      <c r="EQ280" s="80"/>
      <c r="ER280" s="80"/>
      <c r="ES280" s="80"/>
      <c r="ET280" s="80"/>
      <c r="EU280" s="80"/>
      <c r="EV280" s="79"/>
      <c r="EW280" s="80"/>
      <c r="EX280" s="81"/>
      <c r="EY280" s="80"/>
      <c r="EZ280" s="80"/>
      <c r="FA280" s="80"/>
      <c r="FB280" s="80"/>
      <c r="FC280" s="80"/>
      <c r="FD280" s="80"/>
      <c r="FE280" s="80"/>
      <c r="FF280" s="80"/>
      <c r="FG280" s="80"/>
      <c r="FH280" s="80"/>
      <c r="FI280" s="80"/>
      <c r="FJ280" s="80"/>
      <c r="FK280" s="79"/>
      <c r="FL280" s="80"/>
      <c r="FM280" s="81"/>
      <c r="FN280" s="80"/>
      <c r="FO280" s="80"/>
      <c r="FP280" s="80"/>
      <c r="FQ280" s="80"/>
      <c r="FR280" s="80"/>
      <c r="FS280" s="80"/>
      <c r="FT280" s="80"/>
      <c r="FU280" s="80"/>
      <c r="FV280" s="80"/>
      <c r="FW280" s="80"/>
      <c r="FX280" s="80"/>
      <c r="FY280" s="80"/>
      <c r="FZ280" s="79"/>
      <c r="GA280" s="80"/>
      <c r="GB280" s="81"/>
      <c r="GC280" s="80"/>
      <c r="GD280" s="80"/>
      <c r="GE280" s="80"/>
      <c r="GF280" s="80"/>
      <c r="GG280" s="80"/>
      <c r="GH280" s="80"/>
      <c r="GI280" s="80"/>
      <c r="GJ280" s="80"/>
      <c r="GK280" s="80"/>
      <c r="GL280" s="80"/>
      <c r="GM280" s="80"/>
      <c r="GN280" s="80"/>
      <c r="GO280" s="79"/>
      <c r="GP280" s="79"/>
      <c r="GQ280" s="82"/>
      <c r="GR280" s="79"/>
      <c r="GS280" s="79"/>
      <c r="GT280" s="79"/>
      <c r="GU280" s="79"/>
      <c r="GV280" s="79"/>
      <c r="GW280" s="79"/>
      <c r="GX280" s="79"/>
      <c r="GY280" s="79"/>
      <c r="GZ280" s="79"/>
      <c r="HA280" s="79"/>
      <c r="HB280" s="79"/>
      <c r="HC280" s="79"/>
      <c r="HD280" s="83"/>
    </row>
    <row r="281" spans="1:212" s="71" customFormat="1" ht="13.5" customHeight="1" x14ac:dyDescent="0.25">
      <c r="A281" s="72"/>
      <c r="C281" s="73"/>
      <c r="D281" s="73"/>
      <c r="E281" s="74"/>
      <c r="F281" s="75"/>
      <c r="H281" s="76"/>
      <c r="K281" s="77"/>
      <c r="L281" s="77"/>
      <c r="M281" s="77"/>
      <c r="N281" s="76"/>
      <c r="O281" s="77"/>
      <c r="P281" s="78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80"/>
      <c r="AH281" s="81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79"/>
      <c r="AV281" s="80"/>
      <c r="AW281" s="81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79"/>
      <c r="BK281" s="80"/>
      <c r="BL281" s="81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79"/>
      <c r="BZ281" s="80"/>
      <c r="CA281" s="81"/>
      <c r="CB281" s="80"/>
      <c r="CC281" s="80"/>
      <c r="CD281" s="80"/>
      <c r="CE281" s="80"/>
      <c r="CF281" s="80"/>
      <c r="CG281" s="80"/>
      <c r="CH281" s="80"/>
      <c r="CI281" s="80"/>
      <c r="CJ281" s="80"/>
      <c r="CK281" s="80"/>
      <c r="CL281" s="80"/>
      <c r="CM281" s="80"/>
      <c r="CN281" s="79"/>
      <c r="CO281" s="80"/>
      <c r="CP281" s="81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79"/>
      <c r="DD281" s="80"/>
      <c r="DE281" s="81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  <c r="DR281" s="79"/>
      <c r="DS281" s="80"/>
      <c r="DT281" s="81"/>
      <c r="DU281" s="80"/>
      <c r="DV281" s="80"/>
      <c r="DW281" s="80"/>
      <c r="DX281" s="80"/>
      <c r="DY281" s="80"/>
      <c r="DZ281" s="80"/>
      <c r="EA281" s="80"/>
      <c r="EB281" s="80"/>
      <c r="EC281" s="80"/>
      <c r="ED281" s="80"/>
      <c r="EE281" s="80"/>
      <c r="EF281" s="80"/>
      <c r="EG281" s="79"/>
      <c r="EH281" s="80"/>
      <c r="EI281" s="81"/>
      <c r="EJ281" s="80"/>
      <c r="EK281" s="80"/>
      <c r="EL281" s="80"/>
      <c r="EM281" s="80"/>
      <c r="EN281" s="80"/>
      <c r="EO281" s="80"/>
      <c r="EP281" s="80"/>
      <c r="EQ281" s="80"/>
      <c r="ER281" s="80"/>
      <c r="ES281" s="80"/>
      <c r="ET281" s="80"/>
      <c r="EU281" s="80"/>
      <c r="EV281" s="79"/>
      <c r="EW281" s="80"/>
      <c r="EX281" s="81"/>
      <c r="EY281" s="80"/>
      <c r="EZ281" s="80"/>
      <c r="FA281" s="80"/>
      <c r="FB281" s="80"/>
      <c r="FC281" s="80"/>
      <c r="FD281" s="80"/>
      <c r="FE281" s="80"/>
      <c r="FF281" s="80"/>
      <c r="FG281" s="80"/>
      <c r="FH281" s="80"/>
      <c r="FI281" s="80"/>
      <c r="FJ281" s="80"/>
      <c r="FK281" s="79"/>
      <c r="FL281" s="80"/>
      <c r="FM281" s="81"/>
      <c r="FN281" s="80"/>
      <c r="FO281" s="80"/>
      <c r="FP281" s="80"/>
      <c r="FQ281" s="80"/>
      <c r="FR281" s="80"/>
      <c r="FS281" s="80"/>
      <c r="FT281" s="80"/>
      <c r="FU281" s="80"/>
      <c r="FV281" s="80"/>
      <c r="FW281" s="80"/>
      <c r="FX281" s="80"/>
      <c r="FY281" s="80"/>
      <c r="FZ281" s="79"/>
      <c r="GA281" s="80"/>
      <c r="GB281" s="81"/>
      <c r="GC281" s="80"/>
      <c r="GD281" s="80"/>
      <c r="GE281" s="80"/>
      <c r="GF281" s="80"/>
      <c r="GG281" s="80"/>
      <c r="GH281" s="80"/>
      <c r="GI281" s="80"/>
      <c r="GJ281" s="80"/>
      <c r="GK281" s="80"/>
      <c r="GL281" s="80"/>
      <c r="GM281" s="80"/>
      <c r="GN281" s="80"/>
      <c r="GO281" s="79"/>
      <c r="GP281" s="79"/>
      <c r="GQ281" s="82"/>
      <c r="GR281" s="79"/>
      <c r="GS281" s="79"/>
      <c r="GT281" s="79"/>
      <c r="GU281" s="79"/>
      <c r="GV281" s="79"/>
      <c r="GW281" s="79"/>
      <c r="GX281" s="79"/>
      <c r="GY281" s="79"/>
      <c r="GZ281" s="79"/>
      <c r="HA281" s="79"/>
      <c r="HB281" s="79"/>
      <c r="HC281" s="79"/>
      <c r="HD281" s="83"/>
    </row>
    <row r="282" spans="1:212" s="71" customFormat="1" ht="13.5" customHeight="1" x14ac:dyDescent="0.25">
      <c r="A282" s="72"/>
      <c r="C282" s="73"/>
      <c r="D282" s="73"/>
      <c r="E282" s="74"/>
      <c r="F282" s="75"/>
      <c r="H282" s="76"/>
      <c r="K282" s="77"/>
      <c r="L282" s="77"/>
      <c r="M282" s="77"/>
      <c r="N282" s="76"/>
      <c r="O282" s="77"/>
      <c r="P282" s="78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80"/>
      <c r="AH282" s="81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79"/>
      <c r="AV282" s="80"/>
      <c r="AW282" s="81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79"/>
      <c r="BK282" s="80"/>
      <c r="BL282" s="81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79"/>
      <c r="BZ282" s="80"/>
      <c r="CA282" s="81"/>
      <c r="CB282" s="80"/>
      <c r="CC282" s="80"/>
      <c r="CD282" s="80"/>
      <c r="CE282" s="80"/>
      <c r="CF282" s="80"/>
      <c r="CG282" s="80"/>
      <c r="CH282" s="80"/>
      <c r="CI282" s="80"/>
      <c r="CJ282" s="80"/>
      <c r="CK282" s="80"/>
      <c r="CL282" s="80"/>
      <c r="CM282" s="80"/>
      <c r="CN282" s="79"/>
      <c r="CO282" s="80"/>
      <c r="CP282" s="81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79"/>
      <c r="DD282" s="80"/>
      <c r="DE282" s="81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  <c r="DR282" s="79"/>
      <c r="DS282" s="80"/>
      <c r="DT282" s="81"/>
      <c r="DU282" s="80"/>
      <c r="DV282" s="80"/>
      <c r="DW282" s="80"/>
      <c r="DX282" s="80"/>
      <c r="DY282" s="80"/>
      <c r="DZ282" s="80"/>
      <c r="EA282" s="80"/>
      <c r="EB282" s="80"/>
      <c r="EC282" s="80"/>
      <c r="ED282" s="80"/>
      <c r="EE282" s="80"/>
      <c r="EF282" s="80"/>
      <c r="EG282" s="79"/>
      <c r="EH282" s="80"/>
      <c r="EI282" s="81"/>
      <c r="EJ282" s="80"/>
      <c r="EK282" s="80"/>
      <c r="EL282" s="80"/>
      <c r="EM282" s="80"/>
      <c r="EN282" s="80"/>
      <c r="EO282" s="80"/>
      <c r="EP282" s="80"/>
      <c r="EQ282" s="80"/>
      <c r="ER282" s="80"/>
      <c r="ES282" s="80"/>
      <c r="ET282" s="80"/>
      <c r="EU282" s="80"/>
      <c r="EV282" s="79"/>
      <c r="EW282" s="80"/>
      <c r="EX282" s="81"/>
      <c r="EY282" s="80"/>
      <c r="EZ282" s="80"/>
      <c r="FA282" s="80"/>
      <c r="FB282" s="80"/>
      <c r="FC282" s="80"/>
      <c r="FD282" s="80"/>
      <c r="FE282" s="80"/>
      <c r="FF282" s="80"/>
      <c r="FG282" s="80"/>
      <c r="FH282" s="80"/>
      <c r="FI282" s="80"/>
      <c r="FJ282" s="80"/>
      <c r="FK282" s="79"/>
      <c r="FL282" s="80"/>
      <c r="FM282" s="81"/>
      <c r="FN282" s="80"/>
      <c r="FO282" s="80"/>
      <c r="FP282" s="80"/>
      <c r="FQ282" s="80"/>
      <c r="FR282" s="80"/>
      <c r="FS282" s="80"/>
      <c r="FT282" s="80"/>
      <c r="FU282" s="80"/>
      <c r="FV282" s="80"/>
      <c r="FW282" s="80"/>
      <c r="FX282" s="80"/>
      <c r="FY282" s="80"/>
      <c r="FZ282" s="79"/>
      <c r="GA282" s="80"/>
      <c r="GB282" s="81"/>
      <c r="GC282" s="80"/>
      <c r="GD282" s="80"/>
      <c r="GE282" s="80"/>
      <c r="GF282" s="80"/>
      <c r="GG282" s="80"/>
      <c r="GH282" s="80"/>
      <c r="GI282" s="80"/>
      <c r="GJ282" s="80"/>
      <c r="GK282" s="80"/>
      <c r="GL282" s="80"/>
      <c r="GM282" s="80"/>
      <c r="GN282" s="80"/>
      <c r="GO282" s="79"/>
      <c r="GP282" s="79"/>
      <c r="GQ282" s="82"/>
      <c r="GR282" s="79"/>
      <c r="GS282" s="79"/>
      <c r="GT282" s="79"/>
      <c r="GU282" s="79"/>
      <c r="GV282" s="79"/>
      <c r="GW282" s="79"/>
      <c r="GX282" s="79"/>
      <c r="GY282" s="79"/>
      <c r="GZ282" s="79"/>
      <c r="HA282" s="79"/>
      <c r="HB282" s="79"/>
      <c r="HC282" s="79"/>
      <c r="HD282" s="83"/>
    </row>
    <row r="283" spans="1:212" s="71" customFormat="1" ht="13.5" customHeight="1" x14ac:dyDescent="0.25">
      <c r="A283" s="72"/>
      <c r="C283" s="73"/>
      <c r="D283" s="73"/>
      <c r="E283" s="74"/>
      <c r="F283" s="75"/>
      <c r="H283" s="76"/>
      <c r="K283" s="77"/>
      <c r="L283" s="77"/>
      <c r="M283" s="77"/>
      <c r="N283" s="76"/>
      <c r="O283" s="77"/>
      <c r="P283" s="78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80"/>
      <c r="AH283" s="81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79"/>
      <c r="AV283" s="80"/>
      <c r="AW283" s="81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79"/>
      <c r="BK283" s="80"/>
      <c r="BL283" s="81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79"/>
      <c r="BZ283" s="80"/>
      <c r="CA283" s="81"/>
      <c r="CB283" s="80"/>
      <c r="CC283" s="80"/>
      <c r="CD283" s="80"/>
      <c r="CE283" s="80"/>
      <c r="CF283" s="80"/>
      <c r="CG283" s="80"/>
      <c r="CH283" s="80"/>
      <c r="CI283" s="80"/>
      <c r="CJ283" s="80"/>
      <c r="CK283" s="80"/>
      <c r="CL283" s="80"/>
      <c r="CM283" s="80"/>
      <c r="CN283" s="79"/>
      <c r="CO283" s="80"/>
      <c r="CP283" s="81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79"/>
      <c r="DD283" s="80"/>
      <c r="DE283" s="81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  <c r="DR283" s="79"/>
      <c r="DS283" s="80"/>
      <c r="DT283" s="81"/>
      <c r="DU283" s="80"/>
      <c r="DV283" s="80"/>
      <c r="DW283" s="80"/>
      <c r="DX283" s="80"/>
      <c r="DY283" s="80"/>
      <c r="DZ283" s="80"/>
      <c r="EA283" s="80"/>
      <c r="EB283" s="80"/>
      <c r="EC283" s="80"/>
      <c r="ED283" s="80"/>
      <c r="EE283" s="80"/>
      <c r="EF283" s="80"/>
      <c r="EG283" s="79"/>
      <c r="EH283" s="80"/>
      <c r="EI283" s="81"/>
      <c r="EJ283" s="80"/>
      <c r="EK283" s="80"/>
      <c r="EL283" s="80"/>
      <c r="EM283" s="80"/>
      <c r="EN283" s="80"/>
      <c r="EO283" s="80"/>
      <c r="EP283" s="80"/>
      <c r="EQ283" s="80"/>
      <c r="ER283" s="80"/>
      <c r="ES283" s="80"/>
      <c r="ET283" s="80"/>
      <c r="EU283" s="80"/>
      <c r="EV283" s="79"/>
      <c r="EW283" s="80"/>
      <c r="EX283" s="81"/>
      <c r="EY283" s="80"/>
      <c r="EZ283" s="80"/>
      <c r="FA283" s="80"/>
      <c r="FB283" s="80"/>
      <c r="FC283" s="80"/>
      <c r="FD283" s="80"/>
      <c r="FE283" s="80"/>
      <c r="FF283" s="80"/>
      <c r="FG283" s="80"/>
      <c r="FH283" s="80"/>
      <c r="FI283" s="80"/>
      <c r="FJ283" s="80"/>
      <c r="FK283" s="79"/>
      <c r="FL283" s="80"/>
      <c r="FM283" s="81"/>
      <c r="FN283" s="80"/>
      <c r="FO283" s="80"/>
      <c r="FP283" s="80"/>
      <c r="FQ283" s="80"/>
      <c r="FR283" s="80"/>
      <c r="FS283" s="80"/>
      <c r="FT283" s="80"/>
      <c r="FU283" s="80"/>
      <c r="FV283" s="80"/>
      <c r="FW283" s="80"/>
      <c r="FX283" s="80"/>
      <c r="FY283" s="80"/>
      <c r="FZ283" s="79"/>
      <c r="GA283" s="80"/>
      <c r="GB283" s="81"/>
      <c r="GC283" s="80"/>
      <c r="GD283" s="80"/>
      <c r="GE283" s="80"/>
      <c r="GF283" s="80"/>
      <c r="GG283" s="80"/>
      <c r="GH283" s="80"/>
      <c r="GI283" s="80"/>
      <c r="GJ283" s="80"/>
      <c r="GK283" s="80"/>
      <c r="GL283" s="80"/>
      <c r="GM283" s="80"/>
      <c r="GN283" s="80"/>
      <c r="GO283" s="79"/>
      <c r="GP283" s="79"/>
      <c r="GQ283" s="82"/>
      <c r="GR283" s="79"/>
      <c r="GS283" s="79"/>
      <c r="GT283" s="79"/>
      <c r="GU283" s="79"/>
      <c r="GV283" s="79"/>
      <c r="GW283" s="79"/>
      <c r="GX283" s="79"/>
      <c r="GY283" s="79"/>
      <c r="GZ283" s="79"/>
      <c r="HA283" s="79"/>
      <c r="HB283" s="79"/>
      <c r="HC283" s="79"/>
      <c r="HD283" s="83"/>
    </row>
    <row r="284" spans="1:212" s="71" customFormat="1" ht="13.5" customHeight="1" x14ac:dyDescent="0.25">
      <c r="A284" s="72"/>
      <c r="C284" s="73"/>
      <c r="D284" s="73"/>
      <c r="E284" s="74"/>
      <c r="F284" s="75"/>
      <c r="H284" s="76"/>
      <c r="K284" s="77"/>
      <c r="L284" s="77"/>
      <c r="M284" s="77"/>
      <c r="N284" s="76"/>
      <c r="O284" s="77"/>
      <c r="P284" s="78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80"/>
      <c r="AH284" s="81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79"/>
      <c r="AV284" s="80"/>
      <c r="AW284" s="81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79"/>
      <c r="BK284" s="80"/>
      <c r="BL284" s="81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79"/>
      <c r="BZ284" s="80"/>
      <c r="CA284" s="81"/>
      <c r="CB284" s="80"/>
      <c r="CC284" s="80"/>
      <c r="CD284" s="80"/>
      <c r="CE284" s="80"/>
      <c r="CF284" s="80"/>
      <c r="CG284" s="80"/>
      <c r="CH284" s="80"/>
      <c r="CI284" s="80"/>
      <c r="CJ284" s="80"/>
      <c r="CK284" s="80"/>
      <c r="CL284" s="80"/>
      <c r="CM284" s="80"/>
      <c r="CN284" s="79"/>
      <c r="CO284" s="80"/>
      <c r="CP284" s="81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79"/>
      <c r="DD284" s="80"/>
      <c r="DE284" s="81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  <c r="DR284" s="79"/>
      <c r="DS284" s="80"/>
      <c r="DT284" s="81"/>
      <c r="DU284" s="80"/>
      <c r="DV284" s="80"/>
      <c r="DW284" s="80"/>
      <c r="DX284" s="80"/>
      <c r="DY284" s="80"/>
      <c r="DZ284" s="80"/>
      <c r="EA284" s="80"/>
      <c r="EB284" s="80"/>
      <c r="EC284" s="80"/>
      <c r="ED284" s="80"/>
      <c r="EE284" s="80"/>
      <c r="EF284" s="80"/>
      <c r="EG284" s="79"/>
      <c r="EH284" s="80"/>
      <c r="EI284" s="81"/>
      <c r="EJ284" s="80"/>
      <c r="EK284" s="80"/>
      <c r="EL284" s="80"/>
      <c r="EM284" s="80"/>
      <c r="EN284" s="80"/>
      <c r="EO284" s="80"/>
      <c r="EP284" s="80"/>
      <c r="EQ284" s="80"/>
      <c r="ER284" s="80"/>
      <c r="ES284" s="80"/>
      <c r="ET284" s="80"/>
      <c r="EU284" s="80"/>
      <c r="EV284" s="79"/>
      <c r="EW284" s="80"/>
      <c r="EX284" s="81"/>
      <c r="EY284" s="80"/>
      <c r="EZ284" s="80"/>
      <c r="FA284" s="80"/>
      <c r="FB284" s="80"/>
      <c r="FC284" s="80"/>
      <c r="FD284" s="80"/>
      <c r="FE284" s="80"/>
      <c r="FF284" s="80"/>
      <c r="FG284" s="80"/>
      <c r="FH284" s="80"/>
      <c r="FI284" s="80"/>
      <c r="FJ284" s="80"/>
      <c r="FK284" s="79"/>
      <c r="FL284" s="80"/>
      <c r="FM284" s="81"/>
      <c r="FN284" s="80"/>
      <c r="FO284" s="80"/>
      <c r="FP284" s="80"/>
      <c r="FQ284" s="80"/>
      <c r="FR284" s="80"/>
      <c r="FS284" s="80"/>
      <c r="FT284" s="80"/>
      <c r="FU284" s="80"/>
      <c r="FV284" s="80"/>
      <c r="FW284" s="80"/>
      <c r="FX284" s="80"/>
      <c r="FY284" s="80"/>
      <c r="FZ284" s="79"/>
      <c r="GA284" s="80"/>
      <c r="GB284" s="81"/>
      <c r="GC284" s="80"/>
      <c r="GD284" s="80"/>
      <c r="GE284" s="80"/>
      <c r="GF284" s="80"/>
      <c r="GG284" s="80"/>
      <c r="GH284" s="80"/>
      <c r="GI284" s="80"/>
      <c r="GJ284" s="80"/>
      <c r="GK284" s="80"/>
      <c r="GL284" s="80"/>
      <c r="GM284" s="80"/>
      <c r="GN284" s="80"/>
      <c r="GO284" s="79"/>
      <c r="GP284" s="79"/>
      <c r="GQ284" s="82"/>
      <c r="GR284" s="79"/>
      <c r="GS284" s="79"/>
      <c r="GT284" s="79"/>
      <c r="GU284" s="79"/>
      <c r="GV284" s="79"/>
      <c r="GW284" s="79"/>
      <c r="GX284" s="79"/>
      <c r="GY284" s="79"/>
      <c r="GZ284" s="79"/>
      <c r="HA284" s="79"/>
      <c r="HB284" s="79"/>
      <c r="HC284" s="79"/>
      <c r="HD284" s="83"/>
    </row>
    <row r="285" spans="1:212" s="71" customFormat="1" ht="13.5" customHeight="1" x14ac:dyDescent="0.25">
      <c r="A285" s="72"/>
      <c r="C285" s="73"/>
      <c r="D285" s="73"/>
      <c r="E285" s="74"/>
      <c r="F285" s="75"/>
      <c r="H285" s="76"/>
      <c r="K285" s="77"/>
      <c r="L285" s="77"/>
      <c r="M285" s="77"/>
      <c r="N285" s="76"/>
      <c r="O285" s="77"/>
      <c r="P285" s="78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80"/>
      <c r="AH285" s="81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79"/>
      <c r="AV285" s="80"/>
      <c r="AW285" s="81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79"/>
      <c r="BK285" s="80"/>
      <c r="BL285" s="81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79"/>
      <c r="BZ285" s="80"/>
      <c r="CA285" s="81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79"/>
      <c r="CO285" s="80"/>
      <c r="CP285" s="81"/>
      <c r="CQ285" s="80"/>
      <c r="CR285" s="80"/>
      <c r="CS285" s="80"/>
      <c r="CT285" s="80"/>
      <c r="CU285" s="80"/>
      <c r="CV285" s="80"/>
      <c r="CW285" s="80"/>
      <c r="CX285" s="80"/>
      <c r="CY285" s="80"/>
      <c r="CZ285" s="80"/>
      <c r="DA285" s="80"/>
      <c r="DB285" s="80"/>
      <c r="DC285" s="79"/>
      <c r="DD285" s="80"/>
      <c r="DE285" s="81"/>
      <c r="DF285" s="80"/>
      <c r="DG285" s="80"/>
      <c r="DH285" s="80"/>
      <c r="DI285" s="80"/>
      <c r="DJ285" s="80"/>
      <c r="DK285" s="80"/>
      <c r="DL285" s="80"/>
      <c r="DM285" s="80"/>
      <c r="DN285" s="80"/>
      <c r="DO285" s="80"/>
      <c r="DP285" s="80"/>
      <c r="DQ285" s="80"/>
      <c r="DR285" s="79"/>
      <c r="DS285" s="80"/>
      <c r="DT285" s="81"/>
      <c r="DU285" s="80"/>
      <c r="DV285" s="80"/>
      <c r="DW285" s="80"/>
      <c r="DX285" s="80"/>
      <c r="DY285" s="80"/>
      <c r="DZ285" s="80"/>
      <c r="EA285" s="80"/>
      <c r="EB285" s="80"/>
      <c r="EC285" s="80"/>
      <c r="ED285" s="80"/>
      <c r="EE285" s="80"/>
      <c r="EF285" s="80"/>
      <c r="EG285" s="79"/>
      <c r="EH285" s="80"/>
      <c r="EI285" s="81"/>
      <c r="EJ285" s="80"/>
      <c r="EK285" s="80"/>
      <c r="EL285" s="80"/>
      <c r="EM285" s="80"/>
      <c r="EN285" s="80"/>
      <c r="EO285" s="80"/>
      <c r="EP285" s="80"/>
      <c r="EQ285" s="80"/>
      <c r="ER285" s="80"/>
      <c r="ES285" s="80"/>
      <c r="ET285" s="80"/>
      <c r="EU285" s="80"/>
      <c r="EV285" s="79"/>
      <c r="EW285" s="80"/>
      <c r="EX285" s="81"/>
      <c r="EY285" s="80"/>
      <c r="EZ285" s="80"/>
      <c r="FA285" s="80"/>
      <c r="FB285" s="80"/>
      <c r="FC285" s="80"/>
      <c r="FD285" s="80"/>
      <c r="FE285" s="80"/>
      <c r="FF285" s="80"/>
      <c r="FG285" s="80"/>
      <c r="FH285" s="80"/>
      <c r="FI285" s="80"/>
      <c r="FJ285" s="80"/>
      <c r="FK285" s="79"/>
      <c r="FL285" s="80"/>
      <c r="FM285" s="81"/>
      <c r="FN285" s="80"/>
      <c r="FO285" s="80"/>
      <c r="FP285" s="80"/>
      <c r="FQ285" s="80"/>
      <c r="FR285" s="80"/>
      <c r="FS285" s="80"/>
      <c r="FT285" s="80"/>
      <c r="FU285" s="80"/>
      <c r="FV285" s="80"/>
      <c r="FW285" s="80"/>
      <c r="FX285" s="80"/>
      <c r="FY285" s="80"/>
      <c r="FZ285" s="79"/>
      <c r="GA285" s="80"/>
      <c r="GB285" s="81"/>
      <c r="GC285" s="80"/>
      <c r="GD285" s="80"/>
      <c r="GE285" s="80"/>
      <c r="GF285" s="80"/>
      <c r="GG285" s="80"/>
      <c r="GH285" s="80"/>
      <c r="GI285" s="80"/>
      <c r="GJ285" s="80"/>
      <c r="GK285" s="80"/>
      <c r="GL285" s="80"/>
      <c r="GM285" s="80"/>
      <c r="GN285" s="80"/>
      <c r="GO285" s="79"/>
      <c r="GP285" s="79"/>
      <c r="GQ285" s="82"/>
      <c r="GR285" s="79"/>
      <c r="GS285" s="79"/>
      <c r="GT285" s="79"/>
      <c r="GU285" s="79"/>
      <c r="GV285" s="79"/>
      <c r="GW285" s="79"/>
      <c r="GX285" s="79"/>
      <c r="GY285" s="79"/>
      <c r="GZ285" s="79"/>
      <c r="HA285" s="79"/>
      <c r="HB285" s="79"/>
      <c r="HC285" s="79"/>
      <c r="HD285" s="83"/>
    </row>
    <row r="286" spans="1:212" s="71" customFormat="1" ht="13.5" customHeight="1" x14ac:dyDescent="0.25">
      <c r="A286" s="72"/>
      <c r="C286" s="73"/>
      <c r="D286" s="73"/>
      <c r="E286" s="74"/>
      <c r="F286" s="75"/>
      <c r="H286" s="76"/>
      <c r="K286" s="77"/>
      <c r="L286" s="77"/>
      <c r="M286" s="77"/>
      <c r="N286" s="76"/>
      <c r="O286" s="77"/>
      <c r="P286" s="78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80"/>
      <c r="AH286" s="81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79"/>
      <c r="AV286" s="80"/>
      <c r="AW286" s="81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79"/>
      <c r="BK286" s="80"/>
      <c r="BL286" s="81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79"/>
      <c r="BZ286" s="80"/>
      <c r="CA286" s="81"/>
      <c r="CB286" s="80"/>
      <c r="CC286" s="80"/>
      <c r="CD286" s="80"/>
      <c r="CE286" s="80"/>
      <c r="CF286" s="80"/>
      <c r="CG286" s="80"/>
      <c r="CH286" s="80"/>
      <c r="CI286" s="80"/>
      <c r="CJ286" s="80"/>
      <c r="CK286" s="80"/>
      <c r="CL286" s="80"/>
      <c r="CM286" s="80"/>
      <c r="CN286" s="79"/>
      <c r="CO286" s="80"/>
      <c r="CP286" s="81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79"/>
      <c r="DD286" s="80"/>
      <c r="DE286" s="81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  <c r="DR286" s="79"/>
      <c r="DS286" s="80"/>
      <c r="DT286" s="81"/>
      <c r="DU286" s="80"/>
      <c r="DV286" s="80"/>
      <c r="DW286" s="80"/>
      <c r="DX286" s="80"/>
      <c r="DY286" s="80"/>
      <c r="DZ286" s="80"/>
      <c r="EA286" s="80"/>
      <c r="EB286" s="80"/>
      <c r="EC286" s="80"/>
      <c r="ED286" s="80"/>
      <c r="EE286" s="80"/>
      <c r="EF286" s="80"/>
      <c r="EG286" s="79"/>
      <c r="EH286" s="80"/>
      <c r="EI286" s="81"/>
      <c r="EJ286" s="80"/>
      <c r="EK286" s="80"/>
      <c r="EL286" s="80"/>
      <c r="EM286" s="80"/>
      <c r="EN286" s="80"/>
      <c r="EO286" s="80"/>
      <c r="EP286" s="80"/>
      <c r="EQ286" s="80"/>
      <c r="ER286" s="80"/>
      <c r="ES286" s="80"/>
      <c r="ET286" s="80"/>
      <c r="EU286" s="80"/>
      <c r="EV286" s="79"/>
      <c r="EW286" s="80"/>
      <c r="EX286" s="81"/>
      <c r="EY286" s="80"/>
      <c r="EZ286" s="80"/>
      <c r="FA286" s="80"/>
      <c r="FB286" s="80"/>
      <c r="FC286" s="80"/>
      <c r="FD286" s="80"/>
      <c r="FE286" s="80"/>
      <c r="FF286" s="80"/>
      <c r="FG286" s="80"/>
      <c r="FH286" s="80"/>
      <c r="FI286" s="80"/>
      <c r="FJ286" s="80"/>
      <c r="FK286" s="79"/>
      <c r="FL286" s="80"/>
      <c r="FM286" s="81"/>
      <c r="FN286" s="80"/>
      <c r="FO286" s="80"/>
      <c r="FP286" s="80"/>
      <c r="FQ286" s="80"/>
      <c r="FR286" s="80"/>
      <c r="FS286" s="80"/>
      <c r="FT286" s="80"/>
      <c r="FU286" s="80"/>
      <c r="FV286" s="80"/>
      <c r="FW286" s="80"/>
      <c r="FX286" s="80"/>
      <c r="FY286" s="80"/>
      <c r="FZ286" s="79"/>
      <c r="GA286" s="80"/>
      <c r="GB286" s="81"/>
      <c r="GC286" s="80"/>
      <c r="GD286" s="80"/>
      <c r="GE286" s="80"/>
      <c r="GF286" s="80"/>
      <c r="GG286" s="80"/>
      <c r="GH286" s="80"/>
      <c r="GI286" s="80"/>
      <c r="GJ286" s="80"/>
      <c r="GK286" s="80"/>
      <c r="GL286" s="80"/>
      <c r="GM286" s="80"/>
      <c r="GN286" s="80"/>
      <c r="GO286" s="79"/>
      <c r="GP286" s="79"/>
      <c r="GQ286" s="82"/>
      <c r="GR286" s="79"/>
      <c r="GS286" s="79"/>
      <c r="GT286" s="79"/>
      <c r="GU286" s="79"/>
      <c r="GV286" s="79"/>
      <c r="GW286" s="79"/>
      <c r="GX286" s="79"/>
      <c r="GY286" s="79"/>
      <c r="GZ286" s="79"/>
      <c r="HA286" s="79"/>
      <c r="HB286" s="79"/>
      <c r="HC286" s="79"/>
      <c r="HD286" s="83"/>
    </row>
    <row r="287" spans="1:212" s="71" customFormat="1" ht="13.5" customHeight="1" x14ac:dyDescent="0.25">
      <c r="A287" s="72"/>
      <c r="C287" s="73"/>
      <c r="D287" s="73"/>
      <c r="E287" s="74"/>
      <c r="F287" s="75"/>
      <c r="H287" s="76"/>
      <c r="K287" s="77"/>
      <c r="L287" s="77"/>
      <c r="M287" s="77"/>
      <c r="N287" s="76"/>
      <c r="O287" s="77"/>
      <c r="P287" s="78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80"/>
      <c r="AH287" s="81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79"/>
      <c r="AV287" s="80"/>
      <c r="AW287" s="81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79"/>
      <c r="BK287" s="80"/>
      <c r="BL287" s="81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79"/>
      <c r="BZ287" s="80"/>
      <c r="CA287" s="81"/>
      <c r="CB287" s="80"/>
      <c r="CC287" s="80"/>
      <c r="CD287" s="80"/>
      <c r="CE287" s="80"/>
      <c r="CF287" s="80"/>
      <c r="CG287" s="80"/>
      <c r="CH287" s="80"/>
      <c r="CI287" s="80"/>
      <c r="CJ287" s="80"/>
      <c r="CK287" s="80"/>
      <c r="CL287" s="80"/>
      <c r="CM287" s="80"/>
      <c r="CN287" s="79"/>
      <c r="CO287" s="80"/>
      <c r="CP287" s="81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79"/>
      <c r="DD287" s="80"/>
      <c r="DE287" s="81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  <c r="DR287" s="79"/>
      <c r="DS287" s="80"/>
      <c r="DT287" s="81"/>
      <c r="DU287" s="80"/>
      <c r="DV287" s="80"/>
      <c r="DW287" s="80"/>
      <c r="DX287" s="80"/>
      <c r="DY287" s="80"/>
      <c r="DZ287" s="80"/>
      <c r="EA287" s="80"/>
      <c r="EB287" s="80"/>
      <c r="EC287" s="80"/>
      <c r="ED287" s="80"/>
      <c r="EE287" s="80"/>
      <c r="EF287" s="80"/>
      <c r="EG287" s="79"/>
      <c r="EH287" s="80"/>
      <c r="EI287" s="81"/>
      <c r="EJ287" s="80"/>
      <c r="EK287" s="80"/>
      <c r="EL287" s="80"/>
      <c r="EM287" s="80"/>
      <c r="EN287" s="80"/>
      <c r="EO287" s="80"/>
      <c r="EP287" s="80"/>
      <c r="EQ287" s="80"/>
      <c r="ER287" s="80"/>
      <c r="ES287" s="80"/>
      <c r="ET287" s="80"/>
      <c r="EU287" s="80"/>
      <c r="EV287" s="79"/>
      <c r="EW287" s="80"/>
      <c r="EX287" s="81"/>
      <c r="EY287" s="80"/>
      <c r="EZ287" s="80"/>
      <c r="FA287" s="80"/>
      <c r="FB287" s="80"/>
      <c r="FC287" s="80"/>
      <c r="FD287" s="80"/>
      <c r="FE287" s="80"/>
      <c r="FF287" s="80"/>
      <c r="FG287" s="80"/>
      <c r="FH287" s="80"/>
      <c r="FI287" s="80"/>
      <c r="FJ287" s="80"/>
      <c r="FK287" s="79"/>
      <c r="FL287" s="80"/>
      <c r="FM287" s="81"/>
      <c r="FN287" s="80"/>
      <c r="FO287" s="80"/>
      <c r="FP287" s="80"/>
      <c r="FQ287" s="80"/>
      <c r="FR287" s="80"/>
      <c r="FS287" s="80"/>
      <c r="FT287" s="80"/>
      <c r="FU287" s="80"/>
      <c r="FV287" s="80"/>
      <c r="FW287" s="80"/>
      <c r="FX287" s="80"/>
      <c r="FY287" s="80"/>
      <c r="FZ287" s="79"/>
      <c r="GA287" s="80"/>
      <c r="GB287" s="81"/>
      <c r="GC287" s="80"/>
      <c r="GD287" s="80"/>
      <c r="GE287" s="80"/>
      <c r="GF287" s="80"/>
      <c r="GG287" s="80"/>
      <c r="GH287" s="80"/>
      <c r="GI287" s="80"/>
      <c r="GJ287" s="80"/>
      <c r="GK287" s="80"/>
      <c r="GL287" s="80"/>
      <c r="GM287" s="80"/>
      <c r="GN287" s="80"/>
      <c r="GO287" s="79"/>
      <c r="GP287" s="79"/>
      <c r="GQ287" s="82"/>
      <c r="GR287" s="79"/>
      <c r="GS287" s="79"/>
      <c r="GT287" s="79"/>
      <c r="GU287" s="79"/>
      <c r="GV287" s="79"/>
      <c r="GW287" s="79"/>
      <c r="GX287" s="79"/>
      <c r="GY287" s="79"/>
      <c r="GZ287" s="79"/>
      <c r="HA287" s="79"/>
      <c r="HB287" s="79"/>
      <c r="HC287" s="79"/>
      <c r="HD287" s="83"/>
    </row>
    <row r="288" spans="1:212" s="71" customFormat="1" ht="13.5" customHeight="1" x14ac:dyDescent="0.25">
      <c r="A288" s="72"/>
      <c r="C288" s="73"/>
      <c r="D288" s="73"/>
      <c r="E288" s="74"/>
      <c r="F288" s="75"/>
      <c r="H288" s="76"/>
      <c r="K288" s="77"/>
      <c r="L288" s="77"/>
      <c r="M288" s="77"/>
      <c r="N288" s="76"/>
      <c r="O288" s="77"/>
      <c r="P288" s="78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80"/>
      <c r="AH288" s="81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79"/>
      <c r="AV288" s="80"/>
      <c r="AW288" s="81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79"/>
      <c r="BK288" s="80"/>
      <c r="BL288" s="81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79"/>
      <c r="BZ288" s="80"/>
      <c r="CA288" s="81"/>
      <c r="CB288" s="80"/>
      <c r="CC288" s="80"/>
      <c r="CD288" s="80"/>
      <c r="CE288" s="80"/>
      <c r="CF288" s="80"/>
      <c r="CG288" s="80"/>
      <c r="CH288" s="80"/>
      <c r="CI288" s="80"/>
      <c r="CJ288" s="80"/>
      <c r="CK288" s="80"/>
      <c r="CL288" s="80"/>
      <c r="CM288" s="80"/>
      <c r="CN288" s="79"/>
      <c r="CO288" s="80"/>
      <c r="CP288" s="81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79"/>
      <c r="DD288" s="80"/>
      <c r="DE288" s="81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  <c r="DR288" s="79"/>
      <c r="DS288" s="80"/>
      <c r="DT288" s="81"/>
      <c r="DU288" s="80"/>
      <c r="DV288" s="80"/>
      <c r="DW288" s="80"/>
      <c r="DX288" s="80"/>
      <c r="DY288" s="80"/>
      <c r="DZ288" s="80"/>
      <c r="EA288" s="80"/>
      <c r="EB288" s="80"/>
      <c r="EC288" s="80"/>
      <c r="ED288" s="80"/>
      <c r="EE288" s="80"/>
      <c r="EF288" s="80"/>
      <c r="EG288" s="79"/>
      <c r="EH288" s="80"/>
      <c r="EI288" s="81"/>
      <c r="EJ288" s="80"/>
      <c r="EK288" s="80"/>
      <c r="EL288" s="80"/>
      <c r="EM288" s="80"/>
      <c r="EN288" s="80"/>
      <c r="EO288" s="80"/>
      <c r="EP288" s="80"/>
      <c r="EQ288" s="80"/>
      <c r="ER288" s="80"/>
      <c r="ES288" s="80"/>
      <c r="ET288" s="80"/>
      <c r="EU288" s="80"/>
      <c r="EV288" s="79"/>
      <c r="EW288" s="80"/>
      <c r="EX288" s="81"/>
      <c r="EY288" s="80"/>
      <c r="EZ288" s="80"/>
      <c r="FA288" s="80"/>
      <c r="FB288" s="80"/>
      <c r="FC288" s="80"/>
      <c r="FD288" s="80"/>
      <c r="FE288" s="80"/>
      <c r="FF288" s="80"/>
      <c r="FG288" s="80"/>
      <c r="FH288" s="80"/>
      <c r="FI288" s="80"/>
      <c r="FJ288" s="80"/>
      <c r="FK288" s="79"/>
      <c r="FL288" s="80"/>
      <c r="FM288" s="81"/>
      <c r="FN288" s="80"/>
      <c r="FO288" s="80"/>
      <c r="FP288" s="80"/>
      <c r="FQ288" s="80"/>
      <c r="FR288" s="80"/>
      <c r="FS288" s="80"/>
      <c r="FT288" s="80"/>
      <c r="FU288" s="80"/>
      <c r="FV288" s="80"/>
      <c r="FW288" s="80"/>
      <c r="FX288" s="80"/>
      <c r="FY288" s="80"/>
      <c r="FZ288" s="79"/>
      <c r="GA288" s="80"/>
      <c r="GB288" s="81"/>
      <c r="GC288" s="80"/>
      <c r="GD288" s="80"/>
      <c r="GE288" s="80"/>
      <c r="GF288" s="80"/>
      <c r="GG288" s="80"/>
      <c r="GH288" s="80"/>
      <c r="GI288" s="80"/>
      <c r="GJ288" s="80"/>
      <c r="GK288" s="80"/>
      <c r="GL288" s="80"/>
      <c r="GM288" s="80"/>
      <c r="GN288" s="80"/>
      <c r="GO288" s="79"/>
      <c r="GP288" s="79"/>
      <c r="GQ288" s="82"/>
      <c r="GR288" s="79"/>
      <c r="GS288" s="79"/>
      <c r="GT288" s="79"/>
      <c r="GU288" s="79"/>
      <c r="GV288" s="79"/>
      <c r="GW288" s="79"/>
      <c r="GX288" s="79"/>
      <c r="GY288" s="79"/>
      <c r="GZ288" s="79"/>
      <c r="HA288" s="79"/>
      <c r="HB288" s="79"/>
      <c r="HC288" s="79"/>
      <c r="HD288" s="83"/>
    </row>
    <row r="289" spans="1:212" s="71" customFormat="1" ht="13.5" customHeight="1" x14ac:dyDescent="0.25">
      <c r="A289" s="72"/>
      <c r="C289" s="73"/>
      <c r="D289" s="73"/>
      <c r="E289" s="74"/>
      <c r="F289" s="75"/>
      <c r="H289" s="76"/>
      <c r="K289" s="77"/>
      <c r="L289" s="77"/>
      <c r="M289" s="77"/>
      <c r="N289" s="76"/>
      <c r="O289" s="77"/>
      <c r="P289" s="78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80"/>
      <c r="AH289" s="81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79"/>
      <c r="AV289" s="80"/>
      <c r="AW289" s="81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79"/>
      <c r="BK289" s="80"/>
      <c r="BL289" s="81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79"/>
      <c r="BZ289" s="80"/>
      <c r="CA289" s="81"/>
      <c r="CB289" s="80"/>
      <c r="CC289" s="80"/>
      <c r="CD289" s="80"/>
      <c r="CE289" s="80"/>
      <c r="CF289" s="80"/>
      <c r="CG289" s="80"/>
      <c r="CH289" s="80"/>
      <c r="CI289" s="80"/>
      <c r="CJ289" s="80"/>
      <c r="CK289" s="80"/>
      <c r="CL289" s="80"/>
      <c r="CM289" s="80"/>
      <c r="CN289" s="79"/>
      <c r="CO289" s="80"/>
      <c r="CP289" s="81"/>
      <c r="CQ289" s="80"/>
      <c r="CR289" s="80"/>
      <c r="CS289" s="80"/>
      <c r="CT289" s="80"/>
      <c r="CU289" s="80"/>
      <c r="CV289" s="80"/>
      <c r="CW289" s="80"/>
      <c r="CX289" s="80"/>
      <c r="CY289" s="80"/>
      <c r="CZ289" s="80"/>
      <c r="DA289" s="80"/>
      <c r="DB289" s="80"/>
      <c r="DC289" s="79"/>
      <c r="DD289" s="80"/>
      <c r="DE289" s="81"/>
      <c r="DF289" s="80"/>
      <c r="DG289" s="80"/>
      <c r="DH289" s="80"/>
      <c r="DI289" s="80"/>
      <c r="DJ289" s="80"/>
      <c r="DK289" s="80"/>
      <c r="DL289" s="80"/>
      <c r="DM289" s="80"/>
      <c r="DN289" s="80"/>
      <c r="DO289" s="80"/>
      <c r="DP289" s="80"/>
      <c r="DQ289" s="80"/>
      <c r="DR289" s="79"/>
      <c r="DS289" s="80"/>
      <c r="DT289" s="81"/>
      <c r="DU289" s="80"/>
      <c r="DV289" s="80"/>
      <c r="DW289" s="80"/>
      <c r="DX289" s="80"/>
      <c r="DY289" s="80"/>
      <c r="DZ289" s="80"/>
      <c r="EA289" s="80"/>
      <c r="EB289" s="80"/>
      <c r="EC289" s="80"/>
      <c r="ED289" s="80"/>
      <c r="EE289" s="80"/>
      <c r="EF289" s="80"/>
      <c r="EG289" s="79"/>
      <c r="EH289" s="80"/>
      <c r="EI289" s="81"/>
      <c r="EJ289" s="80"/>
      <c r="EK289" s="80"/>
      <c r="EL289" s="80"/>
      <c r="EM289" s="80"/>
      <c r="EN289" s="80"/>
      <c r="EO289" s="80"/>
      <c r="EP289" s="80"/>
      <c r="EQ289" s="80"/>
      <c r="ER289" s="80"/>
      <c r="ES289" s="80"/>
      <c r="ET289" s="80"/>
      <c r="EU289" s="80"/>
      <c r="EV289" s="79"/>
      <c r="EW289" s="80"/>
      <c r="EX289" s="81"/>
      <c r="EY289" s="80"/>
      <c r="EZ289" s="80"/>
      <c r="FA289" s="80"/>
      <c r="FB289" s="80"/>
      <c r="FC289" s="80"/>
      <c r="FD289" s="80"/>
      <c r="FE289" s="80"/>
      <c r="FF289" s="80"/>
      <c r="FG289" s="80"/>
      <c r="FH289" s="80"/>
      <c r="FI289" s="80"/>
      <c r="FJ289" s="80"/>
      <c r="FK289" s="79"/>
      <c r="FL289" s="80"/>
      <c r="FM289" s="81"/>
      <c r="FN289" s="80"/>
      <c r="FO289" s="80"/>
      <c r="FP289" s="80"/>
      <c r="FQ289" s="80"/>
      <c r="FR289" s="80"/>
      <c r="FS289" s="80"/>
      <c r="FT289" s="80"/>
      <c r="FU289" s="80"/>
      <c r="FV289" s="80"/>
      <c r="FW289" s="80"/>
      <c r="FX289" s="80"/>
      <c r="FY289" s="80"/>
      <c r="FZ289" s="79"/>
      <c r="GA289" s="80"/>
      <c r="GB289" s="81"/>
      <c r="GC289" s="80"/>
      <c r="GD289" s="80"/>
      <c r="GE289" s="80"/>
      <c r="GF289" s="80"/>
      <c r="GG289" s="80"/>
      <c r="GH289" s="80"/>
      <c r="GI289" s="80"/>
      <c r="GJ289" s="80"/>
      <c r="GK289" s="80"/>
      <c r="GL289" s="80"/>
      <c r="GM289" s="80"/>
      <c r="GN289" s="80"/>
      <c r="GO289" s="79"/>
      <c r="GP289" s="79"/>
      <c r="GQ289" s="82"/>
      <c r="GR289" s="79"/>
      <c r="GS289" s="79"/>
      <c r="GT289" s="79"/>
      <c r="GU289" s="79"/>
      <c r="GV289" s="79"/>
      <c r="GW289" s="79"/>
      <c r="GX289" s="79"/>
      <c r="GY289" s="79"/>
      <c r="GZ289" s="79"/>
      <c r="HA289" s="79"/>
      <c r="HB289" s="79"/>
      <c r="HC289" s="79"/>
      <c r="HD289" s="83"/>
    </row>
    <row r="290" spans="1:212" s="71" customFormat="1" ht="13.5" customHeight="1" x14ac:dyDescent="0.25">
      <c r="A290" s="72"/>
      <c r="C290" s="73"/>
      <c r="D290" s="73"/>
      <c r="E290" s="74"/>
      <c r="F290" s="75"/>
      <c r="H290" s="76"/>
      <c r="K290" s="77"/>
      <c r="L290" s="77"/>
      <c r="M290" s="77"/>
      <c r="N290" s="76"/>
      <c r="O290" s="77"/>
      <c r="P290" s="78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80"/>
      <c r="AH290" s="81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79"/>
      <c r="AV290" s="80"/>
      <c r="AW290" s="81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79"/>
      <c r="BK290" s="80"/>
      <c r="BL290" s="81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79"/>
      <c r="BZ290" s="80"/>
      <c r="CA290" s="81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79"/>
      <c r="CO290" s="80"/>
      <c r="CP290" s="81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79"/>
      <c r="DD290" s="80"/>
      <c r="DE290" s="81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79"/>
      <c r="DS290" s="80"/>
      <c r="DT290" s="81"/>
      <c r="DU290" s="80"/>
      <c r="DV290" s="80"/>
      <c r="DW290" s="80"/>
      <c r="DX290" s="80"/>
      <c r="DY290" s="80"/>
      <c r="DZ290" s="80"/>
      <c r="EA290" s="80"/>
      <c r="EB290" s="80"/>
      <c r="EC290" s="80"/>
      <c r="ED290" s="80"/>
      <c r="EE290" s="80"/>
      <c r="EF290" s="80"/>
      <c r="EG290" s="79"/>
      <c r="EH290" s="80"/>
      <c r="EI290" s="81"/>
      <c r="EJ290" s="80"/>
      <c r="EK290" s="80"/>
      <c r="EL290" s="80"/>
      <c r="EM290" s="80"/>
      <c r="EN290" s="80"/>
      <c r="EO290" s="80"/>
      <c r="EP290" s="80"/>
      <c r="EQ290" s="80"/>
      <c r="ER290" s="80"/>
      <c r="ES290" s="80"/>
      <c r="ET290" s="80"/>
      <c r="EU290" s="80"/>
      <c r="EV290" s="79"/>
      <c r="EW290" s="80"/>
      <c r="EX290" s="81"/>
      <c r="EY290" s="80"/>
      <c r="EZ290" s="80"/>
      <c r="FA290" s="80"/>
      <c r="FB290" s="80"/>
      <c r="FC290" s="80"/>
      <c r="FD290" s="80"/>
      <c r="FE290" s="80"/>
      <c r="FF290" s="80"/>
      <c r="FG290" s="80"/>
      <c r="FH290" s="80"/>
      <c r="FI290" s="80"/>
      <c r="FJ290" s="80"/>
      <c r="FK290" s="79"/>
      <c r="FL290" s="80"/>
      <c r="FM290" s="81"/>
      <c r="FN290" s="80"/>
      <c r="FO290" s="80"/>
      <c r="FP290" s="80"/>
      <c r="FQ290" s="80"/>
      <c r="FR290" s="80"/>
      <c r="FS290" s="80"/>
      <c r="FT290" s="80"/>
      <c r="FU290" s="80"/>
      <c r="FV290" s="80"/>
      <c r="FW290" s="80"/>
      <c r="FX290" s="80"/>
      <c r="FY290" s="80"/>
      <c r="FZ290" s="79"/>
      <c r="GA290" s="80"/>
      <c r="GB290" s="81"/>
      <c r="GC290" s="80"/>
      <c r="GD290" s="80"/>
      <c r="GE290" s="80"/>
      <c r="GF290" s="80"/>
      <c r="GG290" s="80"/>
      <c r="GH290" s="80"/>
      <c r="GI290" s="80"/>
      <c r="GJ290" s="80"/>
      <c r="GK290" s="80"/>
      <c r="GL290" s="80"/>
      <c r="GM290" s="80"/>
      <c r="GN290" s="80"/>
      <c r="GO290" s="79"/>
      <c r="GP290" s="79"/>
      <c r="GQ290" s="82"/>
      <c r="GR290" s="79"/>
      <c r="GS290" s="79"/>
      <c r="GT290" s="79"/>
      <c r="GU290" s="79"/>
      <c r="GV290" s="79"/>
      <c r="GW290" s="79"/>
      <c r="GX290" s="79"/>
      <c r="GY290" s="79"/>
      <c r="GZ290" s="79"/>
      <c r="HA290" s="79"/>
      <c r="HB290" s="79"/>
      <c r="HC290" s="79"/>
      <c r="HD290" s="83"/>
    </row>
    <row r="291" spans="1:212" s="71" customFormat="1" ht="15" customHeight="1" x14ac:dyDescent="0.25">
      <c r="A291" s="72"/>
      <c r="C291" s="73"/>
      <c r="D291" s="73"/>
      <c r="E291" s="74"/>
      <c r="F291" s="75"/>
      <c r="H291" s="76"/>
      <c r="K291" s="77"/>
      <c r="L291" s="85"/>
      <c r="M291" s="77"/>
      <c r="N291" s="76"/>
      <c r="O291" s="77"/>
      <c r="P291" s="78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80"/>
      <c r="AH291" s="81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79"/>
      <c r="AV291" s="80"/>
      <c r="AW291" s="81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79"/>
      <c r="BK291" s="80"/>
      <c r="BL291" s="81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79"/>
      <c r="BZ291" s="80"/>
      <c r="CA291" s="81"/>
      <c r="CB291" s="80"/>
      <c r="CC291" s="80"/>
      <c r="CD291" s="80"/>
      <c r="CE291" s="80"/>
      <c r="CF291" s="80"/>
      <c r="CG291" s="80"/>
      <c r="CH291" s="80"/>
      <c r="CI291" s="80"/>
      <c r="CJ291" s="80"/>
      <c r="CK291" s="80"/>
      <c r="CL291" s="80"/>
      <c r="CM291" s="80"/>
      <c r="CN291" s="79"/>
      <c r="CO291" s="80"/>
      <c r="CP291" s="81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79"/>
      <c r="DD291" s="80"/>
      <c r="DE291" s="81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  <c r="DR291" s="79"/>
      <c r="DS291" s="80"/>
      <c r="DT291" s="81"/>
      <c r="DU291" s="80"/>
      <c r="DV291" s="80"/>
      <c r="DW291" s="80"/>
      <c r="DX291" s="80"/>
      <c r="DY291" s="80"/>
      <c r="DZ291" s="80"/>
      <c r="EA291" s="80"/>
      <c r="EB291" s="80"/>
      <c r="EC291" s="80"/>
      <c r="ED291" s="80"/>
      <c r="EE291" s="80"/>
      <c r="EF291" s="80"/>
      <c r="EG291" s="79"/>
      <c r="EH291" s="80"/>
      <c r="EI291" s="81"/>
      <c r="EJ291" s="80"/>
      <c r="EK291" s="80"/>
      <c r="EL291" s="80"/>
      <c r="EM291" s="80"/>
      <c r="EN291" s="80"/>
      <c r="EO291" s="80"/>
      <c r="EP291" s="80"/>
      <c r="EQ291" s="80"/>
      <c r="ER291" s="80"/>
      <c r="ES291" s="80"/>
      <c r="ET291" s="80"/>
      <c r="EU291" s="80"/>
      <c r="EV291" s="79"/>
      <c r="EW291" s="80"/>
      <c r="EX291" s="81"/>
      <c r="EY291" s="80"/>
      <c r="EZ291" s="80"/>
      <c r="FA291" s="80"/>
      <c r="FB291" s="80"/>
      <c r="FC291" s="80"/>
      <c r="FD291" s="80"/>
      <c r="FE291" s="80"/>
      <c r="FF291" s="80"/>
      <c r="FG291" s="80"/>
      <c r="FH291" s="80"/>
      <c r="FI291" s="80"/>
      <c r="FJ291" s="80"/>
      <c r="FK291" s="79"/>
      <c r="FL291" s="80"/>
      <c r="FM291" s="81"/>
      <c r="FN291" s="80"/>
      <c r="FO291" s="80"/>
      <c r="FP291" s="80"/>
      <c r="FQ291" s="80"/>
      <c r="FR291" s="80"/>
      <c r="FS291" s="80"/>
      <c r="FT291" s="80"/>
      <c r="FU291" s="80"/>
      <c r="FV291" s="80"/>
      <c r="FW291" s="80"/>
      <c r="FX291" s="80"/>
      <c r="FY291" s="80"/>
      <c r="FZ291" s="79"/>
      <c r="GA291" s="80"/>
      <c r="GB291" s="81"/>
      <c r="GC291" s="80"/>
      <c r="GD291" s="80"/>
      <c r="GE291" s="80"/>
      <c r="GF291" s="80"/>
      <c r="GG291" s="80"/>
      <c r="GH291" s="80"/>
      <c r="GI291" s="80"/>
      <c r="GJ291" s="80"/>
      <c r="GK291" s="80"/>
      <c r="GL291" s="80"/>
      <c r="GM291" s="80"/>
      <c r="GN291" s="80"/>
      <c r="GO291" s="79"/>
      <c r="GP291" s="79"/>
      <c r="GQ291" s="82"/>
      <c r="GR291" s="79"/>
      <c r="GS291" s="79"/>
      <c r="GT291" s="79"/>
      <c r="GU291" s="79"/>
      <c r="GV291" s="79"/>
      <c r="GW291" s="79"/>
      <c r="GX291" s="79"/>
      <c r="GY291" s="79"/>
      <c r="GZ291" s="79"/>
      <c r="HA291" s="79"/>
      <c r="HB291" s="79"/>
      <c r="HC291" s="79"/>
      <c r="HD291" s="83"/>
    </row>
    <row r="292" spans="1:212" s="71" customFormat="1" ht="15" customHeight="1" x14ac:dyDescent="0.25">
      <c r="A292" s="72"/>
      <c r="C292" s="73"/>
      <c r="D292" s="73"/>
      <c r="E292" s="74"/>
      <c r="F292" s="75"/>
      <c r="H292" s="76"/>
      <c r="K292" s="77"/>
      <c r="L292" s="85"/>
      <c r="M292" s="77"/>
      <c r="N292" s="76"/>
      <c r="O292" s="77"/>
      <c r="P292" s="78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80"/>
      <c r="AH292" s="81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79"/>
      <c r="AV292" s="80"/>
      <c r="AW292" s="81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79"/>
      <c r="BK292" s="80"/>
      <c r="BL292" s="81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79"/>
      <c r="BZ292" s="80"/>
      <c r="CA292" s="81"/>
      <c r="CB292" s="80"/>
      <c r="CC292" s="80"/>
      <c r="CD292" s="80"/>
      <c r="CE292" s="80"/>
      <c r="CF292" s="80"/>
      <c r="CG292" s="80"/>
      <c r="CH292" s="80"/>
      <c r="CI292" s="80"/>
      <c r="CJ292" s="80"/>
      <c r="CK292" s="80"/>
      <c r="CL292" s="80"/>
      <c r="CM292" s="80"/>
      <c r="CN292" s="79"/>
      <c r="CO292" s="80"/>
      <c r="CP292" s="81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79"/>
      <c r="DD292" s="80"/>
      <c r="DE292" s="81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  <c r="DR292" s="79"/>
      <c r="DS292" s="80"/>
      <c r="DT292" s="81"/>
      <c r="DU292" s="80"/>
      <c r="DV292" s="80"/>
      <c r="DW292" s="80"/>
      <c r="DX292" s="80"/>
      <c r="DY292" s="80"/>
      <c r="DZ292" s="80"/>
      <c r="EA292" s="80"/>
      <c r="EB292" s="80"/>
      <c r="EC292" s="80"/>
      <c r="ED292" s="80"/>
      <c r="EE292" s="80"/>
      <c r="EF292" s="80"/>
      <c r="EG292" s="79"/>
      <c r="EH292" s="80"/>
      <c r="EI292" s="81"/>
      <c r="EJ292" s="80"/>
      <c r="EK292" s="80"/>
      <c r="EL292" s="80"/>
      <c r="EM292" s="80"/>
      <c r="EN292" s="80"/>
      <c r="EO292" s="80"/>
      <c r="EP292" s="80"/>
      <c r="EQ292" s="80"/>
      <c r="ER292" s="80"/>
      <c r="ES292" s="80"/>
      <c r="ET292" s="80"/>
      <c r="EU292" s="80"/>
      <c r="EV292" s="79"/>
      <c r="EW292" s="80"/>
      <c r="EX292" s="81"/>
      <c r="EY292" s="80"/>
      <c r="EZ292" s="80"/>
      <c r="FA292" s="80"/>
      <c r="FB292" s="80"/>
      <c r="FC292" s="80"/>
      <c r="FD292" s="80"/>
      <c r="FE292" s="80"/>
      <c r="FF292" s="80"/>
      <c r="FG292" s="80"/>
      <c r="FH292" s="80"/>
      <c r="FI292" s="80"/>
      <c r="FJ292" s="80"/>
      <c r="FK292" s="79"/>
      <c r="FL292" s="80"/>
      <c r="FM292" s="81"/>
      <c r="FN292" s="80"/>
      <c r="FO292" s="80"/>
      <c r="FP292" s="80"/>
      <c r="FQ292" s="80"/>
      <c r="FR292" s="80"/>
      <c r="FS292" s="80"/>
      <c r="FT292" s="80"/>
      <c r="FU292" s="80"/>
      <c r="FV292" s="80"/>
      <c r="FW292" s="80"/>
      <c r="FX292" s="80"/>
      <c r="FY292" s="80"/>
      <c r="FZ292" s="79"/>
      <c r="GA292" s="80"/>
      <c r="GB292" s="81"/>
      <c r="GC292" s="80"/>
      <c r="GD292" s="80"/>
      <c r="GE292" s="80"/>
      <c r="GF292" s="80"/>
      <c r="GG292" s="80"/>
      <c r="GH292" s="80"/>
      <c r="GI292" s="80"/>
      <c r="GJ292" s="80"/>
      <c r="GK292" s="80"/>
      <c r="GL292" s="80"/>
      <c r="GM292" s="80"/>
      <c r="GN292" s="80"/>
      <c r="GO292" s="79"/>
      <c r="GP292" s="79"/>
      <c r="GQ292" s="82"/>
      <c r="GR292" s="79"/>
      <c r="GS292" s="79"/>
      <c r="GT292" s="79"/>
      <c r="GU292" s="79"/>
      <c r="GV292" s="79"/>
      <c r="GW292" s="79"/>
      <c r="GX292" s="79"/>
      <c r="GY292" s="79"/>
      <c r="GZ292" s="79"/>
      <c r="HA292" s="79"/>
      <c r="HB292" s="79"/>
      <c r="HC292" s="79"/>
      <c r="HD292" s="83"/>
    </row>
    <row r="293" spans="1:212" s="71" customFormat="1" ht="15" customHeight="1" x14ac:dyDescent="0.25">
      <c r="A293" s="72"/>
      <c r="C293" s="73"/>
      <c r="D293" s="73"/>
      <c r="E293" s="74"/>
      <c r="F293" s="75"/>
      <c r="H293" s="76"/>
      <c r="K293" s="77"/>
      <c r="L293" s="85"/>
      <c r="M293" s="77"/>
      <c r="N293" s="76"/>
      <c r="O293" s="77"/>
      <c r="P293" s="78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80"/>
      <c r="AH293" s="81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79"/>
      <c r="AV293" s="80"/>
      <c r="AW293" s="81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79"/>
      <c r="BK293" s="80"/>
      <c r="BL293" s="81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79"/>
      <c r="BZ293" s="80"/>
      <c r="CA293" s="81"/>
      <c r="CB293" s="80"/>
      <c r="CC293" s="80"/>
      <c r="CD293" s="80"/>
      <c r="CE293" s="80"/>
      <c r="CF293" s="80"/>
      <c r="CG293" s="80"/>
      <c r="CH293" s="80"/>
      <c r="CI293" s="80"/>
      <c r="CJ293" s="80"/>
      <c r="CK293" s="80"/>
      <c r="CL293" s="80"/>
      <c r="CM293" s="80"/>
      <c r="CN293" s="79"/>
      <c r="CO293" s="80"/>
      <c r="CP293" s="81"/>
      <c r="CQ293" s="80"/>
      <c r="CR293" s="80"/>
      <c r="CS293" s="80"/>
      <c r="CT293" s="80"/>
      <c r="CU293" s="80"/>
      <c r="CV293" s="80"/>
      <c r="CW293" s="80"/>
      <c r="CX293" s="80"/>
      <c r="CY293" s="80"/>
      <c r="CZ293" s="80"/>
      <c r="DA293" s="80"/>
      <c r="DB293" s="80"/>
      <c r="DC293" s="79"/>
      <c r="DD293" s="80"/>
      <c r="DE293" s="81"/>
      <c r="DF293" s="80"/>
      <c r="DG293" s="80"/>
      <c r="DH293" s="80"/>
      <c r="DI293" s="80"/>
      <c r="DJ293" s="80"/>
      <c r="DK293" s="80"/>
      <c r="DL293" s="80"/>
      <c r="DM293" s="80"/>
      <c r="DN293" s="80"/>
      <c r="DO293" s="80"/>
      <c r="DP293" s="80"/>
      <c r="DQ293" s="80"/>
      <c r="DR293" s="79"/>
      <c r="DS293" s="80"/>
      <c r="DT293" s="81"/>
      <c r="DU293" s="80"/>
      <c r="DV293" s="80"/>
      <c r="DW293" s="80"/>
      <c r="DX293" s="80"/>
      <c r="DY293" s="80"/>
      <c r="DZ293" s="80"/>
      <c r="EA293" s="80"/>
      <c r="EB293" s="80"/>
      <c r="EC293" s="80"/>
      <c r="ED293" s="80"/>
      <c r="EE293" s="80"/>
      <c r="EF293" s="80"/>
      <c r="EG293" s="79"/>
      <c r="EH293" s="80"/>
      <c r="EI293" s="81"/>
      <c r="EJ293" s="80"/>
      <c r="EK293" s="80"/>
      <c r="EL293" s="80"/>
      <c r="EM293" s="80"/>
      <c r="EN293" s="80"/>
      <c r="EO293" s="80"/>
      <c r="EP293" s="80"/>
      <c r="EQ293" s="80"/>
      <c r="ER293" s="80"/>
      <c r="ES293" s="80"/>
      <c r="ET293" s="80"/>
      <c r="EU293" s="80"/>
      <c r="EV293" s="79"/>
      <c r="EW293" s="80"/>
      <c r="EX293" s="81"/>
      <c r="EY293" s="80"/>
      <c r="EZ293" s="80"/>
      <c r="FA293" s="80"/>
      <c r="FB293" s="80"/>
      <c r="FC293" s="80"/>
      <c r="FD293" s="80"/>
      <c r="FE293" s="80"/>
      <c r="FF293" s="80"/>
      <c r="FG293" s="80"/>
      <c r="FH293" s="80"/>
      <c r="FI293" s="80"/>
      <c r="FJ293" s="80"/>
      <c r="FK293" s="79"/>
      <c r="FL293" s="80"/>
      <c r="FM293" s="81"/>
      <c r="FN293" s="80"/>
      <c r="FO293" s="80"/>
      <c r="FP293" s="80"/>
      <c r="FQ293" s="80"/>
      <c r="FR293" s="80"/>
      <c r="FS293" s="80"/>
      <c r="FT293" s="80"/>
      <c r="FU293" s="80"/>
      <c r="FV293" s="80"/>
      <c r="FW293" s="80"/>
      <c r="FX293" s="80"/>
      <c r="FY293" s="80"/>
      <c r="FZ293" s="79"/>
      <c r="GA293" s="80"/>
      <c r="GB293" s="81"/>
      <c r="GC293" s="80"/>
      <c r="GD293" s="80"/>
      <c r="GE293" s="80"/>
      <c r="GF293" s="80"/>
      <c r="GG293" s="80"/>
      <c r="GH293" s="80"/>
      <c r="GI293" s="80"/>
      <c r="GJ293" s="80"/>
      <c r="GK293" s="80"/>
      <c r="GL293" s="80"/>
      <c r="GM293" s="80"/>
      <c r="GN293" s="80"/>
      <c r="GO293" s="79"/>
      <c r="GP293" s="79"/>
      <c r="GQ293" s="82"/>
      <c r="GR293" s="79"/>
      <c r="GS293" s="79"/>
      <c r="GT293" s="79"/>
      <c r="GU293" s="79"/>
      <c r="GV293" s="79"/>
      <c r="GW293" s="79"/>
      <c r="GX293" s="79"/>
      <c r="GY293" s="79"/>
      <c r="GZ293" s="79"/>
      <c r="HA293" s="79"/>
      <c r="HB293" s="79"/>
      <c r="HC293" s="79"/>
      <c r="HD293" s="83"/>
    </row>
    <row r="294" spans="1:212" s="71" customFormat="1" ht="15" customHeight="1" x14ac:dyDescent="0.25">
      <c r="A294" s="72"/>
      <c r="C294" s="73"/>
      <c r="D294" s="73"/>
      <c r="E294" s="74"/>
      <c r="F294" s="75"/>
      <c r="H294" s="76"/>
      <c r="K294" s="77"/>
      <c r="L294" s="85"/>
      <c r="M294" s="77"/>
      <c r="N294" s="76"/>
      <c r="O294" s="77"/>
      <c r="P294" s="78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80"/>
      <c r="AH294" s="81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79"/>
      <c r="AV294" s="80"/>
      <c r="AW294" s="81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79"/>
      <c r="BK294" s="80"/>
      <c r="BL294" s="81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79"/>
      <c r="BZ294" s="80"/>
      <c r="CA294" s="81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79"/>
      <c r="CO294" s="80"/>
      <c r="CP294" s="81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79"/>
      <c r="DD294" s="80"/>
      <c r="DE294" s="81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  <c r="DR294" s="79"/>
      <c r="DS294" s="80"/>
      <c r="DT294" s="81"/>
      <c r="DU294" s="80"/>
      <c r="DV294" s="80"/>
      <c r="DW294" s="80"/>
      <c r="DX294" s="80"/>
      <c r="DY294" s="80"/>
      <c r="DZ294" s="80"/>
      <c r="EA294" s="80"/>
      <c r="EB294" s="80"/>
      <c r="EC294" s="80"/>
      <c r="ED294" s="80"/>
      <c r="EE294" s="80"/>
      <c r="EF294" s="80"/>
      <c r="EG294" s="79"/>
      <c r="EH294" s="80"/>
      <c r="EI294" s="81"/>
      <c r="EJ294" s="80"/>
      <c r="EK294" s="80"/>
      <c r="EL294" s="80"/>
      <c r="EM294" s="80"/>
      <c r="EN294" s="80"/>
      <c r="EO294" s="80"/>
      <c r="EP294" s="80"/>
      <c r="EQ294" s="80"/>
      <c r="ER294" s="80"/>
      <c r="ES294" s="80"/>
      <c r="ET294" s="80"/>
      <c r="EU294" s="80"/>
      <c r="EV294" s="79"/>
      <c r="EW294" s="80"/>
      <c r="EX294" s="81"/>
      <c r="EY294" s="80"/>
      <c r="EZ294" s="80"/>
      <c r="FA294" s="80"/>
      <c r="FB294" s="80"/>
      <c r="FC294" s="80"/>
      <c r="FD294" s="80"/>
      <c r="FE294" s="80"/>
      <c r="FF294" s="80"/>
      <c r="FG294" s="80"/>
      <c r="FH294" s="80"/>
      <c r="FI294" s="80"/>
      <c r="FJ294" s="80"/>
      <c r="FK294" s="79"/>
      <c r="FL294" s="80"/>
      <c r="FM294" s="81"/>
      <c r="FN294" s="80"/>
      <c r="FO294" s="80"/>
      <c r="FP294" s="80"/>
      <c r="FQ294" s="80"/>
      <c r="FR294" s="80"/>
      <c r="FS294" s="80"/>
      <c r="FT294" s="80"/>
      <c r="FU294" s="80"/>
      <c r="FV294" s="80"/>
      <c r="FW294" s="80"/>
      <c r="FX294" s="80"/>
      <c r="FY294" s="80"/>
      <c r="FZ294" s="79"/>
      <c r="GA294" s="80"/>
      <c r="GB294" s="81"/>
      <c r="GC294" s="80"/>
      <c r="GD294" s="80"/>
      <c r="GE294" s="80"/>
      <c r="GF294" s="80"/>
      <c r="GG294" s="80"/>
      <c r="GH294" s="80"/>
      <c r="GI294" s="80"/>
      <c r="GJ294" s="80"/>
      <c r="GK294" s="80"/>
      <c r="GL294" s="80"/>
      <c r="GM294" s="80"/>
      <c r="GN294" s="80"/>
      <c r="GO294" s="79"/>
      <c r="GP294" s="79"/>
      <c r="GQ294" s="82"/>
      <c r="GR294" s="79"/>
      <c r="GS294" s="79"/>
      <c r="GT294" s="79"/>
      <c r="GU294" s="79"/>
      <c r="GV294" s="79"/>
      <c r="GW294" s="79"/>
      <c r="GX294" s="79"/>
      <c r="GY294" s="79"/>
      <c r="GZ294" s="79"/>
      <c r="HA294" s="79"/>
      <c r="HB294" s="79"/>
      <c r="HC294" s="79"/>
      <c r="HD294" s="83"/>
    </row>
    <row r="295" spans="1:212" s="71" customFormat="1" ht="15" customHeight="1" x14ac:dyDescent="0.25">
      <c r="A295" s="72"/>
      <c r="C295" s="73"/>
      <c r="D295" s="73"/>
      <c r="E295" s="74"/>
      <c r="F295" s="75"/>
      <c r="H295" s="76"/>
      <c r="K295" s="77"/>
      <c r="L295" s="85"/>
      <c r="M295" s="77"/>
      <c r="N295" s="76"/>
      <c r="O295" s="77"/>
      <c r="P295" s="78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80"/>
      <c r="AH295" s="81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79"/>
      <c r="AV295" s="80"/>
      <c r="AW295" s="81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79"/>
      <c r="BK295" s="80"/>
      <c r="BL295" s="81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79"/>
      <c r="BZ295" s="80"/>
      <c r="CA295" s="81"/>
      <c r="CB295" s="80"/>
      <c r="CC295" s="80"/>
      <c r="CD295" s="80"/>
      <c r="CE295" s="80"/>
      <c r="CF295" s="80"/>
      <c r="CG295" s="80"/>
      <c r="CH295" s="80"/>
      <c r="CI295" s="80"/>
      <c r="CJ295" s="80"/>
      <c r="CK295" s="80"/>
      <c r="CL295" s="80"/>
      <c r="CM295" s="80"/>
      <c r="CN295" s="79"/>
      <c r="CO295" s="80"/>
      <c r="CP295" s="81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79"/>
      <c r="DD295" s="80"/>
      <c r="DE295" s="81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  <c r="DR295" s="79"/>
      <c r="DS295" s="80"/>
      <c r="DT295" s="81"/>
      <c r="DU295" s="80"/>
      <c r="DV295" s="80"/>
      <c r="DW295" s="80"/>
      <c r="DX295" s="80"/>
      <c r="DY295" s="80"/>
      <c r="DZ295" s="80"/>
      <c r="EA295" s="80"/>
      <c r="EB295" s="80"/>
      <c r="EC295" s="80"/>
      <c r="ED295" s="80"/>
      <c r="EE295" s="80"/>
      <c r="EF295" s="80"/>
      <c r="EG295" s="79"/>
      <c r="EH295" s="80"/>
      <c r="EI295" s="81"/>
      <c r="EJ295" s="80"/>
      <c r="EK295" s="80"/>
      <c r="EL295" s="80"/>
      <c r="EM295" s="80"/>
      <c r="EN295" s="80"/>
      <c r="EO295" s="80"/>
      <c r="EP295" s="80"/>
      <c r="EQ295" s="80"/>
      <c r="ER295" s="80"/>
      <c r="ES295" s="80"/>
      <c r="ET295" s="80"/>
      <c r="EU295" s="80"/>
      <c r="EV295" s="79"/>
      <c r="EW295" s="80"/>
      <c r="EX295" s="81"/>
      <c r="EY295" s="80"/>
      <c r="EZ295" s="80"/>
      <c r="FA295" s="80"/>
      <c r="FB295" s="80"/>
      <c r="FC295" s="80"/>
      <c r="FD295" s="80"/>
      <c r="FE295" s="80"/>
      <c r="FF295" s="80"/>
      <c r="FG295" s="80"/>
      <c r="FH295" s="80"/>
      <c r="FI295" s="80"/>
      <c r="FJ295" s="80"/>
      <c r="FK295" s="79"/>
      <c r="FL295" s="80"/>
      <c r="FM295" s="81"/>
      <c r="FN295" s="80"/>
      <c r="FO295" s="80"/>
      <c r="FP295" s="80"/>
      <c r="FQ295" s="80"/>
      <c r="FR295" s="80"/>
      <c r="FS295" s="80"/>
      <c r="FT295" s="80"/>
      <c r="FU295" s="80"/>
      <c r="FV295" s="80"/>
      <c r="FW295" s="80"/>
      <c r="FX295" s="80"/>
      <c r="FY295" s="80"/>
      <c r="FZ295" s="79"/>
      <c r="GA295" s="80"/>
      <c r="GB295" s="81"/>
      <c r="GC295" s="80"/>
      <c r="GD295" s="80"/>
      <c r="GE295" s="80"/>
      <c r="GF295" s="80"/>
      <c r="GG295" s="80"/>
      <c r="GH295" s="80"/>
      <c r="GI295" s="80"/>
      <c r="GJ295" s="80"/>
      <c r="GK295" s="80"/>
      <c r="GL295" s="80"/>
      <c r="GM295" s="80"/>
      <c r="GN295" s="80"/>
      <c r="GO295" s="79"/>
      <c r="GP295" s="79"/>
      <c r="GQ295" s="82"/>
      <c r="GR295" s="79"/>
      <c r="GS295" s="79"/>
      <c r="GT295" s="79"/>
      <c r="GU295" s="79"/>
      <c r="GV295" s="79"/>
      <c r="GW295" s="79"/>
      <c r="GX295" s="79"/>
      <c r="GY295" s="79"/>
      <c r="GZ295" s="79"/>
      <c r="HA295" s="79"/>
      <c r="HB295" s="79"/>
      <c r="HC295" s="79"/>
      <c r="HD295" s="83"/>
    </row>
    <row r="296" spans="1:212" s="71" customFormat="1" ht="15" customHeight="1" x14ac:dyDescent="0.25">
      <c r="A296" s="72"/>
      <c r="C296" s="73"/>
      <c r="D296" s="73"/>
      <c r="E296" s="74"/>
      <c r="F296" s="75"/>
      <c r="H296" s="76"/>
      <c r="K296" s="77"/>
      <c r="L296" s="85"/>
      <c r="M296" s="77"/>
      <c r="N296" s="76"/>
      <c r="O296" s="77"/>
      <c r="P296" s="78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80"/>
      <c r="AH296" s="81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79"/>
      <c r="AV296" s="80"/>
      <c r="AW296" s="81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79"/>
      <c r="BK296" s="80"/>
      <c r="BL296" s="81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79"/>
      <c r="BZ296" s="80"/>
      <c r="CA296" s="81"/>
      <c r="CB296" s="80"/>
      <c r="CC296" s="80"/>
      <c r="CD296" s="80"/>
      <c r="CE296" s="80"/>
      <c r="CF296" s="80"/>
      <c r="CG296" s="80"/>
      <c r="CH296" s="80"/>
      <c r="CI296" s="80"/>
      <c r="CJ296" s="80"/>
      <c r="CK296" s="80"/>
      <c r="CL296" s="80"/>
      <c r="CM296" s="80"/>
      <c r="CN296" s="79"/>
      <c r="CO296" s="80"/>
      <c r="CP296" s="81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79"/>
      <c r="DD296" s="80"/>
      <c r="DE296" s="81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  <c r="DR296" s="79"/>
      <c r="DS296" s="80"/>
      <c r="DT296" s="81"/>
      <c r="DU296" s="80"/>
      <c r="DV296" s="80"/>
      <c r="DW296" s="80"/>
      <c r="DX296" s="80"/>
      <c r="DY296" s="80"/>
      <c r="DZ296" s="80"/>
      <c r="EA296" s="80"/>
      <c r="EB296" s="80"/>
      <c r="EC296" s="80"/>
      <c r="ED296" s="80"/>
      <c r="EE296" s="80"/>
      <c r="EF296" s="80"/>
      <c r="EG296" s="79"/>
      <c r="EH296" s="80"/>
      <c r="EI296" s="81"/>
      <c r="EJ296" s="80"/>
      <c r="EK296" s="80"/>
      <c r="EL296" s="80"/>
      <c r="EM296" s="80"/>
      <c r="EN296" s="80"/>
      <c r="EO296" s="80"/>
      <c r="EP296" s="80"/>
      <c r="EQ296" s="80"/>
      <c r="ER296" s="80"/>
      <c r="ES296" s="80"/>
      <c r="ET296" s="80"/>
      <c r="EU296" s="80"/>
      <c r="EV296" s="79"/>
      <c r="EW296" s="80"/>
      <c r="EX296" s="81"/>
      <c r="EY296" s="80"/>
      <c r="EZ296" s="80"/>
      <c r="FA296" s="80"/>
      <c r="FB296" s="80"/>
      <c r="FC296" s="80"/>
      <c r="FD296" s="80"/>
      <c r="FE296" s="80"/>
      <c r="FF296" s="80"/>
      <c r="FG296" s="80"/>
      <c r="FH296" s="80"/>
      <c r="FI296" s="80"/>
      <c r="FJ296" s="80"/>
      <c r="FK296" s="79"/>
      <c r="FL296" s="80"/>
      <c r="FM296" s="81"/>
      <c r="FN296" s="80"/>
      <c r="FO296" s="80"/>
      <c r="FP296" s="80"/>
      <c r="FQ296" s="80"/>
      <c r="FR296" s="80"/>
      <c r="FS296" s="80"/>
      <c r="FT296" s="80"/>
      <c r="FU296" s="80"/>
      <c r="FV296" s="80"/>
      <c r="FW296" s="80"/>
      <c r="FX296" s="80"/>
      <c r="FY296" s="80"/>
      <c r="FZ296" s="79"/>
      <c r="GA296" s="80"/>
      <c r="GB296" s="81"/>
      <c r="GC296" s="80"/>
      <c r="GD296" s="80"/>
      <c r="GE296" s="80"/>
      <c r="GF296" s="80"/>
      <c r="GG296" s="80"/>
      <c r="GH296" s="80"/>
      <c r="GI296" s="80"/>
      <c r="GJ296" s="80"/>
      <c r="GK296" s="80"/>
      <c r="GL296" s="80"/>
      <c r="GM296" s="80"/>
      <c r="GN296" s="80"/>
      <c r="GO296" s="79"/>
      <c r="GP296" s="79"/>
      <c r="GQ296" s="82"/>
      <c r="GR296" s="79"/>
      <c r="GS296" s="79"/>
      <c r="GT296" s="79"/>
      <c r="GU296" s="79"/>
      <c r="GV296" s="79"/>
      <c r="GW296" s="79"/>
      <c r="GX296" s="79"/>
      <c r="GY296" s="79"/>
      <c r="GZ296" s="79"/>
      <c r="HA296" s="79"/>
      <c r="HB296" s="79"/>
      <c r="HC296" s="79"/>
      <c r="HD296" s="83"/>
    </row>
    <row r="297" spans="1:212" s="71" customFormat="1" ht="15" customHeight="1" x14ac:dyDescent="0.25">
      <c r="A297" s="72"/>
      <c r="C297" s="73"/>
      <c r="D297" s="73"/>
      <c r="E297" s="74"/>
      <c r="F297" s="75"/>
      <c r="H297" s="76"/>
      <c r="K297" s="77"/>
      <c r="L297" s="85"/>
      <c r="M297" s="77"/>
      <c r="N297" s="76"/>
      <c r="O297" s="77"/>
      <c r="P297" s="78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86"/>
      <c r="AH297" s="81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79"/>
      <c r="AV297" s="86"/>
      <c r="AW297" s="81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86"/>
      <c r="BJ297" s="79"/>
      <c r="BK297" s="86"/>
      <c r="BL297" s="81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79"/>
      <c r="BZ297" s="86"/>
      <c r="CA297" s="81"/>
      <c r="CB297" s="86"/>
      <c r="CC297" s="86"/>
      <c r="CD297" s="86"/>
      <c r="CE297" s="86"/>
      <c r="CF297" s="86"/>
      <c r="CG297" s="86"/>
      <c r="CH297" s="86"/>
      <c r="CI297" s="86"/>
      <c r="CJ297" s="86"/>
      <c r="CK297" s="86"/>
      <c r="CL297" s="86"/>
      <c r="CM297" s="86"/>
      <c r="CN297" s="79"/>
      <c r="CO297" s="86"/>
      <c r="CP297" s="81"/>
      <c r="CQ297" s="86"/>
      <c r="CR297" s="86"/>
      <c r="CS297" s="86"/>
      <c r="CT297" s="86"/>
      <c r="CU297" s="86"/>
      <c r="CV297" s="86"/>
      <c r="CW297" s="86"/>
      <c r="CX297" s="86"/>
      <c r="CY297" s="86"/>
      <c r="CZ297" s="86"/>
      <c r="DA297" s="86"/>
      <c r="DB297" s="86"/>
      <c r="DC297" s="79"/>
      <c r="DD297" s="86"/>
      <c r="DE297" s="81"/>
      <c r="DF297" s="86"/>
      <c r="DG297" s="86"/>
      <c r="DH297" s="86"/>
      <c r="DI297" s="86"/>
      <c r="DJ297" s="86"/>
      <c r="DK297" s="86"/>
      <c r="DL297" s="86"/>
      <c r="DM297" s="86"/>
      <c r="DN297" s="86"/>
      <c r="DO297" s="86"/>
      <c r="DP297" s="86"/>
      <c r="DQ297" s="86"/>
      <c r="DR297" s="79"/>
      <c r="DS297" s="86"/>
      <c r="DT297" s="81"/>
      <c r="DU297" s="86"/>
      <c r="DV297" s="86"/>
      <c r="DW297" s="86"/>
      <c r="DX297" s="86"/>
      <c r="DY297" s="86"/>
      <c r="DZ297" s="86"/>
      <c r="EA297" s="86"/>
      <c r="EB297" s="86"/>
      <c r="EC297" s="86"/>
      <c r="ED297" s="86"/>
      <c r="EE297" s="86"/>
      <c r="EF297" s="86"/>
      <c r="EG297" s="79"/>
      <c r="EH297" s="86"/>
      <c r="EI297" s="81"/>
      <c r="EJ297" s="86"/>
      <c r="EK297" s="86"/>
      <c r="EL297" s="86"/>
      <c r="EM297" s="86"/>
      <c r="EN297" s="86"/>
      <c r="EO297" s="86"/>
      <c r="EP297" s="86"/>
      <c r="EQ297" s="86"/>
      <c r="ER297" s="86"/>
      <c r="ES297" s="86"/>
      <c r="ET297" s="86"/>
      <c r="EU297" s="86"/>
      <c r="EV297" s="79"/>
      <c r="EW297" s="86"/>
      <c r="EX297" s="81"/>
      <c r="EY297" s="86"/>
      <c r="EZ297" s="86"/>
      <c r="FA297" s="86"/>
      <c r="FB297" s="86"/>
      <c r="FC297" s="86"/>
      <c r="FD297" s="86"/>
      <c r="FE297" s="86"/>
      <c r="FF297" s="86"/>
      <c r="FG297" s="86"/>
      <c r="FH297" s="86"/>
      <c r="FI297" s="86"/>
      <c r="FJ297" s="86"/>
      <c r="FK297" s="79"/>
      <c r="FL297" s="86"/>
      <c r="FM297" s="81"/>
      <c r="FN297" s="86"/>
      <c r="FO297" s="86"/>
      <c r="FP297" s="86"/>
      <c r="FQ297" s="86"/>
      <c r="FR297" s="86"/>
      <c r="FS297" s="86"/>
      <c r="FT297" s="86"/>
      <c r="FU297" s="86"/>
      <c r="FV297" s="86"/>
      <c r="FW297" s="86"/>
      <c r="FX297" s="86"/>
      <c r="FY297" s="86"/>
      <c r="FZ297" s="79"/>
      <c r="GA297" s="86"/>
      <c r="GB297" s="81"/>
      <c r="GC297" s="86"/>
      <c r="GD297" s="86"/>
      <c r="GE297" s="86"/>
      <c r="GF297" s="86"/>
      <c r="GG297" s="86"/>
      <c r="GH297" s="86"/>
      <c r="GI297" s="86"/>
      <c r="GJ297" s="86"/>
      <c r="GK297" s="86"/>
      <c r="GL297" s="86"/>
      <c r="GM297" s="86"/>
      <c r="GN297" s="86"/>
      <c r="GO297" s="79"/>
      <c r="GP297" s="79"/>
      <c r="GQ297" s="82"/>
      <c r="GR297" s="79"/>
      <c r="GS297" s="79"/>
      <c r="GT297" s="79"/>
      <c r="GU297" s="79"/>
      <c r="GV297" s="79"/>
      <c r="GW297" s="79"/>
      <c r="GX297" s="79"/>
      <c r="GY297" s="79"/>
      <c r="GZ297" s="79"/>
      <c r="HA297" s="79"/>
      <c r="HB297" s="79"/>
      <c r="HC297" s="79"/>
      <c r="HD297" s="83"/>
    </row>
    <row r="298" spans="1:212" s="71" customFormat="1" ht="15" customHeight="1" x14ac:dyDescent="0.25">
      <c r="A298" s="72"/>
      <c r="C298" s="73"/>
      <c r="D298" s="73"/>
      <c r="E298" s="74"/>
      <c r="F298" s="75"/>
      <c r="H298" s="76"/>
      <c r="K298" s="77"/>
      <c r="L298" s="85"/>
      <c r="M298" s="77"/>
      <c r="N298" s="76"/>
      <c r="O298" s="77"/>
      <c r="P298" s="78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80"/>
      <c r="AH298" s="81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79"/>
      <c r="AV298" s="80"/>
      <c r="AW298" s="81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79"/>
      <c r="BK298" s="80"/>
      <c r="BL298" s="81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79"/>
      <c r="BZ298" s="80"/>
      <c r="CA298" s="81"/>
      <c r="CB298" s="80"/>
      <c r="CC298" s="80"/>
      <c r="CD298" s="80"/>
      <c r="CE298" s="80"/>
      <c r="CF298" s="80"/>
      <c r="CG298" s="80"/>
      <c r="CH298" s="80"/>
      <c r="CI298" s="80"/>
      <c r="CJ298" s="80"/>
      <c r="CK298" s="80"/>
      <c r="CL298" s="80"/>
      <c r="CM298" s="80"/>
      <c r="CN298" s="79"/>
      <c r="CO298" s="80"/>
      <c r="CP298" s="81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79"/>
      <c r="DD298" s="80"/>
      <c r="DE298" s="81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  <c r="DR298" s="79"/>
      <c r="DS298" s="80"/>
      <c r="DT298" s="81"/>
      <c r="DU298" s="80"/>
      <c r="DV298" s="80"/>
      <c r="DW298" s="80"/>
      <c r="DX298" s="80"/>
      <c r="DY298" s="80"/>
      <c r="DZ298" s="80"/>
      <c r="EA298" s="80"/>
      <c r="EB298" s="80"/>
      <c r="EC298" s="80"/>
      <c r="ED298" s="80"/>
      <c r="EE298" s="80"/>
      <c r="EF298" s="80"/>
      <c r="EG298" s="79"/>
      <c r="EH298" s="80"/>
      <c r="EI298" s="81"/>
      <c r="EJ298" s="80"/>
      <c r="EK298" s="80"/>
      <c r="EL298" s="80"/>
      <c r="EM298" s="80"/>
      <c r="EN298" s="80"/>
      <c r="EO298" s="80"/>
      <c r="EP298" s="80"/>
      <c r="EQ298" s="80"/>
      <c r="ER298" s="80"/>
      <c r="ES298" s="80"/>
      <c r="ET298" s="80"/>
      <c r="EU298" s="80"/>
      <c r="EV298" s="79"/>
      <c r="EW298" s="80"/>
      <c r="EX298" s="81"/>
      <c r="EY298" s="80"/>
      <c r="EZ298" s="80"/>
      <c r="FA298" s="80"/>
      <c r="FB298" s="80"/>
      <c r="FC298" s="80"/>
      <c r="FD298" s="80"/>
      <c r="FE298" s="80"/>
      <c r="FF298" s="80"/>
      <c r="FG298" s="80"/>
      <c r="FH298" s="80"/>
      <c r="FI298" s="80"/>
      <c r="FJ298" s="80"/>
      <c r="FK298" s="79"/>
      <c r="FL298" s="80"/>
      <c r="FM298" s="81"/>
      <c r="FN298" s="80"/>
      <c r="FO298" s="80"/>
      <c r="FP298" s="80"/>
      <c r="FQ298" s="80"/>
      <c r="FR298" s="80"/>
      <c r="FS298" s="80"/>
      <c r="FT298" s="80"/>
      <c r="FU298" s="80"/>
      <c r="FV298" s="80"/>
      <c r="FW298" s="80"/>
      <c r="FX298" s="80"/>
      <c r="FY298" s="80"/>
      <c r="FZ298" s="79"/>
      <c r="GA298" s="80"/>
      <c r="GB298" s="81"/>
      <c r="GC298" s="80"/>
      <c r="GD298" s="80"/>
      <c r="GE298" s="80"/>
      <c r="GF298" s="80"/>
      <c r="GG298" s="80"/>
      <c r="GH298" s="80"/>
      <c r="GI298" s="80"/>
      <c r="GJ298" s="80"/>
      <c r="GK298" s="80"/>
      <c r="GL298" s="80"/>
      <c r="GM298" s="80"/>
      <c r="GN298" s="80"/>
      <c r="GO298" s="79"/>
      <c r="GP298" s="79"/>
      <c r="GQ298" s="82"/>
      <c r="GR298" s="79"/>
      <c r="GS298" s="79"/>
      <c r="GT298" s="79"/>
      <c r="GU298" s="79"/>
      <c r="GV298" s="79"/>
      <c r="GW298" s="79"/>
      <c r="GX298" s="79"/>
      <c r="GY298" s="79"/>
      <c r="GZ298" s="79"/>
      <c r="HA298" s="79"/>
      <c r="HB298" s="79"/>
      <c r="HC298" s="79"/>
      <c r="HD298" s="83"/>
    </row>
    <row r="299" spans="1:212" s="71" customFormat="1" ht="15" customHeight="1" x14ac:dyDescent="0.25">
      <c r="A299" s="72"/>
      <c r="C299" s="73"/>
      <c r="D299" s="73"/>
      <c r="E299" s="74"/>
      <c r="F299" s="75"/>
      <c r="H299" s="76"/>
      <c r="K299" s="77"/>
      <c r="L299" s="85"/>
      <c r="M299" s="77"/>
      <c r="N299" s="76"/>
      <c r="O299" s="77"/>
      <c r="P299" s="78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80"/>
      <c r="AH299" s="81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79"/>
      <c r="AV299" s="80"/>
      <c r="AW299" s="81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79"/>
      <c r="BK299" s="80"/>
      <c r="BL299" s="81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79"/>
      <c r="BZ299" s="80"/>
      <c r="CA299" s="81"/>
      <c r="CB299" s="80"/>
      <c r="CC299" s="80"/>
      <c r="CD299" s="80"/>
      <c r="CE299" s="80"/>
      <c r="CF299" s="80"/>
      <c r="CG299" s="80"/>
      <c r="CH299" s="80"/>
      <c r="CI299" s="80"/>
      <c r="CJ299" s="80"/>
      <c r="CK299" s="80"/>
      <c r="CL299" s="80"/>
      <c r="CM299" s="80"/>
      <c r="CN299" s="79"/>
      <c r="CO299" s="80"/>
      <c r="CP299" s="81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79"/>
      <c r="DD299" s="80"/>
      <c r="DE299" s="81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  <c r="DR299" s="79"/>
      <c r="DS299" s="80"/>
      <c r="DT299" s="81"/>
      <c r="DU299" s="80"/>
      <c r="DV299" s="80"/>
      <c r="DW299" s="80"/>
      <c r="DX299" s="80"/>
      <c r="DY299" s="80"/>
      <c r="DZ299" s="80"/>
      <c r="EA299" s="80"/>
      <c r="EB299" s="80"/>
      <c r="EC299" s="80"/>
      <c r="ED299" s="80"/>
      <c r="EE299" s="80"/>
      <c r="EF299" s="80"/>
      <c r="EG299" s="79"/>
      <c r="EH299" s="80"/>
      <c r="EI299" s="81"/>
      <c r="EJ299" s="80"/>
      <c r="EK299" s="80"/>
      <c r="EL299" s="80"/>
      <c r="EM299" s="80"/>
      <c r="EN299" s="80"/>
      <c r="EO299" s="80"/>
      <c r="EP299" s="80"/>
      <c r="EQ299" s="80"/>
      <c r="ER299" s="80"/>
      <c r="ES299" s="80"/>
      <c r="ET299" s="80"/>
      <c r="EU299" s="80"/>
      <c r="EV299" s="79"/>
      <c r="EW299" s="80"/>
      <c r="EX299" s="81"/>
      <c r="EY299" s="80"/>
      <c r="EZ299" s="80"/>
      <c r="FA299" s="80"/>
      <c r="FB299" s="80"/>
      <c r="FC299" s="80"/>
      <c r="FD299" s="80"/>
      <c r="FE299" s="80"/>
      <c r="FF299" s="80"/>
      <c r="FG299" s="80"/>
      <c r="FH299" s="80"/>
      <c r="FI299" s="80"/>
      <c r="FJ299" s="80"/>
      <c r="FK299" s="79"/>
      <c r="FL299" s="80"/>
      <c r="FM299" s="81"/>
      <c r="FN299" s="80"/>
      <c r="FO299" s="80"/>
      <c r="FP299" s="80"/>
      <c r="FQ299" s="80"/>
      <c r="FR299" s="80"/>
      <c r="FS299" s="80"/>
      <c r="FT299" s="80"/>
      <c r="FU299" s="80"/>
      <c r="FV299" s="80"/>
      <c r="FW299" s="80"/>
      <c r="FX299" s="80"/>
      <c r="FY299" s="80"/>
      <c r="FZ299" s="79"/>
      <c r="GA299" s="80"/>
      <c r="GB299" s="81"/>
      <c r="GC299" s="80"/>
      <c r="GD299" s="80"/>
      <c r="GE299" s="80"/>
      <c r="GF299" s="80"/>
      <c r="GG299" s="80"/>
      <c r="GH299" s="80"/>
      <c r="GI299" s="80"/>
      <c r="GJ299" s="80"/>
      <c r="GK299" s="80"/>
      <c r="GL299" s="80"/>
      <c r="GM299" s="80"/>
      <c r="GN299" s="80"/>
      <c r="GO299" s="79"/>
      <c r="GP299" s="79"/>
      <c r="GQ299" s="82"/>
      <c r="GR299" s="79"/>
      <c r="GS299" s="79"/>
      <c r="GT299" s="79"/>
      <c r="GU299" s="79"/>
      <c r="GV299" s="79"/>
      <c r="GW299" s="79"/>
      <c r="GX299" s="79"/>
      <c r="GY299" s="79"/>
      <c r="GZ299" s="79"/>
      <c r="HA299" s="79"/>
      <c r="HB299" s="79"/>
      <c r="HC299" s="79"/>
      <c r="HD299" s="83"/>
    </row>
    <row r="300" spans="1:212" s="71" customFormat="1" ht="13.5" customHeight="1" x14ac:dyDescent="0.25">
      <c r="A300" s="72"/>
      <c r="C300" s="73"/>
      <c r="D300" s="73"/>
      <c r="E300" s="74"/>
      <c r="F300" s="75"/>
      <c r="H300" s="76"/>
      <c r="K300" s="77"/>
      <c r="L300" s="77"/>
      <c r="M300" s="77"/>
      <c r="N300" s="76"/>
      <c r="O300" s="77"/>
      <c r="P300" s="78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80"/>
      <c r="AH300" s="81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79"/>
      <c r="AV300" s="80"/>
      <c r="AW300" s="81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79"/>
      <c r="BK300" s="80"/>
      <c r="BL300" s="81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79"/>
      <c r="BZ300" s="80"/>
      <c r="CA300" s="81"/>
      <c r="CB300" s="80"/>
      <c r="CC300" s="80"/>
      <c r="CD300" s="80"/>
      <c r="CE300" s="80"/>
      <c r="CF300" s="80"/>
      <c r="CG300" s="80"/>
      <c r="CH300" s="80"/>
      <c r="CI300" s="80"/>
      <c r="CJ300" s="80"/>
      <c r="CK300" s="80"/>
      <c r="CL300" s="80"/>
      <c r="CM300" s="80"/>
      <c r="CN300" s="79"/>
      <c r="CO300" s="80"/>
      <c r="CP300" s="81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79"/>
      <c r="DD300" s="80"/>
      <c r="DE300" s="81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  <c r="DR300" s="79"/>
      <c r="DS300" s="80"/>
      <c r="DT300" s="81"/>
      <c r="DU300" s="80"/>
      <c r="DV300" s="80"/>
      <c r="DW300" s="80"/>
      <c r="DX300" s="80"/>
      <c r="DY300" s="80"/>
      <c r="DZ300" s="80"/>
      <c r="EA300" s="80"/>
      <c r="EB300" s="80"/>
      <c r="EC300" s="80"/>
      <c r="ED300" s="80"/>
      <c r="EE300" s="80"/>
      <c r="EF300" s="80"/>
      <c r="EG300" s="79"/>
      <c r="EH300" s="80"/>
      <c r="EI300" s="81"/>
      <c r="EJ300" s="80"/>
      <c r="EK300" s="80"/>
      <c r="EL300" s="80"/>
      <c r="EM300" s="80"/>
      <c r="EN300" s="80"/>
      <c r="EO300" s="80"/>
      <c r="EP300" s="80"/>
      <c r="EQ300" s="80"/>
      <c r="ER300" s="80"/>
      <c r="ES300" s="80"/>
      <c r="ET300" s="80"/>
      <c r="EU300" s="80"/>
      <c r="EV300" s="79"/>
      <c r="EW300" s="80"/>
      <c r="EX300" s="81"/>
      <c r="EY300" s="80"/>
      <c r="EZ300" s="80"/>
      <c r="FA300" s="80"/>
      <c r="FB300" s="80"/>
      <c r="FC300" s="80"/>
      <c r="FD300" s="80"/>
      <c r="FE300" s="80"/>
      <c r="FF300" s="80"/>
      <c r="FG300" s="80"/>
      <c r="FH300" s="80"/>
      <c r="FI300" s="80"/>
      <c r="FJ300" s="80"/>
      <c r="FK300" s="79"/>
      <c r="FL300" s="80"/>
      <c r="FM300" s="81"/>
      <c r="FN300" s="80"/>
      <c r="FO300" s="80"/>
      <c r="FP300" s="80"/>
      <c r="FQ300" s="80"/>
      <c r="FR300" s="80"/>
      <c r="FS300" s="80"/>
      <c r="FT300" s="80"/>
      <c r="FU300" s="80"/>
      <c r="FV300" s="80"/>
      <c r="FW300" s="80"/>
      <c r="FX300" s="80"/>
      <c r="FY300" s="80"/>
      <c r="FZ300" s="79"/>
      <c r="GA300" s="80"/>
      <c r="GB300" s="81"/>
      <c r="GC300" s="80"/>
      <c r="GD300" s="80"/>
      <c r="GE300" s="80"/>
      <c r="GF300" s="80"/>
      <c r="GG300" s="80"/>
      <c r="GH300" s="80"/>
      <c r="GI300" s="80"/>
      <c r="GJ300" s="80"/>
      <c r="GK300" s="80"/>
      <c r="GL300" s="80"/>
      <c r="GM300" s="80"/>
      <c r="GN300" s="80"/>
      <c r="GO300" s="80"/>
      <c r="GP300" s="80"/>
      <c r="GQ300" s="81"/>
      <c r="GR300" s="79"/>
      <c r="GS300" s="79"/>
      <c r="GT300" s="79"/>
      <c r="GU300" s="79"/>
      <c r="GV300" s="79"/>
      <c r="GW300" s="79"/>
      <c r="GX300" s="79"/>
      <c r="GY300" s="79"/>
      <c r="GZ300" s="79"/>
      <c r="HA300" s="79"/>
      <c r="HB300" s="79"/>
      <c r="HC300" s="79"/>
      <c r="HD300" s="83"/>
    </row>
    <row r="301" spans="1:212" s="71" customFormat="1" ht="13.5" customHeight="1" x14ac:dyDescent="0.25">
      <c r="A301" s="72"/>
      <c r="C301" s="73"/>
      <c r="D301" s="73"/>
      <c r="E301" s="74"/>
      <c r="F301" s="75"/>
      <c r="H301" s="76"/>
      <c r="K301" s="77"/>
      <c r="L301" s="77"/>
      <c r="M301" s="77"/>
      <c r="N301" s="76"/>
      <c r="O301" s="77"/>
      <c r="P301" s="78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80"/>
      <c r="AH301" s="81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79"/>
      <c r="AV301" s="80"/>
      <c r="AW301" s="81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4"/>
      <c r="BK301" s="80"/>
      <c r="BL301" s="81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79"/>
      <c r="BZ301" s="80"/>
      <c r="CA301" s="81"/>
      <c r="CB301" s="80"/>
      <c r="CC301" s="80"/>
      <c r="CD301" s="80"/>
      <c r="CE301" s="80"/>
      <c r="CF301" s="80"/>
      <c r="CG301" s="80"/>
      <c r="CH301" s="80"/>
      <c r="CI301" s="80"/>
      <c r="CJ301" s="80"/>
      <c r="CK301" s="80"/>
      <c r="CL301" s="80"/>
      <c r="CM301" s="80"/>
      <c r="CN301" s="79"/>
      <c r="CO301" s="80"/>
      <c r="CP301" s="81"/>
      <c r="CQ301" s="80"/>
      <c r="CR301" s="80"/>
      <c r="CS301" s="80"/>
      <c r="CT301" s="80"/>
      <c r="CU301" s="80"/>
      <c r="CV301" s="80"/>
      <c r="CW301" s="80"/>
      <c r="CX301" s="80"/>
      <c r="CY301" s="80"/>
      <c r="CZ301" s="80"/>
      <c r="DA301" s="80"/>
      <c r="DB301" s="80"/>
      <c r="DC301" s="79"/>
      <c r="DD301" s="80"/>
      <c r="DE301" s="81"/>
      <c r="DF301" s="80"/>
      <c r="DG301" s="80"/>
      <c r="DH301" s="80"/>
      <c r="DI301" s="80"/>
      <c r="DJ301" s="80"/>
      <c r="DK301" s="80"/>
      <c r="DL301" s="80"/>
      <c r="DM301" s="80"/>
      <c r="DN301" s="80"/>
      <c r="DO301" s="80"/>
      <c r="DP301" s="80"/>
      <c r="DQ301" s="80"/>
      <c r="DR301" s="79"/>
      <c r="DS301" s="80"/>
      <c r="DT301" s="81"/>
      <c r="DU301" s="80"/>
      <c r="DV301" s="80"/>
      <c r="DW301" s="80"/>
      <c r="DX301" s="80"/>
      <c r="DY301" s="80"/>
      <c r="DZ301" s="80"/>
      <c r="EA301" s="80"/>
      <c r="EB301" s="80"/>
      <c r="EC301" s="80"/>
      <c r="ED301" s="80"/>
      <c r="EE301" s="80"/>
      <c r="EF301" s="80"/>
      <c r="EG301" s="79"/>
      <c r="EH301" s="80"/>
      <c r="EI301" s="81"/>
      <c r="EJ301" s="80"/>
      <c r="EK301" s="80"/>
      <c r="EL301" s="80"/>
      <c r="EM301" s="80"/>
      <c r="EN301" s="80"/>
      <c r="EO301" s="80"/>
      <c r="EP301" s="80"/>
      <c r="EQ301" s="80"/>
      <c r="ER301" s="80"/>
      <c r="ES301" s="80"/>
      <c r="ET301" s="80"/>
      <c r="EU301" s="80"/>
      <c r="EV301" s="79"/>
      <c r="EW301" s="80"/>
      <c r="EX301" s="81"/>
      <c r="EY301" s="80"/>
      <c r="EZ301" s="80"/>
      <c r="FA301" s="80"/>
      <c r="FB301" s="80"/>
      <c r="FC301" s="80"/>
      <c r="FD301" s="80"/>
      <c r="FE301" s="80"/>
      <c r="FF301" s="80"/>
      <c r="FG301" s="80"/>
      <c r="FH301" s="80"/>
      <c r="FI301" s="80"/>
      <c r="FJ301" s="80"/>
      <c r="FK301" s="79"/>
      <c r="FL301" s="80"/>
      <c r="FM301" s="81"/>
      <c r="FN301" s="80"/>
      <c r="FO301" s="80"/>
      <c r="FP301" s="80"/>
      <c r="FQ301" s="80"/>
      <c r="FR301" s="80"/>
      <c r="FS301" s="80"/>
      <c r="FT301" s="80"/>
      <c r="FU301" s="80"/>
      <c r="FV301" s="80"/>
      <c r="FW301" s="80"/>
      <c r="FX301" s="80"/>
      <c r="FY301" s="80"/>
      <c r="FZ301" s="87"/>
      <c r="GA301" s="80"/>
      <c r="GB301" s="81"/>
      <c r="GC301" s="80"/>
      <c r="GD301" s="80"/>
      <c r="GE301" s="80"/>
      <c r="GF301" s="80"/>
      <c r="GG301" s="80"/>
      <c r="GH301" s="80"/>
      <c r="GI301" s="80"/>
      <c r="GJ301" s="80"/>
      <c r="GK301" s="80"/>
      <c r="GL301" s="80"/>
      <c r="GM301" s="80"/>
      <c r="GN301" s="80"/>
      <c r="GO301" s="79"/>
      <c r="GP301" s="79"/>
      <c r="GQ301" s="81"/>
      <c r="GR301" s="87"/>
      <c r="GS301" s="87"/>
      <c r="GT301" s="87"/>
      <c r="GU301" s="87"/>
      <c r="GV301" s="87"/>
      <c r="GW301" s="87"/>
      <c r="GX301" s="87"/>
      <c r="GY301" s="87"/>
      <c r="GZ301" s="87"/>
      <c r="HA301" s="87"/>
      <c r="HB301" s="87"/>
      <c r="HC301" s="87"/>
      <c r="HD301" s="83"/>
    </row>
    <row r="302" spans="1:212" s="71" customFormat="1" ht="13.5" customHeight="1" x14ac:dyDescent="0.25">
      <c r="A302" s="72"/>
      <c r="C302" s="73"/>
      <c r="D302" s="73"/>
      <c r="E302" s="74"/>
      <c r="F302" s="75"/>
      <c r="H302" s="76"/>
      <c r="K302" s="77"/>
      <c r="L302" s="77"/>
      <c r="M302" s="77"/>
      <c r="N302" s="76"/>
      <c r="O302" s="77"/>
      <c r="P302" s="78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80"/>
      <c r="AH302" s="81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79"/>
      <c r="AV302" s="80"/>
      <c r="AW302" s="81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79"/>
      <c r="BK302" s="80"/>
      <c r="BL302" s="81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79"/>
      <c r="BZ302" s="80"/>
      <c r="CA302" s="81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79"/>
      <c r="CO302" s="80"/>
      <c r="CP302" s="81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79"/>
      <c r="DD302" s="80"/>
      <c r="DE302" s="81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  <c r="DR302" s="79"/>
      <c r="DS302" s="80"/>
      <c r="DT302" s="81"/>
      <c r="DU302" s="80"/>
      <c r="DV302" s="80"/>
      <c r="DW302" s="80"/>
      <c r="DX302" s="80"/>
      <c r="DY302" s="80"/>
      <c r="DZ302" s="80"/>
      <c r="EA302" s="80"/>
      <c r="EB302" s="80"/>
      <c r="EC302" s="80"/>
      <c r="ED302" s="80"/>
      <c r="EE302" s="80"/>
      <c r="EF302" s="80"/>
      <c r="EG302" s="79"/>
      <c r="EH302" s="80"/>
      <c r="EI302" s="81"/>
      <c r="EJ302" s="80"/>
      <c r="EK302" s="80"/>
      <c r="EL302" s="80"/>
      <c r="EM302" s="80"/>
      <c r="EN302" s="80"/>
      <c r="EO302" s="80"/>
      <c r="EP302" s="80"/>
      <c r="EQ302" s="80"/>
      <c r="ER302" s="80"/>
      <c r="ES302" s="80"/>
      <c r="ET302" s="80"/>
      <c r="EU302" s="80"/>
      <c r="EV302" s="79"/>
      <c r="EW302" s="80"/>
      <c r="EX302" s="81"/>
      <c r="EY302" s="80"/>
      <c r="EZ302" s="80"/>
      <c r="FA302" s="80"/>
      <c r="FB302" s="80"/>
      <c r="FC302" s="80"/>
      <c r="FD302" s="80"/>
      <c r="FE302" s="80"/>
      <c r="FF302" s="80"/>
      <c r="FG302" s="80"/>
      <c r="FH302" s="80"/>
      <c r="FI302" s="80"/>
      <c r="FJ302" s="80"/>
      <c r="FK302" s="79"/>
      <c r="FL302" s="80"/>
      <c r="FM302" s="81"/>
      <c r="FN302" s="80"/>
      <c r="FO302" s="80"/>
      <c r="FP302" s="80"/>
      <c r="FQ302" s="80"/>
      <c r="FR302" s="80"/>
      <c r="FS302" s="80"/>
      <c r="FT302" s="80"/>
      <c r="FU302" s="80"/>
      <c r="FV302" s="80"/>
      <c r="FW302" s="80"/>
      <c r="FX302" s="80"/>
      <c r="FY302" s="80"/>
      <c r="FZ302" s="79"/>
      <c r="GA302" s="80"/>
      <c r="GB302" s="81"/>
      <c r="GC302" s="80"/>
      <c r="GD302" s="80"/>
      <c r="GE302" s="80"/>
      <c r="GF302" s="80"/>
      <c r="GG302" s="80"/>
      <c r="GH302" s="80"/>
      <c r="GI302" s="80"/>
      <c r="GJ302" s="80"/>
      <c r="GK302" s="80"/>
      <c r="GL302" s="80"/>
      <c r="GM302" s="80"/>
      <c r="GN302" s="80"/>
      <c r="GO302" s="79"/>
      <c r="GP302" s="79"/>
      <c r="GQ302" s="81"/>
      <c r="GR302" s="79"/>
      <c r="GS302" s="79"/>
      <c r="GT302" s="79"/>
      <c r="GU302" s="79"/>
      <c r="GV302" s="79"/>
      <c r="GW302" s="79"/>
      <c r="GX302" s="79"/>
      <c r="GY302" s="79"/>
      <c r="GZ302" s="79"/>
      <c r="HA302" s="79"/>
      <c r="HB302" s="79"/>
      <c r="HC302" s="79"/>
      <c r="HD302" s="83"/>
    </row>
    <row r="303" spans="1:212" s="71" customFormat="1" ht="13.5" customHeight="1" x14ac:dyDescent="0.25">
      <c r="A303" s="72"/>
      <c r="C303" s="73"/>
      <c r="D303" s="73"/>
      <c r="E303" s="74"/>
      <c r="F303" s="75"/>
      <c r="H303" s="76"/>
      <c r="K303" s="77"/>
      <c r="L303" s="77"/>
      <c r="M303" s="77"/>
      <c r="N303" s="76"/>
      <c r="O303" s="77"/>
      <c r="P303" s="78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80"/>
      <c r="AH303" s="81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79"/>
      <c r="AV303" s="80"/>
      <c r="AW303" s="81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79"/>
      <c r="BK303" s="80"/>
      <c r="BL303" s="81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79"/>
      <c r="BZ303" s="80"/>
      <c r="CA303" s="81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79"/>
      <c r="CO303" s="80"/>
      <c r="CP303" s="81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79"/>
      <c r="DD303" s="80"/>
      <c r="DE303" s="81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79"/>
      <c r="DS303" s="80"/>
      <c r="DT303" s="81"/>
      <c r="DU303" s="80"/>
      <c r="DV303" s="80"/>
      <c r="DW303" s="80"/>
      <c r="DX303" s="80"/>
      <c r="DY303" s="80"/>
      <c r="DZ303" s="80"/>
      <c r="EA303" s="80"/>
      <c r="EB303" s="80"/>
      <c r="EC303" s="80"/>
      <c r="ED303" s="80"/>
      <c r="EE303" s="80"/>
      <c r="EF303" s="80"/>
      <c r="EG303" s="79"/>
      <c r="EH303" s="80"/>
      <c r="EI303" s="81"/>
      <c r="EJ303" s="80"/>
      <c r="EK303" s="80"/>
      <c r="EL303" s="80"/>
      <c r="EM303" s="80"/>
      <c r="EN303" s="80"/>
      <c r="EO303" s="80"/>
      <c r="EP303" s="80"/>
      <c r="EQ303" s="80"/>
      <c r="ER303" s="80"/>
      <c r="ES303" s="80"/>
      <c r="ET303" s="80"/>
      <c r="EU303" s="80"/>
      <c r="EV303" s="79"/>
      <c r="EW303" s="80"/>
      <c r="EX303" s="81"/>
      <c r="EY303" s="80"/>
      <c r="EZ303" s="80"/>
      <c r="FA303" s="80"/>
      <c r="FB303" s="80"/>
      <c r="FC303" s="80"/>
      <c r="FD303" s="80"/>
      <c r="FE303" s="80"/>
      <c r="FF303" s="80"/>
      <c r="FG303" s="80"/>
      <c r="FH303" s="80"/>
      <c r="FI303" s="80"/>
      <c r="FJ303" s="80"/>
      <c r="FK303" s="79"/>
      <c r="FL303" s="80"/>
      <c r="FM303" s="81"/>
      <c r="FN303" s="80"/>
      <c r="FO303" s="80"/>
      <c r="FP303" s="80"/>
      <c r="FQ303" s="80"/>
      <c r="FR303" s="80"/>
      <c r="FS303" s="80"/>
      <c r="FT303" s="80"/>
      <c r="FU303" s="80"/>
      <c r="FV303" s="80"/>
      <c r="FW303" s="80"/>
      <c r="FX303" s="80"/>
      <c r="FY303" s="80"/>
      <c r="FZ303" s="79"/>
      <c r="GA303" s="80"/>
      <c r="GB303" s="81"/>
      <c r="GC303" s="80"/>
      <c r="GD303" s="80"/>
      <c r="GE303" s="80"/>
      <c r="GF303" s="80"/>
      <c r="GG303" s="80"/>
      <c r="GH303" s="80"/>
      <c r="GI303" s="80"/>
      <c r="GJ303" s="80"/>
      <c r="GK303" s="80"/>
      <c r="GL303" s="80"/>
      <c r="GM303" s="80"/>
      <c r="GN303" s="80"/>
      <c r="GO303" s="79"/>
      <c r="GP303" s="79"/>
      <c r="GQ303" s="81"/>
      <c r="GR303" s="79"/>
      <c r="GS303" s="79"/>
      <c r="GT303" s="79"/>
      <c r="GU303" s="79"/>
      <c r="GV303" s="79"/>
      <c r="GW303" s="79"/>
      <c r="GX303" s="79"/>
      <c r="GY303" s="79"/>
      <c r="GZ303" s="79"/>
      <c r="HA303" s="79"/>
      <c r="HB303" s="79"/>
      <c r="HC303" s="79"/>
      <c r="HD303" s="83"/>
    </row>
    <row r="304" spans="1:212" s="71" customFormat="1" ht="13.5" customHeight="1" x14ac:dyDescent="0.25">
      <c r="A304" s="72"/>
      <c r="C304" s="73"/>
      <c r="D304" s="73"/>
      <c r="E304" s="74"/>
      <c r="F304" s="75"/>
      <c r="H304" s="76"/>
      <c r="K304" s="77"/>
      <c r="L304" s="77"/>
      <c r="M304" s="77"/>
      <c r="N304" s="76"/>
      <c r="O304" s="77"/>
      <c r="P304" s="78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80"/>
      <c r="AH304" s="81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79"/>
      <c r="AV304" s="80"/>
      <c r="AW304" s="81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4"/>
      <c r="BK304" s="80"/>
      <c r="BL304" s="81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79"/>
      <c r="BZ304" s="80"/>
      <c r="CA304" s="81"/>
      <c r="CB304" s="80"/>
      <c r="CC304" s="80"/>
      <c r="CD304" s="80"/>
      <c r="CE304" s="80"/>
      <c r="CF304" s="80"/>
      <c r="CG304" s="80"/>
      <c r="CH304" s="80"/>
      <c r="CI304" s="80"/>
      <c r="CJ304" s="80"/>
      <c r="CK304" s="80"/>
      <c r="CL304" s="80"/>
      <c r="CM304" s="80"/>
      <c r="CN304" s="79"/>
      <c r="CO304" s="80"/>
      <c r="CP304" s="81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79"/>
      <c r="DD304" s="80"/>
      <c r="DE304" s="81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  <c r="DR304" s="79"/>
      <c r="DS304" s="80"/>
      <c r="DT304" s="81"/>
      <c r="DU304" s="80"/>
      <c r="DV304" s="80"/>
      <c r="DW304" s="80"/>
      <c r="DX304" s="80"/>
      <c r="DY304" s="80"/>
      <c r="DZ304" s="80"/>
      <c r="EA304" s="80"/>
      <c r="EB304" s="80"/>
      <c r="EC304" s="80"/>
      <c r="ED304" s="80"/>
      <c r="EE304" s="80"/>
      <c r="EF304" s="80"/>
      <c r="EG304" s="79"/>
      <c r="EH304" s="80"/>
      <c r="EI304" s="81"/>
      <c r="EJ304" s="80"/>
      <c r="EK304" s="80"/>
      <c r="EL304" s="80"/>
      <c r="EM304" s="80"/>
      <c r="EN304" s="80"/>
      <c r="EO304" s="80"/>
      <c r="EP304" s="80"/>
      <c r="EQ304" s="80"/>
      <c r="ER304" s="80"/>
      <c r="ES304" s="80"/>
      <c r="ET304" s="80"/>
      <c r="EU304" s="80"/>
      <c r="EV304" s="79"/>
      <c r="EW304" s="80"/>
      <c r="EX304" s="81"/>
      <c r="EY304" s="80"/>
      <c r="EZ304" s="80"/>
      <c r="FA304" s="80"/>
      <c r="FB304" s="80"/>
      <c r="FC304" s="80"/>
      <c r="FD304" s="80"/>
      <c r="FE304" s="80"/>
      <c r="FF304" s="80"/>
      <c r="FG304" s="80"/>
      <c r="FH304" s="80"/>
      <c r="FI304" s="80"/>
      <c r="FJ304" s="80"/>
      <c r="FK304" s="79"/>
      <c r="FL304" s="80"/>
      <c r="FM304" s="81"/>
      <c r="FN304" s="80"/>
      <c r="FO304" s="80"/>
      <c r="FP304" s="80"/>
      <c r="FQ304" s="80"/>
      <c r="FR304" s="80"/>
      <c r="FS304" s="80"/>
      <c r="FT304" s="80"/>
      <c r="FU304" s="80"/>
      <c r="FV304" s="80"/>
      <c r="FW304" s="80"/>
      <c r="FX304" s="80"/>
      <c r="FY304" s="80"/>
      <c r="FZ304" s="87"/>
      <c r="GA304" s="80"/>
      <c r="GB304" s="81"/>
      <c r="GC304" s="80"/>
      <c r="GD304" s="80"/>
      <c r="GE304" s="80"/>
      <c r="GF304" s="80"/>
      <c r="GG304" s="80"/>
      <c r="GH304" s="80"/>
      <c r="GI304" s="80"/>
      <c r="GJ304" s="80"/>
      <c r="GK304" s="80"/>
      <c r="GL304" s="80"/>
      <c r="GM304" s="80"/>
      <c r="GN304" s="80"/>
      <c r="GO304" s="79"/>
      <c r="GP304" s="79"/>
      <c r="GQ304" s="81"/>
      <c r="GR304" s="87"/>
      <c r="GS304" s="87"/>
      <c r="GT304" s="87"/>
      <c r="GU304" s="87"/>
      <c r="GV304" s="87"/>
      <c r="GW304" s="87"/>
      <c r="GX304" s="87"/>
      <c r="GY304" s="87"/>
      <c r="GZ304" s="87"/>
      <c r="HA304" s="87"/>
      <c r="HB304" s="87"/>
      <c r="HC304" s="87"/>
      <c r="HD304" s="83"/>
    </row>
    <row r="305" spans="1:212" s="71" customFormat="1" ht="13.5" customHeight="1" x14ac:dyDescent="0.25">
      <c r="A305" s="72"/>
      <c r="C305" s="73"/>
      <c r="D305" s="73"/>
      <c r="E305" s="74"/>
      <c r="F305" s="75"/>
      <c r="H305" s="76"/>
      <c r="K305" s="77"/>
      <c r="L305" s="77"/>
      <c r="M305" s="77"/>
      <c r="N305" s="76"/>
      <c r="O305" s="77"/>
      <c r="P305" s="78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80"/>
      <c r="AH305" s="81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79"/>
      <c r="AV305" s="80"/>
      <c r="AW305" s="81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79"/>
      <c r="BK305" s="80"/>
      <c r="BL305" s="81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79"/>
      <c r="BZ305" s="80"/>
      <c r="CA305" s="81"/>
      <c r="CB305" s="80"/>
      <c r="CC305" s="80"/>
      <c r="CD305" s="80"/>
      <c r="CE305" s="80"/>
      <c r="CF305" s="80"/>
      <c r="CG305" s="80"/>
      <c r="CH305" s="80"/>
      <c r="CI305" s="80"/>
      <c r="CJ305" s="80"/>
      <c r="CK305" s="80"/>
      <c r="CL305" s="80"/>
      <c r="CM305" s="80"/>
      <c r="CN305" s="79"/>
      <c r="CO305" s="80"/>
      <c r="CP305" s="81"/>
      <c r="CQ305" s="80"/>
      <c r="CR305" s="80"/>
      <c r="CS305" s="80"/>
      <c r="CT305" s="80"/>
      <c r="CU305" s="80"/>
      <c r="CV305" s="80"/>
      <c r="CW305" s="80"/>
      <c r="CX305" s="80"/>
      <c r="CY305" s="80"/>
      <c r="CZ305" s="80"/>
      <c r="DA305" s="80"/>
      <c r="DB305" s="80"/>
      <c r="DC305" s="79"/>
      <c r="DD305" s="80"/>
      <c r="DE305" s="81"/>
      <c r="DF305" s="80"/>
      <c r="DG305" s="80"/>
      <c r="DH305" s="80"/>
      <c r="DI305" s="80"/>
      <c r="DJ305" s="80"/>
      <c r="DK305" s="80"/>
      <c r="DL305" s="80"/>
      <c r="DM305" s="80"/>
      <c r="DN305" s="80"/>
      <c r="DO305" s="80"/>
      <c r="DP305" s="80"/>
      <c r="DQ305" s="80"/>
      <c r="DR305" s="79"/>
      <c r="DS305" s="80"/>
      <c r="DT305" s="81"/>
      <c r="DU305" s="80"/>
      <c r="DV305" s="80"/>
      <c r="DW305" s="80"/>
      <c r="DX305" s="80"/>
      <c r="DY305" s="80"/>
      <c r="DZ305" s="80"/>
      <c r="EA305" s="80"/>
      <c r="EB305" s="80"/>
      <c r="EC305" s="80"/>
      <c r="ED305" s="80"/>
      <c r="EE305" s="80"/>
      <c r="EF305" s="80"/>
      <c r="EG305" s="79"/>
      <c r="EH305" s="80"/>
      <c r="EI305" s="81"/>
      <c r="EJ305" s="80"/>
      <c r="EK305" s="80"/>
      <c r="EL305" s="80"/>
      <c r="EM305" s="80"/>
      <c r="EN305" s="80"/>
      <c r="EO305" s="80"/>
      <c r="EP305" s="80"/>
      <c r="EQ305" s="80"/>
      <c r="ER305" s="80"/>
      <c r="ES305" s="80"/>
      <c r="ET305" s="80"/>
      <c r="EU305" s="80"/>
      <c r="EV305" s="79"/>
      <c r="EW305" s="80"/>
      <c r="EX305" s="81"/>
      <c r="EY305" s="80"/>
      <c r="EZ305" s="80"/>
      <c r="FA305" s="80"/>
      <c r="FB305" s="80"/>
      <c r="FC305" s="80"/>
      <c r="FD305" s="80"/>
      <c r="FE305" s="80"/>
      <c r="FF305" s="80"/>
      <c r="FG305" s="80"/>
      <c r="FH305" s="80"/>
      <c r="FI305" s="80"/>
      <c r="FJ305" s="80"/>
      <c r="FK305" s="79"/>
      <c r="FL305" s="80"/>
      <c r="FM305" s="81"/>
      <c r="FN305" s="80"/>
      <c r="FO305" s="80"/>
      <c r="FP305" s="80"/>
      <c r="FQ305" s="80"/>
      <c r="FR305" s="80"/>
      <c r="FS305" s="80"/>
      <c r="FT305" s="80"/>
      <c r="FU305" s="80"/>
      <c r="FV305" s="80"/>
      <c r="FW305" s="80"/>
      <c r="FX305" s="80"/>
      <c r="FY305" s="80"/>
      <c r="FZ305" s="79"/>
      <c r="GA305" s="80"/>
      <c r="GB305" s="81"/>
      <c r="GC305" s="80"/>
      <c r="GD305" s="80"/>
      <c r="GE305" s="80"/>
      <c r="GF305" s="80"/>
      <c r="GG305" s="80"/>
      <c r="GH305" s="80"/>
      <c r="GI305" s="80"/>
      <c r="GJ305" s="80"/>
      <c r="GK305" s="80"/>
      <c r="GL305" s="80"/>
      <c r="GM305" s="80"/>
      <c r="GN305" s="80"/>
      <c r="GO305" s="79"/>
      <c r="GP305" s="79"/>
      <c r="GQ305" s="81"/>
      <c r="GR305" s="79"/>
      <c r="GS305" s="79"/>
      <c r="GT305" s="79"/>
      <c r="GU305" s="79"/>
      <c r="GV305" s="79"/>
      <c r="GW305" s="79"/>
      <c r="GX305" s="79"/>
      <c r="GY305" s="79"/>
      <c r="GZ305" s="79"/>
      <c r="HA305" s="79"/>
      <c r="HB305" s="79"/>
      <c r="HC305" s="79"/>
      <c r="HD305" s="83"/>
    </row>
    <row r="306" spans="1:212" s="71" customFormat="1" ht="13.5" customHeight="1" x14ac:dyDescent="0.25">
      <c r="A306" s="72"/>
      <c r="C306" s="73"/>
      <c r="D306" s="73"/>
      <c r="E306" s="74"/>
      <c r="F306" s="75"/>
      <c r="H306" s="76"/>
      <c r="K306" s="77"/>
      <c r="L306" s="77"/>
      <c r="M306" s="77"/>
      <c r="N306" s="76"/>
      <c r="O306" s="77"/>
      <c r="P306" s="78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80"/>
      <c r="AH306" s="81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79"/>
      <c r="AV306" s="80"/>
      <c r="AW306" s="81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79"/>
      <c r="BK306" s="80"/>
      <c r="BL306" s="81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79"/>
      <c r="BZ306" s="80"/>
      <c r="CA306" s="81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0"/>
      <c r="CM306" s="80"/>
      <c r="CN306" s="79"/>
      <c r="CO306" s="80"/>
      <c r="CP306" s="81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79"/>
      <c r="DD306" s="80"/>
      <c r="DE306" s="81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  <c r="DR306" s="79"/>
      <c r="DS306" s="80"/>
      <c r="DT306" s="81"/>
      <c r="DU306" s="80"/>
      <c r="DV306" s="80"/>
      <c r="DW306" s="80"/>
      <c r="DX306" s="80"/>
      <c r="DY306" s="80"/>
      <c r="DZ306" s="80"/>
      <c r="EA306" s="80"/>
      <c r="EB306" s="80"/>
      <c r="EC306" s="80"/>
      <c r="ED306" s="80"/>
      <c r="EE306" s="80"/>
      <c r="EF306" s="80"/>
      <c r="EG306" s="79"/>
      <c r="EH306" s="80"/>
      <c r="EI306" s="81"/>
      <c r="EJ306" s="80"/>
      <c r="EK306" s="80"/>
      <c r="EL306" s="80"/>
      <c r="EM306" s="80"/>
      <c r="EN306" s="80"/>
      <c r="EO306" s="80"/>
      <c r="EP306" s="80"/>
      <c r="EQ306" s="80"/>
      <c r="ER306" s="80"/>
      <c r="ES306" s="80"/>
      <c r="ET306" s="80"/>
      <c r="EU306" s="80"/>
      <c r="EV306" s="79"/>
      <c r="EW306" s="80"/>
      <c r="EX306" s="81"/>
      <c r="EY306" s="80"/>
      <c r="EZ306" s="80"/>
      <c r="FA306" s="80"/>
      <c r="FB306" s="80"/>
      <c r="FC306" s="80"/>
      <c r="FD306" s="80"/>
      <c r="FE306" s="80"/>
      <c r="FF306" s="80"/>
      <c r="FG306" s="80"/>
      <c r="FH306" s="80"/>
      <c r="FI306" s="80"/>
      <c r="FJ306" s="80"/>
      <c r="FK306" s="79"/>
      <c r="FL306" s="80"/>
      <c r="FM306" s="81"/>
      <c r="FN306" s="80"/>
      <c r="FO306" s="80"/>
      <c r="FP306" s="80"/>
      <c r="FQ306" s="80"/>
      <c r="FR306" s="80"/>
      <c r="FS306" s="80"/>
      <c r="FT306" s="80"/>
      <c r="FU306" s="80"/>
      <c r="FV306" s="80"/>
      <c r="FW306" s="80"/>
      <c r="FX306" s="80"/>
      <c r="FY306" s="80"/>
      <c r="FZ306" s="79"/>
      <c r="GA306" s="80"/>
      <c r="GB306" s="81"/>
      <c r="GC306" s="80"/>
      <c r="GD306" s="80"/>
      <c r="GE306" s="80"/>
      <c r="GF306" s="80"/>
      <c r="GG306" s="80"/>
      <c r="GH306" s="80"/>
      <c r="GI306" s="80"/>
      <c r="GJ306" s="80"/>
      <c r="GK306" s="80"/>
      <c r="GL306" s="80"/>
      <c r="GM306" s="80"/>
      <c r="GN306" s="80"/>
      <c r="GO306" s="79"/>
      <c r="GP306" s="79"/>
      <c r="GQ306" s="81"/>
      <c r="GR306" s="79"/>
      <c r="GS306" s="79"/>
      <c r="GT306" s="79"/>
      <c r="GU306" s="79"/>
      <c r="GV306" s="79"/>
      <c r="GW306" s="79"/>
      <c r="GX306" s="79"/>
      <c r="GY306" s="79"/>
      <c r="GZ306" s="79"/>
      <c r="HA306" s="79"/>
      <c r="HB306" s="79"/>
      <c r="HC306" s="79"/>
      <c r="HD306" s="83"/>
    </row>
    <row r="307" spans="1:212" s="71" customFormat="1" ht="13.5" customHeight="1" x14ac:dyDescent="0.25">
      <c r="A307" s="72"/>
      <c r="C307" s="73"/>
      <c r="D307" s="73"/>
      <c r="E307" s="74"/>
      <c r="F307" s="75"/>
      <c r="H307" s="76"/>
      <c r="K307" s="77"/>
      <c r="L307" s="77"/>
      <c r="M307" s="77"/>
      <c r="N307" s="76"/>
      <c r="O307" s="77"/>
      <c r="P307" s="78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80"/>
      <c r="AH307" s="81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79"/>
      <c r="AV307" s="80"/>
      <c r="AW307" s="81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79"/>
      <c r="BK307" s="80"/>
      <c r="BL307" s="81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79"/>
      <c r="BZ307" s="80"/>
      <c r="CA307" s="81"/>
      <c r="CB307" s="80"/>
      <c r="CC307" s="80"/>
      <c r="CD307" s="80"/>
      <c r="CE307" s="80"/>
      <c r="CF307" s="80"/>
      <c r="CG307" s="80"/>
      <c r="CH307" s="80"/>
      <c r="CI307" s="80"/>
      <c r="CJ307" s="80"/>
      <c r="CK307" s="80"/>
      <c r="CL307" s="80"/>
      <c r="CM307" s="80"/>
      <c r="CN307" s="79"/>
      <c r="CO307" s="80"/>
      <c r="CP307" s="81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79"/>
      <c r="DD307" s="80"/>
      <c r="DE307" s="81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  <c r="DR307" s="79"/>
      <c r="DS307" s="80"/>
      <c r="DT307" s="81"/>
      <c r="DU307" s="80"/>
      <c r="DV307" s="80"/>
      <c r="DW307" s="80"/>
      <c r="DX307" s="80"/>
      <c r="DY307" s="80"/>
      <c r="DZ307" s="80"/>
      <c r="EA307" s="80"/>
      <c r="EB307" s="80"/>
      <c r="EC307" s="80"/>
      <c r="ED307" s="80"/>
      <c r="EE307" s="80"/>
      <c r="EF307" s="80"/>
      <c r="EG307" s="79"/>
      <c r="EH307" s="80"/>
      <c r="EI307" s="81"/>
      <c r="EJ307" s="80"/>
      <c r="EK307" s="80"/>
      <c r="EL307" s="80"/>
      <c r="EM307" s="80"/>
      <c r="EN307" s="80"/>
      <c r="EO307" s="80"/>
      <c r="EP307" s="80"/>
      <c r="EQ307" s="80"/>
      <c r="ER307" s="80"/>
      <c r="ES307" s="80"/>
      <c r="ET307" s="80"/>
      <c r="EU307" s="80"/>
      <c r="EV307" s="79"/>
      <c r="EW307" s="80"/>
      <c r="EX307" s="81"/>
      <c r="EY307" s="80"/>
      <c r="EZ307" s="80"/>
      <c r="FA307" s="80"/>
      <c r="FB307" s="80"/>
      <c r="FC307" s="80"/>
      <c r="FD307" s="80"/>
      <c r="FE307" s="80"/>
      <c r="FF307" s="80"/>
      <c r="FG307" s="80"/>
      <c r="FH307" s="80"/>
      <c r="FI307" s="80"/>
      <c r="FJ307" s="80"/>
      <c r="FK307" s="79"/>
      <c r="FL307" s="80"/>
      <c r="FM307" s="81"/>
      <c r="FN307" s="80"/>
      <c r="FO307" s="80"/>
      <c r="FP307" s="80"/>
      <c r="FQ307" s="80"/>
      <c r="FR307" s="80"/>
      <c r="FS307" s="80"/>
      <c r="FT307" s="80"/>
      <c r="FU307" s="80"/>
      <c r="FV307" s="80"/>
      <c r="FW307" s="80"/>
      <c r="FX307" s="80"/>
      <c r="FY307" s="80"/>
      <c r="FZ307" s="79"/>
      <c r="GA307" s="80"/>
      <c r="GB307" s="81"/>
      <c r="GC307" s="80"/>
      <c r="GD307" s="80"/>
      <c r="GE307" s="80"/>
      <c r="GF307" s="80"/>
      <c r="GG307" s="80"/>
      <c r="GH307" s="80"/>
      <c r="GI307" s="80"/>
      <c r="GJ307" s="80"/>
      <c r="GK307" s="80"/>
      <c r="GL307" s="80"/>
      <c r="GM307" s="80"/>
      <c r="GN307" s="80"/>
      <c r="GO307" s="79"/>
      <c r="GP307" s="79"/>
      <c r="GQ307" s="81"/>
      <c r="GR307" s="79"/>
      <c r="GS307" s="79"/>
      <c r="GT307" s="79"/>
      <c r="GU307" s="79"/>
      <c r="GV307" s="79"/>
      <c r="GW307" s="79"/>
      <c r="GX307" s="79"/>
      <c r="GY307" s="79"/>
      <c r="GZ307" s="79"/>
      <c r="HA307" s="79"/>
      <c r="HB307" s="79"/>
      <c r="HC307" s="79"/>
      <c r="HD307" s="83"/>
    </row>
    <row r="308" spans="1:212" s="71" customFormat="1" ht="13.5" customHeight="1" x14ac:dyDescent="0.25">
      <c r="A308" s="72"/>
      <c r="C308" s="73"/>
      <c r="D308" s="73"/>
      <c r="E308" s="74"/>
      <c r="F308" s="75"/>
      <c r="H308" s="76"/>
      <c r="K308" s="77"/>
      <c r="L308" s="77"/>
      <c r="M308" s="77"/>
      <c r="N308" s="76"/>
      <c r="O308" s="77"/>
      <c r="P308" s="78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80"/>
      <c r="AH308" s="81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79"/>
      <c r="AV308" s="80"/>
      <c r="AW308" s="81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79"/>
      <c r="BK308" s="80"/>
      <c r="BL308" s="81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79"/>
      <c r="BZ308" s="80"/>
      <c r="CA308" s="81"/>
      <c r="CB308" s="80"/>
      <c r="CC308" s="80"/>
      <c r="CD308" s="80"/>
      <c r="CE308" s="80"/>
      <c r="CF308" s="80"/>
      <c r="CG308" s="80"/>
      <c r="CH308" s="80"/>
      <c r="CI308" s="80"/>
      <c r="CJ308" s="80"/>
      <c r="CK308" s="80"/>
      <c r="CL308" s="80"/>
      <c r="CM308" s="80"/>
      <c r="CN308" s="79"/>
      <c r="CO308" s="80"/>
      <c r="CP308" s="81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79"/>
      <c r="DD308" s="80"/>
      <c r="DE308" s="81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  <c r="DR308" s="79"/>
      <c r="DS308" s="80"/>
      <c r="DT308" s="81"/>
      <c r="DU308" s="80"/>
      <c r="DV308" s="80"/>
      <c r="DW308" s="80"/>
      <c r="DX308" s="80"/>
      <c r="DY308" s="80"/>
      <c r="DZ308" s="80"/>
      <c r="EA308" s="80"/>
      <c r="EB308" s="80"/>
      <c r="EC308" s="80"/>
      <c r="ED308" s="80"/>
      <c r="EE308" s="80"/>
      <c r="EF308" s="80"/>
      <c r="EG308" s="79"/>
      <c r="EH308" s="80"/>
      <c r="EI308" s="81"/>
      <c r="EJ308" s="80"/>
      <c r="EK308" s="80"/>
      <c r="EL308" s="80"/>
      <c r="EM308" s="80"/>
      <c r="EN308" s="80"/>
      <c r="EO308" s="80"/>
      <c r="EP308" s="80"/>
      <c r="EQ308" s="80"/>
      <c r="ER308" s="80"/>
      <c r="ES308" s="80"/>
      <c r="ET308" s="80"/>
      <c r="EU308" s="80"/>
      <c r="EV308" s="79"/>
      <c r="EW308" s="80"/>
      <c r="EX308" s="81"/>
      <c r="EY308" s="80"/>
      <c r="EZ308" s="80"/>
      <c r="FA308" s="80"/>
      <c r="FB308" s="80"/>
      <c r="FC308" s="80"/>
      <c r="FD308" s="80"/>
      <c r="FE308" s="80"/>
      <c r="FF308" s="80"/>
      <c r="FG308" s="80"/>
      <c r="FH308" s="80"/>
      <c r="FI308" s="80"/>
      <c r="FJ308" s="80"/>
      <c r="FK308" s="79"/>
      <c r="FL308" s="80"/>
      <c r="FM308" s="81"/>
      <c r="FN308" s="80"/>
      <c r="FO308" s="80"/>
      <c r="FP308" s="80"/>
      <c r="FQ308" s="80"/>
      <c r="FR308" s="80"/>
      <c r="FS308" s="80"/>
      <c r="FT308" s="80"/>
      <c r="FU308" s="80"/>
      <c r="FV308" s="80"/>
      <c r="FW308" s="80"/>
      <c r="FX308" s="80"/>
      <c r="FY308" s="80"/>
      <c r="FZ308" s="79"/>
      <c r="GA308" s="80"/>
      <c r="GB308" s="81"/>
      <c r="GC308" s="80"/>
      <c r="GD308" s="80"/>
      <c r="GE308" s="80"/>
      <c r="GF308" s="80"/>
      <c r="GG308" s="80"/>
      <c r="GH308" s="80"/>
      <c r="GI308" s="80"/>
      <c r="GJ308" s="80"/>
      <c r="GK308" s="80"/>
      <c r="GL308" s="80"/>
      <c r="GM308" s="80"/>
      <c r="GN308" s="80"/>
      <c r="GO308" s="79"/>
      <c r="GP308" s="79"/>
      <c r="GQ308" s="81"/>
      <c r="GR308" s="79"/>
      <c r="GS308" s="79"/>
      <c r="GT308" s="79"/>
      <c r="GU308" s="79"/>
      <c r="GV308" s="79"/>
      <c r="GW308" s="79"/>
      <c r="GX308" s="79"/>
      <c r="GY308" s="79"/>
      <c r="GZ308" s="79"/>
      <c r="HA308" s="79"/>
      <c r="HB308" s="79"/>
      <c r="HC308" s="79"/>
      <c r="HD308" s="83"/>
    </row>
    <row r="309" spans="1:212" s="71" customFormat="1" ht="13.5" customHeight="1" x14ac:dyDescent="0.25">
      <c r="A309" s="72"/>
      <c r="C309" s="73"/>
      <c r="D309" s="73"/>
      <c r="E309" s="74"/>
      <c r="F309" s="75"/>
      <c r="H309" s="76"/>
      <c r="K309" s="77"/>
      <c r="L309" s="77"/>
      <c r="M309" s="77"/>
      <c r="N309" s="76"/>
      <c r="O309" s="77"/>
      <c r="P309" s="78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80"/>
      <c r="AH309" s="81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79"/>
      <c r="AV309" s="80"/>
      <c r="AW309" s="81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79"/>
      <c r="BK309" s="80"/>
      <c r="BL309" s="81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79"/>
      <c r="BZ309" s="80"/>
      <c r="CA309" s="81"/>
      <c r="CB309" s="80"/>
      <c r="CC309" s="80"/>
      <c r="CD309" s="80"/>
      <c r="CE309" s="80"/>
      <c r="CF309" s="80"/>
      <c r="CG309" s="80"/>
      <c r="CH309" s="80"/>
      <c r="CI309" s="80"/>
      <c r="CJ309" s="80"/>
      <c r="CK309" s="80"/>
      <c r="CL309" s="80"/>
      <c r="CM309" s="80"/>
      <c r="CN309" s="79"/>
      <c r="CO309" s="80"/>
      <c r="CP309" s="81"/>
      <c r="CQ309" s="80"/>
      <c r="CR309" s="80"/>
      <c r="CS309" s="80"/>
      <c r="CT309" s="80"/>
      <c r="CU309" s="80"/>
      <c r="CV309" s="80"/>
      <c r="CW309" s="80"/>
      <c r="CX309" s="80"/>
      <c r="CY309" s="80"/>
      <c r="CZ309" s="80"/>
      <c r="DA309" s="80"/>
      <c r="DB309" s="80"/>
      <c r="DC309" s="79"/>
      <c r="DD309" s="80"/>
      <c r="DE309" s="81"/>
      <c r="DF309" s="80"/>
      <c r="DG309" s="80"/>
      <c r="DH309" s="80"/>
      <c r="DI309" s="80"/>
      <c r="DJ309" s="80"/>
      <c r="DK309" s="80"/>
      <c r="DL309" s="80"/>
      <c r="DM309" s="80"/>
      <c r="DN309" s="80"/>
      <c r="DO309" s="80"/>
      <c r="DP309" s="80"/>
      <c r="DQ309" s="80"/>
      <c r="DR309" s="79"/>
      <c r="DS309" s="80"/>
      <c r="DT309" s="81"/>
      <c r="DU309" s="80"/>
      <c r="DV309" s="80"/>
      <c r="DW309" s="80"/>
      <c r="DX309" s="80"/>
      <c r="DY309" s="80"/>
      <c r="DZ309" s="80"/>
      <c r="EA309" s="80"/>
      <c r="EB309" s="80"/>
      <c r="EC309" s="80"/>
      <c r="ED309" s="80"/>
      <c r="EE309" s="80"/>
      <c r="EF309" s="80"/>
      <c r="EG309" s="79"/>
      <c r="EH309" s="80"/>
      <c r="EI309" s="81"/>
      <c r="EJ309" s="80"/>
      <c r="EK309" s="80"/>
      <c r="EL309" s="80"/>
      <c r="EM309" s="80"/>
      <c r="EN309" s="80"/>
      <c r="EO309" s="80"/>
      <c r="EP309" s="80"/>
      <c r="EQ309" s="80"/>
      <c r="ER309" s="80"/>
      <c r="ES309" s="80"/>
      <c r="ET309" s="80"/>
      <c r="EU309" s="80"/>
      <c r="EV309" s="79"/>
      <c r="EW309" s="80"/>
      <c r="EX309" s="81"/>
      <c r="EY309" s="80"/>
      <c r="EZ309" s="80"/>
      <c r="FA309" s="80"/>
      <c r="FB309" s="80"/>
      <c r="FC309" s="80"/>
      <c r="FD309" s="80"/>
      <c r="FE309" s="80"/>
      <c r="FF309" s="80"/>
      <c r="FG309" s="80"/>
      <c r="FH309" s="80"/>
      <c r="FI309" s="80"/>
      <c r="FJ309" s="80"/>
      <c r="FK309" s="79"/>
      <c r="FL309" s="80"/>
      <c r="FM309" s="81"/>
      <c r="FN309" s="80"/>
      <c r="FO309" s="80"/>
      <c r="FP309" s="80"/>
      <c r="FQ309" s="80"/>
      <c r="FR309" s="80"/>
      <c r="FS309" s="80"/>
      <c r="FT309" s="80"/>
      <c r="FU309" s="80"/>
      <c r="FV309" s="80"/>
      <c r="FW309" s="80"/>
      <c r="FX309" s="80"/>
      <c r="FY309" s="80"/>
      <c r="FZ309" s="79"/>
      <c r="GA309" s="80"/>
      <c r="GB309" s="81"/>
      <c r="GC309" s="80"/>
      <c r="GD309" s="80"/>
      <c r="GE309" s="80"/>
      <c r="GF309" s="80"/>
      <c r="GG309" s="80"/>
      <c r="GH309" s="80"/>
      <c r="GI309" s="80"/>
      <c r="GJ309" s="80"/>
      <c r="GK309" s="80"/>
      <c r="GL309" s="80"/>
      <c r="GM309" s="80"/>
      <c r="GN309" s="80"/>
      <c r="GO309" s="79"/>
      <c r="GP309" s="79"/>
      <c r="GQ309" s="82"/>
      <c r="GR309" s="79"/>
      <c r="GS309" s="79"/>
      <c r="GT309" s="79"/>
      <c r="GU309" s="79"/>
      <c r="GV309" s="79"/>
      <c r="GW309" s="79"/>
      <c r="GX309" s="79"/>
      <c r="GY309" s="79"/>
      <c r="GZ309" s="79"/>
      <c r="HA309" s="79"/>
      <c r="HB309" s="79"/>
      <c r="HC309" s="79"/>
      <c r="HD309" s="83"/>
    </row>
    <row r="310" spans="1:212" s="71" customFormat="1" ht="13.5" customHeight="1" x14ac:dyDescent="0.25">
      <c r="A310" s="72"/>
      <c r="C310" s="73"/>
      <c r="D310" s="73"/>
      <c r="E310" s="74"/>
      <c r="F310" s="75"/>
      <c r="H310" s="76"/>
      <c r="K310" s="77"/>
      <c r="L310" s="77"/>
      <c r="M310" s="77"/>
      <c r="N310" s="76"/>
      <c r="O310" s="77"/>
      <c r="P310" s="78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80"/>
      <c r="AH310" s="81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79"/>
      <c r="AV310" s="80"/>
      <c r="AW310" s="81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4"/>
      <c r="BK310" s="80"/>
      <c r="BL310" s="81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79"/>
      <c r="BZ310" s="80"/>
      <c r="CA310" s="81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79"/>
      <c r="CO310" s="80"/>
      <c r="CP310" s="81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79"/>
      <c r="DD310" s="80"/>
      <c r="DE310" s="81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  <c r="DR310" s="79"/>
      <c r="DS310" s="80"/>
      <c r="DT310" s="81"/>
      <c r="DU310" s="80"/>
      <c r="DV310" s="80"/>
      <c r="DW310" s="80"/>
      <c r="DX310" s="80"/>
      <c r="DY310" s="80"/>
      <c r="DZ310" s="80"/>
      <c r="EA310" s="80"/>
      <c r="EB310" s="80"/>
      <c r="EC310" s="80"/>
      <c r="ED310" s="80"/>
      <c r="EE310" s="80"/>
      <c r="EF310" s="80"/>
      <c r="EG310" s="79"/>
      <c r="EH310" s="80"/>
      <c r="EI310" s="81"/>
      <c r="EJ310" s="80"/>
      <c r="EK310" s="80"/>
      <c r="EL310" s="80"/>
      <c r="EM310" s="80"/>
      <c r="EN310" s="80"/>
      <c r="EO310" s="80"/>
      <c r="EP310" s="80"/>
      <c r="EQ310" s="80"/>
      <c r="ER310" s="80"/>
      <c r="ES310" s="80"/>
      <c r="ET310" s="80"/>
      <c r="EU310" s="80"/>
      <c r="EV310" s="79"/>
      <c r="EW310" s="80"/>
      <c r="EX310" s="81"/>
      <c r="EY310" s="80"/>
      <c r="EZ310" s="80"/>
      <c r="FA310" s="80"/>
      <c r="FB310" s="80"/>
      <c r="FC310" s="80"/>
      <c r="FD310" s="80"/>
      <c r="FE310" s="80"/>
      <c r="FF310" s="80"/>
      <c r="FG310" s="80"/>
      <c r="FH310" s="80"/>
      <c r="FI310" s="80"/>
      <c r="FJ310" s="80"/>
      <c r="FK310" s="79"/>
      <c r="FL310" s="80"/>
      <c r="FM310" s="81"/>
      <c r="FN310" s="80"/>
      <c r="FO310" s="80"/>
      <c r="FP310" s="80"/>
      <c r="FQ310" s="80"/>
      <c r="FR310" s="80"/>
      <c r="FS310" s="80"/>
      <c r="FT310" s="80"/>
      <c r="FU310" s="80"/>
      <c r="FV310" s="80"/>
      <c r="FW310" s="80"/>
      <c r="FX310" s="80"/>
      <c r="FY310" s="80"/>
      <c r="FZ310" s="79"/>
      <c r="GA310" s="80"/>
      <c r="GB310" s="81"/>
      <c r="GC310" s="80"/>
      <c r="GD310" s="80"/>
      <c r="GE310" s="80"/>
      <c r="GF310" s="80"/>
      <c r="GG310" s="80"/>
      <c r="GH310" s="80"/>
      <c r="GI310" s="80"/>
      <c r="GJ310" s="80"/>
      <c r="GK310" s="80"/>
      <c r="GL310" s="80"/>
      <c r="GM310" s="80"/>
      <c r="GN310" s="80"/>
      <c r="GO310" s="79"/>
      <c r="GP310" s="79"/>
      <c r="GQ310" s="82"/>
      <c r="GR310" s="79"/>
      <c r="GS310" s="79"/>
      <c r="GT310" s="79"/>
      <c r="GU310" s="79"/>
      <c r="GV310" s="79"/>
      <c r="GW310" s="79"/>
      <c r="GX310" s="79"/>
      <c r="GY310" s="79"/>
      <c r="GZ310" s="79"/>
      <c r="HA310" s="79"/>
      <c r="HB310" s="79"/>
      <c r="HC310" s="79"/>
      <c r="HD310" s="83"/>
    </row>
    <row r="311" spans="1:212" s="71" customFormat="1" ht="13.5" customHeight="1" x14ac:dyDescent="0.25">
      <c r="A311" s="72"/>
      <c r="C311" s="73"/>
      <c r="D311" s="73"/>
      <c r="E311" s="74"/>
      <c r="F311" s="75"/>
      <c r="H311" s="76"/>
      <c r="K311" s="77"/>
      <c r="L311" s="77"/>
      <c r="M311" s="77"/>
      <c r="N311" s="76"/>
      <c r="O311" s="77"/>
      <c r="P311" s="78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80"/>
      <c r="AH311" s="81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79"/>
      <c r="AV311" s="80"/>
      <c r="AW311" s="81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79"/>
      <c r="BK311" s="80"/>
      <c r="BL311" s="81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79"/>
      <c r="BZ311" s="80"/>
      <c r="CA311" s="81"/>
      <c r="CB311" s="80"/>
      <c r="CC311" s="80"/>
      <c r="CD311" s="80"/>
      <c r="CE311" s="80"/>
      <c r="CF311" s="80"/>
      <c r="CG311" s="80"/>
      <c r="CH311" s="80"/>
      <c r="CI311" s="80"/>
      <c r="CJ311" s="80"/>
      <c r="CK311" s="80"/>
      <c r="CL311" s="80"/>
      <c r="CM311" s="80"/>
      <c r="CN311" s="79"/>
      <c r="CO311" s="80"/>
      <c r="CP311" s="81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79"/>
      <c r="DD311" s="80"/>
      <c r="DE311" s="81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  <c r="DR311" s="79"/>
      <c r="DS311" s="80"/>
      <c r="DT311" s="81"/>
      <c r="DU311" s="80"/>
      <c r="DV311" s="80"/>
      <c r="DW311" s="80"/>
      <c r="DX311" s="80"/>
      <c r="DY311" s="80"/>
      <c r="DZ311" s="80"/>
      <c r="EA311" s="80"/>
      <c r="EB311" s="80"/>
      <c r="EC311" s="80"/>
      <c r="ED311" s="80"/>
      <c r="EE311" s="80"/>
      <c r="EF311" s="80"/>
      <c r="EG311" s="79"/>
      <c r="EH311" s="80"/>
      <c r="EI311" s="81"/>
      <c r="EJ311" s="80"/>
      <c r="EK311" s="80"/>
      <c r="EL311" s="80"/>
      <c r="EM311" s="80"/>
      <c r="EN311" s="80"/>
      <c r="EO311" s="80"/>
      <c r="EP311" s="80"/>
      <c r="EQ311" s="80"/>
      <c r="ER311" s="80"/>
      <c r="ES311" s="80"/>
      <c r="ET311" s="80"/>
      <c r="EU311" s="80"/>
      <c r="EV311" s="79"/>
      <c r="EW311" s="80"/>
      <c r="EX311" s="81"/>
      <c r="EY311" s="80"/>
      <c r="EZ311" s="80"/>
      <c r="FA311" s="80"/>
      <c r="FB311" s="80"/>
      <c r="FC311" s="80"/>
      <c r="FD311" s="80"/>
      <c r="FE311" s="80"/>
      <c r="FF311" s="80"/>
      <c r="FG311" s="80"/>
      <c r="FH311" s="80"/>
      <c r="FI311" s="80"/>
      <c r="FJ311" s="80"/>
      <c r="FK311" s="79"/>
      <c r="FL311" s="80"/>
      <c r="FM311" s="81"/>
      <c r="FN311" s="80"/>
      <c r="FO311" s="80"/>
      <c r="FP311" s="80"/>
      <c r="FQ311" s="80"/>
      <c r="FR311" s="80"/>
      <c r="FS311" s="80"/>
      <c r="FT311" s="80"/>
      <c r="FU311" s="80"/>
      <c r="FV311" s="80"/>
      <c r="FW311" s="80"/>
      <c r="FX311" s="80"/>
      <c r="FY311" s="80"/>
      <c r="FZ311" s="79"/>
      <c r="GA311" s="80"/>
      <c r="GB311" s="81"/>
      <c r="GC311" s="80"/>
      <c r="GD311" s="80"/>
      <c r="GE311" s="80"/>
      <c r="GF311" s="80"/>
      <c r="GG311" s="80"/>
      <c r="GH311" s="80"/>
      <c r="GI311" s="80"/>
      <c r="GJ311" s="80"/>
      <c r="GK311" s="80"/>
      <c r="GL311" s="80"/>
      <c r="GM311" s="80"/>
      <c r="GN311" s="80"/>
      <c r="GO311" s="79"/>
      <c r="GP311" s="79"/>
      <c r="GQ311" s="82"/>
      <c r="GR311" s="79"/>
      <c r="GS311" s="79"/>
      <c r="GT311" s="79"/>
      <c r="GU311" s="79"/>
      <c r="GV311" s="79"/>
      <c r="GW311" s="79"/>
      <c r="GX311" s="79"/>
      <c r="GY311" s="79"/>
      <c r="GZ311" s="79"/>
      <c r="HA311" s="79"/>
      <c r="HB311" s="79"/>
      <c r="HC311" s="79"/>
      <c r="HD311" s="83"/>
    </row>
    <row r="312" spans="1:212" s="71" customFormat="1" ht="13.5" customHeight="1" x14ac:dyDescent="0.25">
      <c r="A312" s="72"/>
      <c r="C312" s="73"/>
      <c r="D312" s="73"/>
      <c r="E312" s="74"/>
      <c r="F312" s="75"/>
      <c r="H312" s="76"/>
      <c r="K312" s="77"/>
      <c r="L312" s="77"/>
      <c r="M312" s="77"/>
      <c r="N312" s="76"/>
      <c r="O312" s="77"/>
      <c r="P312" s="78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80"/>
      <c r="AH312" s="81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79"/>
      <c r="AV312" s="80"/>
      <c r="AW312" s="81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79"/>
      <c r="BK312" s="80"/>
      <c r="BL312" s="81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79"/>
      <c r="BZ312" s="80"/>
      <c r="CA312" s="81"/>
      <c r="CB312" s="80"/>
      <c r="CC312" s="80"/>
      <c r="CD312" s="80"/>
      <c r="CE312" s="80"/>
      <c r="CF312" s="80"/>
      <c r="CG312" s="80"/>
      <c r="CH312" s="80"/>
      <c r="CI312" s="80"/>
      <c r="CJ312" s="80"/>
      <c r="CK312" s="80"/>
      <c r="CL312" s="80"/>
      <c r="CM312" s="80"/>
      <c r="CN312" s="79"/>
      <c r="CO312" s="80"/>
      <c r="CP312" s="81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79"/>
      <c r="DD312" s="80"/>
      <c r="DE312" s="81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  <c r="DR312" s="79"/>
      <c r="DS312" s="80"/>
      <c r="DT312" s="81"/>
      <c r="DU312" s="80"/>
      <c r="DV312" s="80"/>
      <c r="DW312" s="80"/>
      <c r="DX312" s="80"/>
      <c r="DY312" s="80"/>
      <c r="DZ312" s="80"/>
      <c r="EA312" s="80"/>
      <c r="EB312" s="80"/>
      <c r="EC312" s="80"/>
      <c r="ED312" s="80"/>
      <c r="EE312" s="80"/>
      <c r="EF312" s="80"/>
      <c r="EG312" s="79"/>
      <c r="EH312" s="80"/>
      <c r="EI312" s="81"/>
      <c r="EJ312" s="80"/>
      <c r="EK312" s="80"/>
      <c r="EL312" s="80"/>
      <c r="EM312" s="80"/>
      <c r="EN312" s="80"/>
      <c r="EO312" s="80"/>
      <c r="EP312" s="80"/>
      <c r="EQ312" s="80"/>
      <c r="ER312" s="80"/>
      <c r="ES312" s="80"/>
      <c r="ET312" s="80"/>
      <c r="EU312" s="80"/>
      <c r="EV312" s="79"/>
      <c r="EW312" s="80"/>
      <c r="EX312" s="81"/>
      <c r="EY312" s="80"/>
      <c r="EZ312" s="80"/>
      <c r="FA312" s="80"/>
      <c r="FB312" s="80"/>
      <c r="FC312" s="80"/>
      <c r="FD312" s="80"/>
      <c r="FE312" s="80"/>
      <c r="FF312" s="80"/>
      <c r="FG312" s="80"/>
      <c r="FH312" s="80"/>
      <c r="FI312" s="80"/>
      <c r="FJ312" s="80"/>
      <c r="FK312" s="79"/>
      <c r="FL312" s="80"/>
      <c r="FM312" s="81"/>
      <c r="FN312" s="80"/>
      <c r="FO312" s="80"/>
      <c r="FP312" s="80"/>
      <c r="FQ312" s="80"/>
      <c r="FR312" s="80"/>
      <c r="FS312" s="80"/>
      <c r="FT312" s="80"/>
      <c r="FU312" s="80"/>
      <c r="FV312" s="80"/>
      <c r="FW312" s="80"/>
      <c r="FX312" s="80"/>
      <c r="FY312" s="80"/>
      <c r="FZ312" s="79"/>
      <c r="GA312" s="80"/>
      <c r="GB312" s="81"/>
      <c r="GC312" s="80"/>
      <c r="GD312" s="80"/>
      <c r="GE312" s="80"/>
      <c r="GF312" s="80"/>
      <c r="GG312" s="80"/>
      <c r="GH312" s="80"/>
      <c r="GI312" s="80"/>
      <c r="GJ312" s="80"/>
      <c r="GK312" s="80"/>
      <c r="GL312" s="80"/>
      <c r="GM312" s="80"/>
      <c r="GN312" s="80"/>
      <c r="GO312" s="79"/>
      <c r="GP312" s="79"/>
      <c r="GQ312" s="82"/>
      <c r="GR312" s="79"/>
      <c r="GS312" s="79"/>
      <c r="GT312" s="79"/>
      <c r="GU312" s="79"/>
      <c r="GV312" s="79"/>
      <c r="GW312" s="79"/>
      <c r="GX312" s="79"/>
      <c r="GY312" s="79"/>
      <c r="GZ312" s="79"/>
      <c r="HA312" s="79"/>
      <c r="HB312" s="79"/>
      <c r="HC312" s="79"/>
      <c r="HD312" s="83"/>
    </row>
    <row r="313" spans="1:212" s="71" customFormat="1" ht="13.5" customHeight="1" x14ac:dyDescent="0.25">
      <c r="A313" s="72"/>
      <c r="C313" s="73"/>
      <c r="D313" s="73"/>
      <c r="E313" s="74"/>
      <c r="F313" s="75"/>
      <c r="H313" s="76"/>
      <c r="K313" s="77"/>
      <c r="L313" s="77"/>
      <c r="M313" s="77"/>
      <c r="N313" s="76"/>
      <c r="O313" s="77"/>
      <c r="P313" s="78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80"/>
      <c r="AH313" s="81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79"/>
      <c r="AV313" s="80"/>
      <c r="AW313" s="81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4"/>
      <c r="BK313" s="80"/>
      <c r="BL313" s="81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79"/>
      <c r="BZ313" s="80"/>
      <c r="CA313" s="81"/>
      <c r="CB313" s="80"/>
      <c r="CC313" s="80"/>
      <c r="CD313" s="80"/>
      <c r="CE313" s="80"/>
      <c r="CF313" s="80"/>
      <c r="CG313" s="80"/>
      <c r="CH313" s="80"/>
      <c r="CI313" s="80"/>
      <c r="CJ313" s="80"/>
      <c r="CK313" s="80"/>
      <c r="CL313" s="80"/>
      <c r="CM313" s="80"/>
      <c r="CN313" s="79"/>
      <c r="CO313" s="80"/>
      <c r="CP313" s="81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79"/>
      <c r="DD313" s="80"/>
      <c r="DE313" s="81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  <c r="DR313" s="79"/>
      <c r="DS313" s="80"/>
      <c r="DT313" s="81"/>
      <c r="DU313" s="80"/>
      <c r="DV313" s="80"/>
      <c r="DW313" s="80"/>
      <c r="DX313" s="80"/>
      <c r="DY313" s="80"/>
      <c r="DZ313" s="80"/>
      <c r="EA313" s="80"/>
      <c r="EB313" s="80"/>
      <c r="EC313" s="80"/>
      <c r="ED313" s="80"/>
      <c r="EE313" s="80"/>
      <c r="EF313" s="80"/>
      <c r="EG313" s="79"/>
      <c r="EH313" s="80"/>
      <c r="EI313" s="81"/>
      <c r="EJ313" s="80"/>
      <c r="EK313" s="80"/>
      <c r="EL313" s="80"/>
      <c r="EM313" s="80"/>
      <c r="EN313" s="80"/>
      <c r="EO313" s="80"/>
      <c r="EP313" s="80"/>
      <c r="EQ313" s="80"/>
      <c r="ER313" s="80"/>
      <c r="ES313" s="80"/>
      <c r="ET313" s="80"/>
      <c r="EU313" s="80"/>
      <c r="EV313" s="79"/>
      <c r="EW313" s="80"/>
      <c r="EX313" s="81"/>
      <c r="EY313" s="80"/>
      <c r="EZ313" s="80"/>
      <c r="FA313" s="80"/>
      <c r="FB313" s="80"/>
      <c r="FC313" s="80"/>
      <c r="FD313" s="80"/>
      <c r="FE313" s="80"/>
      <c r="FF313" s="80"/>
      <c r="FG313" s="80"/>
      <c r="FH313" s="80"/>
      <c r="FI313" s="80"/>
      <c r="FJ313" s="80"/>
      <c r="FK313" s="79"/>
      <c r="FL313" s="80"/>
      <c r="FM313" s="81"/>
      <c r="FN313" s="80"/>
      <c r="FO313" s="80"/>
      <c r="FP313" s="80"/>
      <c r="FQ313" s="80"/>
      <c r="FR313" s="80"/>
      <c r="FS313" s="80"/>
      <c r="FT313" s="80"/>
      <c r="FU313" s="80"/>
      <c r="FV313" s="80"/>
      <c r="FW313" s="80"/>
      <c r="FX313" s="80"/>
      <c r="FY313" s="80"/>
      <c r="FZ313" s="79"/>
      <c r="GA313" s="80"/>
      <c r="GB313" s="81"/>
      <c r="GC313" s="80"/>
      <c r="GD313" s="80"/>
      <c r="GE313" s="80"/>
      <c r="GF313" s="80"/>
      <c r="GG313" s="80"/>
      <c r="GH313" s="80"/>
      <c r="GI313" s="80"/>
      <c r="GJ313" s="80"/>
      <c r="GK313" s="80"/>
      <c r="GL313" s="80"/>
      <c r="GM313" s="80"/>
      <c r="GN313" s="80"/>
      <c r="GO313" s="79"/>
      <c r="GP313" s="79"/>
      <c r="GQ313" s="82"/>
      <c r="GR313" s="79"/>
      <c r="GS313" s="79"/>
      <c r="GT313" s="79"/>
      <c r="GU313" s="79"/>
      <c r="GV313" s="79"/>
      <c r="GW313" s="79"/>
      <c r="GX313" s="79"/>
      <c r="GY313" s="79"/>
      <c r="GZ313" s="79"/>
      <c r="HA313" s="79"/>
      <c r="HB313" s="79"/>
      <c r="HC313" s="79"/>
      <c r="HD313" s="83"/>
    </row>
    <row r="314" spans="1:212" s="71" customFormat="1" ht="13.5" customHeight="1" x14ac:dyDescent="0.25">
      <c r="A314" s="72"/>
      <c r="C314" s="73"/>
      <c r="D314" s="73"/>
      <c r="E314" s="74"/>
      <c r="F314" s="75"/>
      <c r="H314" s="76"/>
      <c r="K314" s="77"/>
      <c r="L314" s="77"/>
      <c r="M314" s="77"/>
      <c r="N314" s="76"/>
      <c r="O314" s="77"/>
      <c r="P314" s="78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80"/>
      <c r="AH314" s="81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79"/>
      <c r="AV314" s="80"/>
      <c r="AW314" s="81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79"/>
      <c r="BK314" s="80"/>
      <c r="BL314" s="81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79"/>
      <c r="BZ314" s="80"/>
      <c r="CA314" s="81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79"/>
      <c r="CO314" s="80"/>
      <c r="CP314" s="81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79"/>
      <c r="DD314" s="80"/>
      <c r="DE314" s="81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  <c r="DR314" s="79"/>
      <c r="DS314" s="80"/>
      <c r="DT314" s="81"/>
      <c r="DU314" s="80"/>
      <c r="DV314" s="80"/>
      <c r="DW314" s="80"/>
      <c r="DX314" s="80"/>
      <c r="DY314" s="80"/>
      <c r="DZ314" s="80"/>
      <c r="EA314" s="80"/>
      <c r="EB314" s="80"/>
      <c r="EC314" s="80"/>
      <c r="ED314" s="80"/>
      <c r="EE314" s="80"/>
      <c r="EF314" s="80"/>
      <c r="EG314" s="79"/>
      <c r="EH314" s="80"/>
      <c r="EI314" s="81"/>
      <c r="EJ314" s="80"/>
      <c r="EK314" s="80"/>
      <c r="EL314" s="80"/>
      <c r="EM314" s="80"/>
      <c r="EN314" s="80"/>
      <c r="EO314" s="80"/>
      <c r="EP314" s="80"/>
      <c r="EQ314" s="80"/>
      <c r="ER314" s="80"/>
      <c r="ES314" s="80"/>
      <c r="ET314" s="80"/>
      <c r="EU314" s="80"/>
      <c r="EV314" s="79"/>
      <c r="EW314" s="80"/>
      <c r="EX314" s="81"/>
      <c r="EY314" s="80"/>
      <c r="EZ314" s="80"/>
      <c r="FA314" s="80"/>
      <c r="FB314" s="80"/>
      <c r="FC314" s="80"/>
      <c r="FD314" s="80"/>
      <c r="FE314" s="80"/>
      <c r="FF314" s="80"/>
      <c r="FG314" s="80"/>
      <c r="FH314" s="80"/>
      <c r="FI314" s="80"/>
      <c r="FJ314" s="80"/>
      <c r="FK314" s="79"/>
      <c r="FL314" s="80"/>
      <c r="FM314" s="81"/>
      <c r="FN314" s="80"/>
      <c r="FO314" s="80"/>
      <c r="FP314" s="80"/>
      <c r="FQ314" s="80"/>
      <c r="FR314" s="80"/>
      <c r="FS314" s="80"/>
      <c r="FT314" s="80"/>
      <c r="FU314" s="80"/>
      <c r="FV314" s="80"/>
      <c r="FW314" s="80"/>
      <c r="FX314" s="80"/>
      <c r="FY314" s="80"/>
      <c r="FZ314" s="79"/>
      <c r="GA314" s="80"/>
      <c r="GB314" s="81"/>
      <c r="GC314" s="80"/>
      <c r="GD314" s="80"/>
      <c r="GE314" s="80"/>
      <c r="GF314" s="80"/>
      <c r="GG314" s="80"/>
      <c r="GH314" s="80"/>
      <c r="GI314" s="80"/>
      <c r="GJ314" s="80"/>
      <c r="GK314" s="80"/>
      <c r="GL314" s="80"/>
      <c r="GM314" s="80"/>
      <c r="GN314" s="80"/>
      <c r="GO314" s="79"/>
      <c r="GP314" s="79"/>
      <c r="GQ314" s="82"/>
      <c r="GR314" s="79"/>
      <c r="GS314" s="79"/>
      <c r="GT314" s="79"/>
      <c r="GU314" s="79"/>
      <c r="GV314" s="79"/>
      <c r="GW314" s="79"/>
      <c r="GX314" s="79"/>
      <c r="GY314" s="79"/>
      <c r="GZ314" s="79"/>
      <c r="HA314" s="79"/>
      <c r="HB314" s="79"/>
      <c r="HC314" s="79"/>
      <c r="HD314" s="83"/>
    </row>
    <row r="315" spans="1:212" s="71" customFormat="1" ht="13.5" customHeight="1" x14ac:dyDescent="0.25">
      <c r="A315" s="72"/>
      <c r="C315" s="73"/>
      <c r="D315" s="73"/>
      <c r="E315" s="74"/>
      <c r="F315" s="75"/>
      <c r="H315" s="76"/>
      <c r="K315" s="77"/>
      <c r="L315" s="77"/>
      <c r="M315" s="77"/>
      <c r="N315" s="76"/>
      <c r="O315" s="77"/>
      <c r="P315" s="78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80"/>
      <c r="AH315" s="81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79"/>
      <c r="AV315" s="80"/>
      <c r="AW315" s="81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79"/>
      <c r="BK315" s="80"/>
      <c r="BL315" s="81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79"/>
      <c r="BZ315" s="80"/>
      <c r="CA315" s="81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79"/>
      <c r="CO315" s="80"/>
      <c r="CP315" s="81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79"/>
      <c r="DD315" s="80"/>
      <c r="DE315" s="81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  <c r="DR315" s="79"/>
      <c r="DS315" s="80"/>
      <c r="DT315" s="81"/>
      <c r="DU315" s="80"/>
      <c r="DV315" s="80"/>
      <c r="DW315" s="80"/>
      <c r="DX315" s="80"/>
      <c r="DY315" s="80"/>
      <c r="DZ315" s="80"/>
      <c r="EA315" s="80"/>
      <c r="EB315" s="80"/>
      <c r="EC315" s="80"/>
      <c r="ED315" s="80"/>
      <c r="EE315" s="80"/>
      <c r="EF315" s="80"/>
      <c r="EG315" s="79"/>
      <c r="EH315" s="80"/>
      <c r="EI315" s="81"/>
      <c r="EJ315" s="80"/>
      <c r="EK315" s="80"/>
      <c r="EL315" s="80"/>
      <c r="EM315" s="80"/>
      <c r="EN315" s="80"/>
      <c r="EO315" s="80"/>
      <c r="EP315" s="80"/>
      <c r="EQ315" s="80"/>
      <c r="ER315" s="80"/>
      <c r="ES315" s="80"/>
      <c r="ET315" s="80"/>
      <c r="EU315" s="80"/>
      <c r="EV315" s="79"/>
      <c r="EW315" s="80"/>
      <c r="EX315" s="81"/>
      <c r="EY315" s="80"/>
      <c r="EZ315" s="80"/>
      <c r="FA315" s="80"/>
      <c r="FB315" s="80"/>
      <c r="FC315" s="80"/>
      <c r="FD315" s="80"/>
      <c r="FE315" s="80"/>
      <c r="FF315" s="80"/>
      <c r="FG315" s="80"/>
      <c r="FH315" s="80"/>
      <c r="FI315" s="80"/>
      <c r="FJ315" s="80"/>
      <c r="FK315" s="79"/>
      <c r="FL315" s="80"/>
      <c r="FM315" s="81"/>
      <c r="FN315" s="80"/>
      <c r="FO315" s="80"/>
      <c r="FP315" s="80"/>
      <c r="FQ315" s="80"/>
      <c r="FR315" s="80"/>
      <c r="FS315" s="80"/>
      <c r="FT315" s="80"/>
      <c r="FU315" s="80"/>
      <c r="FV315" s="80"/>
      <c r="FW315" s="80"/>
      <c r="FX315" s="80"/>
      <c r="FY315" s="80"/>
      <c r="FZ315" s="79"/>
      <c r="GA315" s="80"/>
      <c r="GB315" s="81"/>
      <c r="GC315" s="80"/>
      <c r="GD315" s="80"/>
      <c r="GE315" s="80"/>
      <c r="GF315" s="80"/>
      <c r="GG315" s="80"/>
      <c r="GH315" s="80"/>
      <c r="GI315" s="80"/>
      <c r="GJ315" s="80"/>
      <c r="GK315" s="80"/>
      <c r="GL315" s="80"/>
      <c r="GM315" s="80"/>
      <c r="GN315" s="80"/>
      <c r="GO315" s="79"/>
      <c r="GP315" s="79"/>
      <c r="GQ315" s="82"/>
      <c r="GR315" s="79"/>
      <c r="GS315" s="79"/>
      <c r="GT315" s="79"/>
      <c r="GU315" s="79"/>
      <c r="GV315" s="79"/>
      <c r="GW315" s="79"/>
      <c r="GX315" s="79"/>
      <c r="GY315" s="79"/>
      <c r="GZ315" s="79"/>
      <c r="HA315" s="79"/>
      <c r="HB315" s="79"/>
      <c r="HC315" s="79"/>
      <c r="HD315" s="83"/>
    </row>
    <row r="316" spans="1:212" s="71" customFormat="1" ht="13.5" customHeight="1" x14ac:dyDescent="0.25">
      <c r="A316" s="72"/>
      <c r="C316" s="73"/>
      <c r="D316" s="73"/>
      <c r="E316" s="74"/>
      <c r="F316" s="75"/>
      <c r="H316" s="76"/>
      <c r="K316" s="77"/>
      <c r="L316" s="77"/>
      <c r="M316" s="77"/>
      <c r="N316" s="76"/>
      <c r="O316" s="77"/>
      <c r="P316" s="78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80"/>
      <c r="AH316" s="81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79"/>
      <c r="AV316" s="80"/>
      <c r="AW316" s="81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79"/>
      <c r="BK316" s="80"/>
      <c r="BL316" s="81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79"/>
      <c r="BZ316" s="80"/>
      <c r="CA316" s="81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79"/>
      <c r="CO316" s="80"/>
      <c r="CP316" s="81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79"/>
      <c r="DD316" s="80"/>
      <c r="DE316" s="81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  <c r="DR316" s="79"/>
      <c r="DS316" s="80"/>
      <c r="DT316" s="81"/>
      <c r="DU316" s="80"/>
      <c r="DV316" s="80"/>
      <c r="DW316" s="80"/>
      <c r="DX316" s="80"/>
      <c r="DY316" s="80"/>
      <c r="DZ316" s="80"/>
      <c r="EA316" s="80"/>
      <c r="EB316" s="80"/>
      <c r="EC316" s="80"/>
      <c r="ED316" s="80"/>
      <c r="EE316" s="80"/>
      <c r="EF316" s="80"/>
      <c r="EG316" s="79"/>
      <c r="EH316" s="80"/>
      <c r="EI316" s="81"/>
      <c r="EJ316" s="80"/>
      <c r="EK316" s="80"/>
      <c r="EL316" s="80"/>
      <c r="EM316" s="80"/>
      <c r="EN316" s="80"/>
      <c r="EO316" s="80"/>
      <c r="EP316" s="80"/>
      <c r="EQ316" s="80"/>
      <c r="ER316" s="80"/>
      <c r="ES316" s="80"/>
      <c r="ET316" s="80"/>
      <c r="EU316" s="80"/>
      <c r="EV316" s="79"/>
      <c r="EW316" s="80"/>
      <c r="EX316" s="81"/>
      <c r="EY316" s="80"/>
      <c r="EZ316" s="80"/>
      <c r="FA316" s="80"/>
      <c r="FB316" s="80"/>
      <c r="FC316" s="80"/>
      <c r="FD316" s="80"/>
      <c r="FE316" s="80"/>
      <c r="FF316" s="80"/>
      <c r="FG316" s="80"/>
      <c r="FH316" s="80"/>
      <c r="FI316" s="80"/>
      <c r="FJ316" s="80"/>
      <c r="FK316" s="79"/>
      <c r="FL316" s="80"/>
      <c r="FM316" s="81"/>
      <c r="FN316" s="80"/>
      <c r="FO316" s="80"/>
      <c r="FP316" s="80"/>
      <c r="FQ316" s="80"/>
      <c r="FR316" s="80"/>
      <c r="FS316" s="80"/>
      <c r="FT316" s="80"/>
      <c r="FU316" s="80"/>
      <c r="FV316" s="80"/>
      <c r="FW316" s="80"/>
      <c r="FX316" s="80"/>
      <c r="FY316" s="80"/>
      <c r="FZ316" s="79"/>
      <c r="GA316" s="80"/>
      <c r="GB316" s="81"/>
      <c r="GC316" s="80"/>
      <c r="GD316" s="80"/>
      <c r="GE316" s="80"/>
      <c r="GF316" s="80"/>
      <c r="GG316" s="80"/>
      <c r="GH316" s="80"/>
      <c r="GI316" s="80"/>
      <c r="GJ316" s="80"/>
      <c r="GK316" s="80"/>
      <c r="GL316" s="80"/>
      <c r="GM316" s="80"/>
      <c r="GN316" s="80"/>
      <c r="GO316" s="79"/>
      <c r="GP316" s="79"/>
      <c r="GQ316" s="82"/>
      <c r="GR316" s="79"/>
      <c r="GS316" s="79"/>
      <c r="GT316" s="79"/>
      <c r="GU316" s="79"/>
      <c r="GV316" s="79"/>
      <c r="GW316" s="79"/>
      <c r="GX316" s="79"/>
      <c r="GY316" s="79"/>
      <c r="GZ316" s="79"/>
      <c r="HA316" s="79"/>
      <c r="HB316" s="79"/>
      <c r="HC316" s="79"/>
      <c r="HD316" s="83"/>
    </row>
    <row r="317" spans="1:212" s="71" customFormat="1" ht="13.5" customHeight="1" x14ac:dyDescent="0.25">
      <c r="A317" s="72"/>
      <c r="C317" s="73"/>
      <c r="D317" s="73"/>
      <c r="E317" s="74"/>
      <c r="F317" s="75"/>
      <c r="H317" s="76"/>
      <c r="K317" s="77"/>
      <c r="L317" s="77"/>
      <c r="M317" s="77"/>
      <c r="N317" s="76"/>
      <c r="O317" s="77"/>
      <c r="P317" s="78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80"/>
      <c r="AH317" s="81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79"/>
      <c r="AV317" s="80"/>
      <c r="AW317" s="81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79"/>
      <c r="BK317" s="80"/>
      <c r="BL317" s="81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79"/>
      <c r="BZ317" s="80"/>
      <c r="CA317" s="81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79"/>
      <c r="CO317" s="80"/>
      <c r="CP317" s="81"/>
      <c r="CQ317" s="80"/>
      <c r="CR317" s="80"/>
      <c r="CS317" s="80"/>
      <c r="CT317" s="80"/>
      <c r="CU317" s="80"/>
      <c r="CV317" s="80"/>
      <c r="CW317" s="80"/>
      <c r="CX317" s="80"/>
      <c r="CY317" s="80"/>
      <c r="CZ317" s="80"/>
      <c r="DA317" s="80"/>
      <c r="DB317" s="80"/>
      <c r="DC317" s="79"/>
      <c r="DD317" s="80"/>
      <c r="DE317" s="81"/>
      <c r="DF317" s="80"/>
      <c r="DG317" s="80"/>
      <c r="DH317" s="80"/>
      <c r="DI317" s="80"/>
      <c r="DJ317" s="80"/>
      <c r="DK317" s="80"/>
      <c r="DL317" s="80"/>
      <c r="DM317" s="80"/>
      <c r="DN317" s="80"/>
      <c r="DO317" s="80"/>
      <c r="DP317" s="80"/>
      <c r="DQ317" s="80"/>
      <c r="DR317" s="79"/>
      <c r="DS317" s="80"/>
      <c r="DT317" s="81"/>
      <c r="DU317" s="80"/>
      <c r="DV317" s="80"/>
      <c r="DW317" s="80"/>
      <c r="DX317" s="80"/>
      <c r="DY317" s="80"/>
      <c r="DZ317" s="80"/>
      <c r="EA317" s="80"/>
      <c r="EB317" s="80"/>
      <c r="EC317" s="80"/>
      <c r="ED317" s="80"/>
      <c r="EE317" s="80"/>
      <c r="EF317" s="80"/>
      <c r="EG317" s="79"/>
      <c r="EH317" s="80"/>
      <c r="EI317" s="81"/>
      <c r="EJ317" s="80"/>
      <c r="EK317" s="80"/>
      <c r="EL317" s="80"/>
      <c r="EM317" s="80"/>
      <c r="EN317" s="80"/>
      <c r="EO317" s="80"/>
      <c r="EP317" s="80"/>
      <c r="EQ317" s="80"/>
      <c r="ER317" s="80"/>
      <c r="ES317" s="80"/>
      <c r="ET317" s="80"/>
      <c r="EU317" s="80"/>
      <c r="EV317" s="79"/>
      <c r="EW317" s="80"/>
      <c r="EX317" s="81"/>
      <c r="EY317" s="80"/>
      <c r="EZ317" s="80"/>
      <c r="FA317" s="80"/>
      <c r="FB317" s="80"/>
      <c r="FC317" s="80"/>
      <c r="FD317" s="80"/>
      <c r="FE317" s="80"/>
      <c r="FF317" s="80"/>
      <c r="FG317" s="80"/>
      <c r="FH317" s="80"/>
      <c r="FI317" s="80"/>
      <c r="FJ317" s="80"/>
      <c r="FK317" s="79"/>
      <c r="FL317" s="80"/>
      <c r="FM317" s="81"/>
      <c r="FN317" s="80"/>
      <c r="FO317" s="80"/>
      <c r="FP317" s="80"/>
      <c r="FQ317" s="80"/>
      <c r="FR317" s="80"/>
      <c r="FS317" s="80"/>
      <c r="FT317" s="80"/>
      <c r="FU317" s="80"/>
      <c r="FV317" s="80"/>
      <c r="FW317" s="80"/>
      <c r="FX317" s="80"/>
      <c r="FY317" s="80"/>
      <c r="FZ317" s="79"/>
      <c r="GA317" s="80"/>
      <c r="GB317" s="81"/>
      <c r="GC317" s="80"/>
      <c r="GD317" s="80"/>
      <c r="GE317" s="80"/>
      <c r="GF317" s="80"/>
      <c r="GG317" s="80"/>
      <c r="GH317" s="80"/>
      <c r="GI317" s="80"/>
      <c r="GJ317" s="80"/>
      <c r="GK317" s="80"/>
      <c r="GL317" s="80"/>
      <c r="GM317" s="80"/>
      <c r="GN317" s="80"/>
      <c r="GO317" s="79"/>
      <c r="GP317" s="79"/>
      <c r="GQ317" s="82"/>
      <c r="GR317" s="79"/>
      <c r="GS317" s="79"/>
      <c r="GT317" s="79"/>
      <c r="GU317" s="79"/>
      <c r="GV317" s="79"/>
      <c r="GW317" s="79"/>
      <c r="GX317" s="79"/>
      <c r="GY317" s="79"/>
      <c r="GZ317" s="79"/>
      <c r="HA317" s="79"/>
      <c r="HB317" s="79"/>
      <c r="HC317" s="79"/>
      <c r="HD317" s="83"/>
    </row>
    <row r="318" spans="1:212" s="71" customFormat="1" ht="13.5" customHeight="1" x14ac:dyDescent="0.25">
      <c r="A318" s="72"/>
      <c r="C318" s="73"/>
      <c r="D318" s="73"/>
      <c r="E318" s="74"/>
      <c r="F318" s="75"/>
      <c r="H318" s="76"/>
      <c r="K318" s="77"/>
      <c r="L318" s="77"/>
      <c r="M318" s="77"/>
      <c r="N318" s="76"/>
      <c r="O318" s="77"/>
      <c r="P318" s="78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80"/>
      <c r="AH318" s="81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79"/>
      <c r="AV318" s="80"/>
      <c r="AW318" s="81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79"/>
      <c r="BK318" s="80"/>
      <c r="BL318" s="81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79"/>
      <c r="BZ318" s="80"/>
      <c r="CA318" s="81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79"/>
      <c r="CO318" s="80"/>
      <c r="CP318" s="81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79"/>
      <c r="DD318" s="80"/>
      <c r="DE318" s="81"/>
      <c r="DF318" s="80"/>
      <c r="DG318" s="80"/>
      <c r="DH318" s="80"/>
      <c r="DI318" s="80"/>
      <c r="DJ318" s="80"/>
      <c r="DK318" s="80"/>
      <c r="DL318" s="80"/>
      <c r="DM318" s="80"/>
      <c r="DN318" s="80"/>
      <c r="DO318" s="80"/>
      <c r="DP318" s="80"/>
      <c r="DQ318" s="80"/>
      <c r="DR318" s="79"/>
      <c r="DS318" s="80"/>
      <c r="DT318" s="81"/>
      <c r="DU318" s="80"/>
      <c r="DV318" s="80"/>
      <c r="DW318" s="80"/>
      <c r="DX318" s="80"/>
      <c r="DY318" s="80"/>
      <c r="DZ318" s="80"/>
      <c r="EA318" s="80"/>
      <c r="EB318" s="80"/>
      <c r="EC318" s="80"/>
      <c r="ED318" s="80"/>
      <c r="EE318" s="80"/>
      <c r="EF318" s="80"/>
      <c r="EG318" s="79"/>
      <c r="EH318" s="80"/>
      <c r="EI318" s="81"/>
      <c r="EJ318" s="80"/>
      <c r="EK318" s="80"/>
      <c r="EL318" s="80"/>
      <c r="EM318" s="80"/>
      <c r="EN318" s="80"/>
      <c r="EO318" s="80"/>
      <c r="EP318" s="80"/>
      <c r="EQ318" s="80"/>
      <c r="ER318" s="80"/>
      <c r="ES318" s="80"/>
      <c r="ET318" s="80"/>
      <c r="EU318" s="80"/>
      <c r="EV318" s="79"/>
      <c r="EW318" s="80"/>
      <c r="EX318" s="81"/>
      <c r="EY318" s="80"/>
      <c r="EZ318" s="80"/>
      <c r="FA318" s="80"/>
      <c r="FB318" s="80"/>
      <c r="FC318" s="80"/>
      <c r="FD318" s="80"/>
      <c r="FE318" s="80"/>
      <c r="FF318" s="80"/>
      <c r="FG318" s="80"/>
      <c r="FH318" s="80"/>
      <c r="FI318" s="80"/>
      <c r="FJ318" s="80"/>
      <c r="FK318" s="79"/>
      <c r="FL318" s="80"/>
      <c r="FM318" s="81"/>
      <c r="FN318" s="80"/>
      <c r="FO318" s="80"/>
      <c r="FP318" s="80"/>
      <c r="FQ318" s="80"/>
      <c r="FR318" s="80"/>
      <c r="FS318" s="80"/>
      <c r="FT318" s="80"/>
      <c r="FU318" s="80"/>
      <c r="FV318" s="80"/>
      <c r="FW318" s="80"/>
      <c r="FX318" s="80"/>
      <c r="FY318" s="80"/>
      <c r="FZ318" s="79"/>
      <c r="GA318" s="80"/>
      <c r="GB318" s="81"/>
      <c r="GC318" s="80"/>
      <c r="GD318" s="80"/>
      <c r="GE318" s="80"/>
      <c r="GF318" s="80"/>
      <c r="GG318" s="80"/>
      <c r="GH318" s="80"/>
      <c r="GI318" s="80"/>
      <c r="GJ318" s="80"/>
      <c r="GK318" s="80"/>
      <c r="GL318" s="80"/>
      <c r="GM318" s="80"/>
      <c r="GN318" s="80"/>
      <c r="GO318" s="79"/>
      <c r="GP318" s="79"/>
      <c r="GQ318" s="82"/>
      <c r="GR318" s="79"/>
      <c r="GS318" s="79"/>
      <c r="GT318" s="79"/>
      <c r="GU318" s="79"/>
      <c r="GV318" s="79"/>
      <c r="GW318" s="79"/>
      <c r="GX318" s="79"/>
      <c r="GY318" s="79"/>
      <c r="GZ318" s="79"/>
      <c r="HA318" s="79"/>
      <c r="HB318" s="79"/>
      <c r="HC318" s="79"/>
      <c r="HD318" s="83"/>
    </row>
    <row r="319" spans="1:212" s="71" customFormat="1" ht="13.5" customHeight="1" x14ac:dyDescent="0.25">
      <c r="A319" s="72"/>
      <c r="C319" s="73"/>
      <c r="D319" s="73"/>
      <c r="E319" s="74"/>
      <c r="F319" s="75"/>
      <c r="H319" s="76"/>
      <c r="K319" s="77"/>
      <c r="L319" s="77"/>
      <c r="M319" s="77"/>
      <c r="N319" s="76"/>
      <c r="O319" s="77"/>
      <c r="P319" s="78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80"/>
      <c r="AH319" s="81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79"/>
      <c r="AV319" s="80"/>
      <c r="AW319" s="81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79"/>
      <c r="BK319" s="80"/>
      <c r="BL319" s="81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79"/>
      <c r="BZ319" s="80"/>
      <c r="CA319" s="81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79"/>
      <c r="CO319" s="80"/>
      <c r="CP319" s="81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79"/>
      <c r="DD319" s="80"/>
      <c r="DE319" s="81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  <c r="DR319" s="79"/>
      <c r="DS319" s="80"/>
      <c r="DT319" s="81"/>
      <c r="DU319" s="80"/>
      <c r="DV319" s="80"/>
      <c r="DW319" s="80"/>
      <c r="DX319" s="80"/>
      <c r="DY319" s="80"/>
      <c r="DZ319" s="80"/>
      <c r="EA319" s="80"/>
      <c r="EB319" s="80"/>
      <c r="EC319" s="80"/>
      <c r="ED319" s="80"/>
      <c r="EE319" s="80"/>
      <c r="EF319" s="80"/>
      <c r="EG319" s="79"/>
      <c r="EH319" s="80"/>
      <c r="EI319" s="81"/>
      <c r="EJ319" s="80"/>
      <c r="EK319" s="80"/>
      <c r="EL319" s="80"/>
      <c r="EM319" s="80"/>
      <c r="EN319" s="80"/>
      <c r="EO319" s="80"/>
      <c r="EP319" s="80"/>
      <c r="EQ319" s="80"/>
      <c r="ER319" s="80"/>
      <c r="ES319" s="80"/>
      <c r="ET319" s="80"/>
      <c r="EU319" s="80"/>
      <c r="EV319" s="79"/>
      <c r="EW319" s="80"/>
      <c r="EX319" s="81"/>
      <c r="EY319" s="80"/>
      <c r="EZ319" s="80"/>
      <c r="FA319" s="80"/>
      <c r="FB319" s="80"/>
      <c r="FC319" s="80"/>
      <c r="FD319" s="80"/>
      <c r="FE319" s="80"/>
      <c r="FF319" s="80"/>
      <c r="FG319" s="80"/>
      <c r="FH319" s="80"/>
      <c r="FI319" s="80"/>
      <c r="FJ319" s="80"/>
      <c r="FK319" s="79"/>
      <c r="FL319" s="80"/>
      <c r="FM319" s="81"/>
      <c r="FN319" s="80"/>
      <c r="FO319" s="80"/>
      <c r="FP319" s="80"/>
      <c r="FQ319" s="80"/>
      <c r="FR319" s="80"/>
      <c r="FS319" s="80"/>
      <c r="FT319" s="80"/>
      <c r="FU319" s="80"/>
      <c r="FV319" s="80"/>
      <c r="FW319" s="80"/>
      <c r="FX319" s="80"/>
      <c r="FY319" s="80"/>
      <c r="FZ319" s="79"/>
      <c r="GA319" s="80"/>
      <c r="GB319" s="81"/>
      <c r="GC319" s="80"/>
      <c r="GD319" s="80"/>
      <c r="GE319" s="80"/>
      <c r="GF319" s="80"/>
      <c r="GG319" s="80"/>
      <c r="GH319" s="80"/>
      <c r="GI319" s="80"/>
      <c r="GJ319" s="80"/>
      <c r="GK319" s="80"/>
      <c r="GL319" s="80"/>
      <c r="GM319" s="80"/>
      <c r="GN319" s="80"/>
      <c r="GO319" s="79"/>
      <c r="GP319" s="79"/>
      <c r="GQ319" s="82"/>
      <c r="GR319" s="79"/>
      <c r="GS319" s="79"/>
      <c r="GT319" s="79"/>
      <c r="GU319" s="79"/>
      <c r="GV319" s="79"/>
      <c r="GW319" s="79"/>
      <c r="GX319" s="79"/>
      <c r="GY319" s="79"/>
      <c r="GZ319" s="79"/>
      <c r="HA319" s="79"/>
      <c r="HB319" s="79"/>
      <c r="HC319" s="79"/>
      <c r="HD319" s="83"/>
    </row>
    <row r="320" spans="1:212" s="71" customFormat="1" ht="13.5" customHeight="1" x14ac:dyDescent="0.25">
      <c r="A320" s="72"/>
      <c r="C320" s="73"/>
      <c r="D320" s="73"/>
      <c r="E320" s="74"/>
      <c r="F320" s="75"/>
      <c r="H320" s="76"/>
      <c r="K320" s="77"/>
      <c r="L320" s="77"/>
      <c r="M320" s="77"/>
      <c r="N320" s="76"/>
      <c r="O320" s="77"/>
      <c r="P320" s="78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80"/>
      <c r="AH320" s="81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79"/>
      <c r="AV320" s="80"/>
      <c r="AW320" s="81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79"/>
      <c r="BK320" s="80"/>
      <c r="BL320" s="81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79"/>
      <c r="BZ320" s="80"/>
      <c r="CA320" s="81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79"/>
      <c r="CO320" s="80"/>
      <c r="CP320" s="81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79"/>
      <c r="DD320" s="80"/>
      <c r="DE320" s="81"/>
      <c r="DF320" s="80"/>
      <c r="DG320" s="80"/>
      <c r="DH320" s="80"/>
      <c r="DI320" s="80"/>
      <c r="DJ320" s="80"/>
      <c r="DK320" s="80"/>
      <c r="DL320" s="80"/>
      <c r="DM320" s="80"/>
      <c r="DN320" s="80"/>
      <c r="DO320" s="80"/>
      <c r="DP320" s="80"/>
      <c r="DQ320" s="80"/>
      <c r="DR320" s="79"/>
      <c r="DS320" s="80"/>
      <c r="DT320" s="81"/>
      <c r="DU320" s="80"/>
      <c r="DV320" s="80"/>
      <c r="DW320" s="80"/>
      <c r="DX320" s="80"/>
      <c r="DY320" s="80"/>
      <c r="DZ320" s="80"/>
      <c r="EA320" s="80"/>
      <c r="EB320" s="80"/>
      <c r="EC320" s="80"/>
      <c r="ED320" s="80"/>
      <c r="EE320" s="80"/>
      <c r="EF320" s="80"/>
      <c r="EG320" s="79"/>
      <c r="EH320" s="80"/>
      <c r="EI320" s="81"/>
      <c r="EJ320" s="80"/>
      <c r="EK320" s="80"/>
      <c r="EL320" s="80"/>
      <c r="EM320" s="80"/>
      <c r="EN320" s="80"/>
      <c r="EO320" s="80"/>
      <c r="EP320" s="80"/>
      <c r="EQ320" s="80"/>
      <c r="ER320" s="80"/>
      <c r="ES320" s="80"/>
      <c r="ET320" s="80"/>
      <c r="EU320" s="80"/>
      <c r="EV320" s="79"/>
      <c r="EW320" s="80"/>
      <c r="EX320" s="81"/>
      <c r="EY320" s="80"/>
      <c r="EZ320" s="80"/>
      <c r="FA320" s="80"/>
      <c r="FB320" s="80"/>
      <c r="FC320" s="80"/>
      <c r="FD320" s="80"/>
      <c r="FE320" s="80"/>
      <c r="FF320" s="80"/>
      <c r="FG320" s="80"/>
      <c r="FH320" s="80"/>
      <c r="FI320" s="80"/>
      <c r="FJ320" s="80"/>
      <c r="FK320" s="79"/>
      <c r="FL320" s="80"/>
      <c r="FM320" s="81"/>
      <c r="FN320" s="80"/>
      <c r="FO320" s="80"/>
      <c r="FP320" s="80"/>
      <c r="FQ320" s="80"/>
      <c r="FR320" s="80"/>
      <c r="FS320" s="80"/>
      <c r="FT320" s="80"/>
      <c r="FU320" s="80"/>
      <c r="FV320" s="80"/>
      <c r="FW320" s="80"/>
      <c r="FX320" s="80"/>
      <c r="FY320" s="80"/>
      <c r="FZ320" s="79"/>
      <c r="GA320" s="80"/>
      <c r="GB320" s="81"/>
      <c r="GC320" s="80"/>
      <c r="GD320" s="80"/>
      <c r="GE320" s="80"/>
      <c r="GF320" s="80"/>
      <c r="GG320" s="80"/>
      <c r="GH320" s="80"/>
      <c r="GI320" s="80"/>
      <c r="GJ320" s="80"/>
      <c r="GK320" s="80"/>
      <c r="GL320" s="80"/>
      <c r="GM320" s="80"/>
      <c r="GN320" s="80"/>
      <c r="GO320" s="79"/>
      <c r="GP320" s="79"/>
      <c r="GQ320" s="82"/>
      <c r="GR320" s="79"/>
      <c r="GS320" s="79"/>
      <c r="GT320" s="79"/>
      <c r="GU320" s="79"/>
      <c r="GV320" s="79"/>
      <c r="GW320" s="79"/>
      <c r="GX320" s="79"/>
      <c r="GY320" s="79"/>
      <c r="GZ320" s="79"/>
      <c r="HA320" s="79"/>
      <c r="HB320" s="79"/>
      <c r="HC320" s="79"/>
      <c r="HD320" s="83"/>
    </row>
    <row r="321" spans="1:212" s="71" customFormat="1" ht="13.5" customHeight="1" x14ac:dyDescent="0.25">
      <c r="A321" s="72"/>
      <c r="C321" s="73"/>
      <c r="D321" s="73"/>
      <c r="E321" s="74"/>
      <c r="F321" s="75"/>
      <c r="H321" s="76"/>
      <c r="K321" s="77"/>
      <c r="L321" s="77"/>
      <c r="M321" s="77"/>
      <c r="N321" s="76"/>
      <c r="O321" s="77"/>
      <c r="P321" s="78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80"/>
      <c r="AH321" s="81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79"/>
      <c r="AV321" s="80"/>
      <c r="AW321" s="81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79"/>
      <c r="BK321" s="80"/>
      <c r="BL321" s="81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79"/>
      <c r="BZ321" s="80"/>
      <c r="CA321" s="81"/>
      <c r="CB321" s="80"/>
      <c r="CC321" s="80"/>
      <c r="CD321" s="80"/>
      <c r="CE321" s="80"/>
      <c r="CF321" s="80"/>
      <c r="CG321" s="80"/>
      <c r="CH321" s="80"/>
      <c r="CI321" s="80"/>
      <c r="CJ321" s="80"/>
      <c r="CK321" s="80"/>
      <c r="CL321" s="80"/>
      <c r="CM321" s="80"/>
      <c r="CN321" s="79"/>
      <c r="CO321" s="80"/>
      <c r="CP321" s="81"/>
      <c r="CQ321" s="80"/>
      <c r="CR321" s="80"/>
      <c r="CS321" s="80"/>
      <c r="CT321" s="80"/>
      <c r="CU321" s="80"/>
      <c r="CV321" s="80"/>
      <c r="CW321" s="80"/>
      <c r="CX321" s="80"/>
      <c r="CY321" s="80"/>
      <c r="CZ321" s="80"/>
      <c r="DA321" s="80"/>
      <c r="DB321" s="80"/>
      <c r="DC321" s="79"/>
      <c r="DD321" s="80"/>
      <c r="DE321" s="81"/>
      <c r="DF321" s="80"/>
      <c r="DG321" s="80"/>
      <c r="DH321" s="80"/>
      <c r="DI321" s="80"/>
      <c r="DJ321" s="80"/>
      <c r="DK321" s="80"/>
      <c r="DL321" s="80"/>
      <c r="DM321" s="80"/>
      <c r="DN321" s="80"/>
      <c r="DO321" s="80"/>
      <c r="DP321" s="80"/>
      <c r="DQ321" s="80"/>
      <c r="DR321" s="79"/>
      <c r="DS321" s="80"/>
      <c r="DT321" s="81"/>
      <c r="DU321" s="80"/>
      <c r="DV321" s="80"/>
      <c r="DW321" s="80"/>
      <c r="DX321" s="80"/>
      <c r="DY321" s="80"/>
      <c r="DZ321" s="80"/>
      <c r="EA321" s="80"/>
      <c r="EB321" s="80"/>
      <c r="EC321" s="80"/>
      <c r="ED321" s="80"/>
      <c r="EE321" s="80"/>
      <c r="EF321" s="80"/>
      <c r="EG321" s="79"/>
      <c r="EH321" s="80"/>
      <c r="EI321" s="81"/>
      <c r="EJ321" s="80"/>
      <c r="EK321" s="80"/>
      <c r="EL321" s="80"/>
      <c r="EM321" s="80"/>
      <c r="EN321" s="80"/>
      <c r="EO321" s="80"/>
      <c r="EP321" s="80"/>
      <c r="EQ321" s="80"/>
      <c r="ER321" s="80"/>
      <c r="ES321" s="80"/>
      <c r="ET321" s="80"/>
      <c r="EU321" s="80"/>
      <c r="EV321" s="79"/>
      <c r="EW321" s="80"/>
      <c r="EX321" s="81"/>
      <c r="EY321" s="80"/>
      <c r="EZ321" s="80"/>
      <c r="FA321" s="80"/>
      <c r="FB321" s="80"/>
      <c r="FC321" s="80"/>
      <c r="FD321" s="80"/>
      <c r="FE321" s="80"/>
      <c r="FF321" s="80"/>
      <c r="FG321" s="80"/>
      <c r="FH321" s="80"/>
      <c r="FI321" s="80"/>
      <c r="FJ321" s="80"/>
      <c r="FK321" s="79"/>
      <c r="FL321" s="80"/>
      <c r="FM321" s="81"/>
      <c r="FN321" s="80"/>
      <c r="FO321" s="80"/>
      <c r="FP321" s="80"/>
      <c r="FQ321" s="80"/>
      <c r="FR321" s="80"/>
      <c r="FS321" s="80"/>
      <c r="FT321" s="80"/>
      <c r="FU321" s="80"/>
      <c r="FV321" s="80"/>
      <c r="FW321" s="80"/>
      <c r="FX321" s="80"/>
      <c r="FY321" s="80"/>
      <c r="FZ321" s="79"/>
      <c r="GA321" s="80"/>
      <c r="GB321" s="81"/>
      <c r="GC321" s="80"/>
      <c r="GD321" s="80"/>
      <c r="GE321" s="80"/>
      <c r="GF321" s="80"/>
      <c r="GG321" s="80"/>
      <c r="GH321" s="80"/>
      <c r="GI321" s="80"/>
      <c r="GJ321" s="80"/>
      <c r="GK321" s="80"/>
      <c r="GL321" s="80"/>
      <c r="GM321" s="80"/>
      <c r="GN321" s="80"/>
      <c r="GO321" s="79"/>
      <c r="GP321" s="79"/>
      <c r="GQ321" s="82"/>
      <c r="GR321" s="79"/>
      <c r="GS321" s="79"/>
      <c r="GT321" s="79"/>
      <c r="GU321" s="79"/>
      <c r="GV321" s="79"/>
      <c r="GW321" s="79"/>
      <c r="GX321" s="79"/>
      <c r="GY321" s="79"/>
      <c r="GZ321" s="79"/>
      <c r="HA321" s="79"/>
      <c r="HB321" s="79"/>
      <c r="HC321" s="79"/>
      <c r="HD321" s="83"/>
    </row>
    <row r="322" spans="1:212" s="71" customFormat="1" ht="13.5" customHeight="1" x14ac:dyDescent="0.25">
      <c r="A322" s="72"/>
      <c r="C322" s="73"/>
      <c r="D322" s="73"/>
      <c r="E322" s="74"/>
      <c r="F322" s="75"/>
      <c r="H322" s="76"/>
      <c r="K322" s="77"/>
      <c r="L322" s="77"/>
      <c r="M322" s="77"/>
      <c r="N322" s="76"/>
      <c r="O322" s="77"/>
      <c r="P322" s="78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80"/>
      <c r="AH322" s="81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79"/>
      <c r="AV322" s="80"/>
      <c r="AW322" s="81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79"/>
      <c r="BK322" s="80"/>
      <c r="BL322" s="81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79"/>
      <c r="BZ322" s="80"/>
      <c r="CA322" s="81"/>
      <c r="CB322" s="80"/>
      <c r="CC322" s="80"/>
      <c r="CD322" s="80"/>
      <c r="CE322" s="80"/>
      <c r="CF322" s="80"/>
      <c r="CG322" s="80"/>
      <c r="CH322" s="80"/>
      <c r="CI322" s="80"/>
      <c r="CJ322" s="80"/>
      <c r="CK322" s="80"/>
      <c r="CL322" s="80"/>
      <c r="CM322" s="80"/>
      <c r="CN322" s="79"/>
      <c r="CO322" s="80"/>
      <c r="CP322" s="81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79"/>
      <c r="DD322" s="80"/>
      <c r="DE322" s="81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  <c r="DR322" s="79"/>
      <c r="DS322" s="80"/>
      <c r="DT322" s="81"/>
      <c r="DU322" s="80"/>
      <c r="DV322" s="80"/>
      <c r="DW322" s="80"/>
      <c r="DX322" s="80"/>
      <c r="DY322" s="80"/>
      <c r="DZ322" s="80"/>
      <c r="EA322" s="80"/>
      <c r="EB322" s="80"/>
      <c r="EC322" s="80"/>
      <c r="ED322" s="80"/>
      <c r="EE322" s="80"/>
      <c r="EF322" s="80"/>
      <c r="EG322" s="79"/>
      <c r="EH322" s="80"/>
      <c r="EI322" s="81"/>
      <c r="EJ322" s="80"/>
      <c r="EK322" s="80"/>
      <c r="EL322" s="80"/>
      <c r="EM322" s="80"/>
      <c r="EN322" s="80"/>
      <c r="EO322" s="80"/>
      <c r="EP322" s="80"/>
      <c r="EQ322" s="80"/>
      <c r="ER322" s="80"/>
      <c r="ES322" s="80"/>
      <c r="ET322" s="80"/>
      <c r="EU322" s="80"/>
      <c r="EV322" s="79"/>
      <c r="EW322" s="80"/>
      <c r="EX322" s="81"/>
      <c r="EY322" s="80"/>
      <c r="EZ322" s="80"/>
      <c r="FA322" s="80"/>
      <c r="FB322" s="80"/>
      <c r="FC322" s="80"/>
      <c r="FD322" s="80"/>
      <c r="FE322" s="80"/>
      <c r="FF322" s="80"/>
      <c r="FG322" s="80"/>
      <c r="FH322" s="80"/>
      <c r="FI322" s="80"/>
      <c r="FJ322" s="80"/>
      <c r="FK322" s="79"/>
      <c r="FL322" s="80"/>
      <c r="FM322" s="81"/>
      <c r="FN322" s="80"/>
      <c r="FO322" s="80"/>
      <c r="FP322" s="80"/>
      <c r="FQ322" s="80"/>
      <c r="FR322" s="80"/>
      <c r="FS322" s="80"/>
      <c r="FT322" s="80"/>
      <c r="FU322" s="80"/>
      <c r="FV322" s="80"/>
      <c r="FW322" s="80"/>
      <c r="FX322" s="80"/>
      <c r="FY322" s="80"/>
      <c r="FZ322" s="79"/>
      <c r="GA322" s="80"/>
      <c r="GB322" s="81"/>
      <c r="GC322" s="80"/>
      <c r="GD322" s="80"/>
      <c r="GE322" s="80"/>
      <c r="GF322" s="80"/>
      <c r="GG322" s="80"/>
      <c r="GH322" s="80"/>
      <c r="GI322" s="80"/>
      <c r="GJ322" s="80"/>
      <c r="GK322" s="80"/>
      <c r="GL322" s="80"/>
      <c r="GM322" s="80"/>
      <c r="GN322" s="80"/>
      <c r="GO322" s="79"/>
      <c r="GP322" s="79"/>
      <c r="GQ322" s="82"/>
      <c r="GR322" s="79"/>
      <c r="GS322" s="79"/>
      <c r="GT322" s="79"/>
      <c r="GU322" s="79"/>
      <c r="GV322" s="79"/>
      <c r="GW322" s="79"/>
      <c r="GX322" s="79"/>
      <c r="GY322" s="79"/>
      <c r="GZ322" s="79"/>
      <c r="HA322" s="79"/>
      <c r="HB322" s="79"/>
      <c r="HC322" s="79"/>
      <c r="HD322" s="83"/>
    </row>
    <row r="323" spans="1:212" s="71" customFormat="1" ht="13.5" customHeight="1" x14ac:dyDescent="0.25">
      <c r="A323" s="72"/>
      <c r="C323" s="73"/>
      <c r="D323" s="73"/>
      <c r="E323" s="74"/>
      <c r="F323" s="75"/>
      <c r="H323" s="76"/>
      <c r="K323" s="77"/>
      <c r="L323" s="77"/>
      <c r="M323" s="77"/>
      <c r="N323" s="76"/>
      <c r="O323" s="77"/>
      <c r="P323" s="78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80"/>
      <c r="AH323" s="81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79"/>
      <c r="AV323" s="80"/>
      <c r="AW323" s="81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79"/>
      <c r="BK323" s="80"/>
      <c r="BL323" s="81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79"/>
      <c r="BZ323" s="80"/>
      <c r="CA323" s="81"/>
      <c r="CB323" s="80"/>
      <c r="CC323" s="80"/>
      <c r="CD323" s="80"/>
      <c r="CE323" s="80"/>
      <c r="CF323" s="80"/>
      <c r="CG323" s="80"/>
      <c r="CH323" s="80"/>
      <c r="CI323" s="80"/>
      <c r="CJ323" s="80"/>
      <c r="CK323" s="80"/>
      <c r="CL323" s="80"/>
      <c r="CM323" s="80"/>
      <c r="CN323" s="79"/>
      <c r="CO323" s="80"/>
      <c r="CP323" s="81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79"/>
      <c r="DD323" s="80"/>
      <c r="DE323" s="81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  <c r="DR323" s="79"/>
      <c r="DS323" s="80"/>
      <c r="DT323" s="81"/>
      <c r="DU323" s="80"/>
      <c r="DV323" s="80"/>
      <c r="DW323" s="80"/>
      <c r="DX323" s="80"/>
      <c r="DY323" s="80"/>
      <c r="DZ323" s="80"/>
      <c r="EA323" s="80"/>
      <c r="EB323" s="80"/>
      <c r="EC323" s="80"/>
      <c r="ED323" s="80"/>
      <c r="EE323" s="80"/>
      <c r="EF323" s="80"/>
      <c r="EG323" s="79"/>
      <c r="EH323" s="80"/>
      <c r="EI323" s="81"/>
      <c r="EJ323" s="80"/>
      <c r="EK323" s="80"/>
      <c r="EL323" s="80"/>
      <c r="EM323" s="80"/>
      <c r="EN323" s="80"/>
      <c r="EO323" s="80"/>
      <c r="EP323" s="80"/>
      <c r="EQ323" s="80"/>
      <c r="ER323" s="80"/>
      <c r="ES323" s="80"/>
      <c r="ET323" s="80"/>
      <c r="EU323" s="80"/>
      <c r="EV323" s="79"/>
      <c r="EW323" s="80"/>
      <c r="EX323" s="81"/>
      <c r="EY323" s="80"/>
      <c r="EZ323" s="80"/>
      <c r="FA323" s="80"/>
      <c r="FB323" s="80"/>
      <c r="FC323" s="80"/>
      <c r="FD323" s="80"/>
      <c r="FE323" s="80"/>
      <c r="FF323" s="80"/>
      <c r="FG323" s="80"/>
      <c r="FH323" s="80"/>
      <c r="FI323" s="80"/>
      <c r="FJ323" s="80"/>
      <c r="FK323" s="79"/>
      <c r="FL323" s="80"/>
      <c r="FM323" s="81"/>
      <c r="FN323" s="80"/>
      <c r="FO323" s="80"/>
      <c r="FP323" s="80"/>
      <c r="FQ323" s="80"/>
      <c r="FR323" s="80"/>
      <c r="FS323" s="80"/>
      <c r="FT323" s="80"/>
      <c r="FU323" s="80"/>
      <c r="FV323" s="80"/>
      <c r="FW323" s="80"/>
      <c r="FX323" s="80"/>
      <c r="FY323" s="80"/>
      <c r="FZ323" s="79"/>
      <c r="GA323" s="80"/>
      <c r="GB323" s="81"/>
      <c r="GC323" s="80"/>
      <c r="GD323" s="80"/>
      <c r="GE323" s="80"/>
      <c r="GF323" s="80"/>
      <c r="GG323" s="80"/>
      <c r="GH323" s="80"/>
      <c r="GI323" s="80"/>
      <c r="GJ323" s="80"/>
      <c r="GK323" s="80"/>
      <c r="GL323" s="80"/>
      <c r="GM323" s="80"/>
      <c r="GN323" s="80"/>
      <c r="GO323" s="79"/>
      <c r="GP323" s="79"/>
      <c r="GQ323" s="82"/>
      <c r="GR323" s="79"/>
      <c r="GS323" s="79"/>
      <c r="GT323" s="79"/>
      <c r="GU323" s="79"/>
      <c r="GV323" s="79"/>
      <c r="GW323" s="79"/>
      <c r="GX323" s="79"/>
      <c r="GY323" s="79"/>
      <c r="GZ323" s="79"/>
      <c r="HA323" s="79"/>
      <c r="HB323" s="79"/>
      <c r="HC323" s="79"/>
      <c r="HD323" s="83"/>
    </row>
    <row r="324" spans="1:212" s="71" customFormat="1" ht="13.5" customHeight="1" x14ac:dyDescent="0.25">
      <c r="A324" s="72"/>
      <c r="C324" s="73"/>
      <c r="D324" s="73"/>
      <c r="E324" s="74"/>
      <c r="F324" s="75"/>
      <c r="H324" s="76"/>
      <c r="K324" s="77"/>
      <c r="L324" s="77"/>
      <c r="M324" s="77"/>
      <c r="N324" s="76"/>
      <c r="O324" s="77"/>
      <c r="P324" s="78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80"/>
      <c r="AH324" s="81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79"/>
      <c r="AV324" s="80"/>
      <c r="AW324" s="81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79"/>
      <c r="BK324" s="80"/>
      <c r="BL324" s="81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79"/>
      <c r="BZ324" s="80"/>
      <c r="CA324" s="81"/>
      <c r="CB324" s="80"/>
      <c r="CC324" s="80"/>
      <c r="CD324" s="80"/>
      <c r="CE324" s="80"/>
      <c r="CF324" s="80"/>
      <c r="CG324" s="80"/>
      <c r="CH324" s="80"/>
      <c r="CI324" s="80"/>
      <c r="CJ324" s="80"/>
      <c r="CK324" s="80"/>
      <c r="CL324" s="80"/>
      <c r="CM324" s="80"/>
      <c r="CN324" s="79"/>
      <c r="CO324" s="80"/>
      <c r="CP324" s="81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79"/>
      <c r="DD324" s="80"/>
      <c r="DE324" s="81"/>
      <c r="DF324" s="80"/>
      <c r="DG324" s="80"/>
      <c r="DH324" s="80"/>
      <c r="DI324" s="80"/>
      <c r="DJ324" s="80"/>
      <c r="DK324" s="80"/>
      <c r="DL324" s="80"/>
      <c r="DM324" s="80"/>
      <c r="DN324" s="80"/>
      <c r="DO324" s="80"/>
      <c r="DP324" s="80"/>
      <c r="DQ324" s="80"/>
      <c r="DR324" s="79"/>
      <c r="DS324" s="80"/>
      <c r="DT324" s="81"/>
      <c r="DU324" s="80"/>
      <c r="DV324" s="80"/>
      <c r="DW324" s="80"/>
      <c r="DX324" s="80"/>
      <c r="DY324" s="80"/>
      <c r="DZ324" s="80"/>
      <c r="EA324" s="80"/>
      <c r="EB324" s="80"/>
      <c r="EC324" s="80"/>
      <c r="ED324" s="80"/>
      <c r="EE324" s="80"/>
      <c r="EF324" s="80"/>
      <c r="EG324" s="79"/>
      <c r="EH324" s="80"/>
      <c r="EI324" s="81"/>
      <c r="EJ324" s="80"/>
      <c r="EK324" s="80"/>
      <c r="EL324" s="80"/>
      <c r="EM324" s="80"/>
      <c r="EN324" s="80"/>
      <c r="EO324" s="80"/>
      <c r="EP324" s="80"/>
      <c r="EQ324" s="80"/>
      <c r="ER324" s="80"/>
      <c r="ES324" s="80"/>
      <c r="ET324" s="80"/>
      <c r="EU324" s="80"/>
      <c r="EV324" s="79"/>
      <c r="EW324" s="80"/>
      <c r="EX324" s="81"/>
      <c r="EY324" s="80"/>
      <c r="EZ324" s="80"/>
      <c r="FA324" s="80"/>
      <c r="FB324" s="80"/>
      <c r="FC324" s="80"/>
      <c r="FD324" s="80"/>
      <c r="FE324" s="80"/>
      <c r="FF324" s="80"/>
      <c r="FG324" s="80"/>
      <c r="FH324" s="80"/>
      <c r="FI324" s="80"/>
      <c r="FJ324" s="80"/>
      <c r="FK324" s="79"/>
      <c r="FL324" s="80"/>
      <c r="FM324" s="81"/>
      <c r="FN324" s="80"/>
      <c r="FO324" s="80"/>
      <c r="FP324" s="80"/>
      <c r="FQ324" s="80"/>
      <c r="FR324" s="80"/>
      <c r="FS324" s="80"/>
      <c r="FT324" s="80"/>
      <c r="FU324" s="80"/>
      <c r="FV324" s="80"/>
      <c r="FW324" s="80"/>
      <c r="FX324" s="80"/>
      <c r="FY324" s="80"/>
      <c r="FZ324" s="79"/>
      <c r="GA324" s="80"/>
      <c r="GB324" s="81"/>
      <c r="GC324" s="80"/>
      <c r="GD324" s="80"/>
      <c r="GE324" s="80"/>
      <c r="GF324" s="80"/>
      <c r="GG324" s="80"/>
      <c r="GH324" s="80"/>
      <c r="GI324" s="80"/>
      <c r="GJ324" s="80"/>
      <c r="GK324" s="80"/>
      <c r="GL324" s="80"/>
      <c r="GM324" s="80"/>
      <c r="GN324" s="80"/>
      <c r="GO324" s="79"/>
      <c r="GP324" s="79"/>
      <c r="GQ324" s="82"/>
      <c r="GR324" s="79"/>
      <c r="GS324" s="79"/>
      <c r="GT324" s="79"/>
      <c r="GU324" s="79"/>
      <c r="GV324" s="79"/>
      <c r="GW324" s="79"/>
      <c r="GX324" s="79"/>
      <c r="GY324" s="79"/>
      <c r="GZ324" s="79"/>
      <c r="HA324" s="79"/>
      <c r="HB324" s="79"/>
      <c r="HC324" s="79"/>
      <c r="HD324" s="83"/>
    </row>
    <row r="325" spans="1:212" s="71" customFormat="1" ht="13.5" customHeight="1" x14ac:dyDescent="0.25">
      <c r="A325" s="72"/>
      <c r="C325" s="73"/>
      <c r="D325" s="73"/>
      <c r="E325" s="74"/>
      <c r="F325" s="75"/>
      <c r="H325" s="76"/>
      <c r="K325" s="77"/>
      <c r="L325" s="77"/>
      <c r="M325" s="77"/>
      <c r="N325" s="76"/>
      <c r="O325" s="77"/>
      <c r="P325" s="78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80"/>
      <c r="AH325" s="81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79"/>
      <c r="AV325" s="80"/>
      <c r="AW325" s="81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79"/>
      <c r="BK325" s="80"/>
      <c r="BL325" s="81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79"/>
      <c r="BZ325" s="80"/>
      <c r="CA325" s="81"/>
      <c r="CB325" s="80"/>
      <c r="CC325" s="80"/>
      <c r="CD325" s="80"/>
      <c r="CE325" s="80"/>
      <c r="CF325" s="80"/>
      <c r="CG325" s="80"/>
      <c r="CH325" s="80"/>
      <c r="CI325" s="80"/>
      <c r="CJ325" s="80"/>
      <c r="CK325" s="80"/>
      <c r="CL325" s="80"/>
      <c r="CM325" s="80"/>
      <c r="CN325" s="79"/>
      <c r="CO325" s="80"/>
      <c r="CP325" s="81"/>
      <c r="CQ325" s="80"/>
      <c r="CR325" s="80"/>
      <c r="CS325" s="80"/>
      <c r="CT325" s="80"/>
      <c r="CU325" s="80"/>
      <c r="CV325" s="80"/>
      <c r="CW325" s="80"/>
      <c r="CX325" s="80"/>
      <c r="CY325" s="80"/>
      <c r="CZ325" s="80"/>
      <c r="DA325" s="80"/>
      <c r="DB325" s="80"/>
      <c r="DC325" s="79"/>
      <c r="DD325" s="80"/>
      <c r="DE325" s="81"/>
      <c r="DF325" s="80"/>
      <c r="DG325" s="80"/>
      <c r="DH325" s="80"/>
      <c r="DI325" s="80"/>
      <c r="DJ325" s="80"/>
      <c r="DK325" s="80"/>
      <c r="DL325" s="80"/>
      <c r="DM325" s="80"/>
      <c r="DN325" s="80"/>
      <c r="DO325" s="80"/>
      <c r="DP325" s="80"/>
      <c r="DQ325" s="80"/>
      <c r="DR325" s="79"/>
      <c r="DS325" s="80"/>
      <c r="DT325" s="81"/>
      <c r="DU325" s="80"/>
      <c r="DV325" s="80"/>
      <c r="DW325" s="80"/>
      <c r="DX325" s="80"/>
      <c r="DY325" s="80"/>
      <c r="DZ325" s="80"/>
      <c r="EA325" s="80"/>
      <c r="EB325" s="80"/>
      <c r="EC325" s="80"/>
      <c r="ED325" s="80"/>
      <c r="EE325" s="80"/>
      <c r="EF325" s="80"/>
      <c r="EG325" s="79"/>
      <c r="EH325" s="80"/>
      <c r="EI325" s="81"/>
      <c r="EJ325" s="80"/>
      <c r="EK325" s="80"/>
      <c r="EL325" s="80"/>
      <c r="EM325" s="80"/>
      <c r="EN325" s="80"/>
      <c r="EO325" s="80"/>
      <c r="EP325" s="80"/>
      <c r="EQ325" s="80"/>
      <c r="ER325" s="80"/>
      <c r="ES325" s="80"/>
      <c r="ET325" s="80"/>
      <c r="EU325" s="80"/>
      <c r="EV325" s="79"/>
      <c r="EW325" s="80"/>
      <c r="EX325" s="81"/>
      <c r="EY325" s="80"/>
      <c r="EZ325" s="80"/>
      <c r="FA325" s="80"/>
      <c r="FB325" s="80"/>
      <c r="FC325" s="80"/>
      <c r="FD325" s="80"/>
      <c r="FE325" s="80"/>
      <c r="FF325" s="80"/>
      <c r="FG325" s="80"/>
      <c r="FH325" s="80"/>
      <c r="FI325" s="80"/>
      <c r="FJ325" s="80"/>
      <c r="FK325" s="79"/>
      <c r="FL325" s="80"/>
      <c r="FM325" s="81"/>
      <c r="FN325" s="80"/>
      <c r="FO325" s="80"/>
      <c r="FP325" s="80"/>
      <c r="FQ325" s="80"/>
      <c r="FR325" s="80"/>
      <c r="FS325" s="80"/>
      <c r="FT325" s="80"/>
      <c r="FU325" s="80"/>
      <c r="FV325" s="80"/>
      <c r="FW325" s="80"/>
      <c r="FX325" s="80"/>
      <c r="FY325" s="80"/>
      <c r="FZ325" s="79"/>
      <c r="GA325" s="80"/>
      <c r="GB325" s="81"/>
      <c r="GC325" s="80"/>
      <c r="GD325" s="80"/>
      <c r="GE325" s="80"/>
      <c r="GF325" s="80"/>
      <c r="GG325" s="80"/>
      <c r="GH325" s="80"/>
      <c r="GI325" s="80"/>
      <c r="GJ325" s="80"/>
      <c r="GK325" s="80"/>
      <c r="GL325" s="80"/>
      <c r="GM325" s="80"/>
      <c r="GN325" s="80"/>
      <c r="GO325" s="79"/>
      <c r="GP325" s="79"/>
      <c r="GQ325" s="82"/>
      <c r="GR325" s="79"/>
      <c r="GS325" s="79"/>
      <c r="GT325" s="79"/>
      <c r="GU325" s="79"/>
      <c r="GV325" s="79"/>
      <c r="GW325" s="79"/>
      <c r="GX325" s="79"/>
      <c r="GY325" s="79"/>
      <c r="GZ325" s="79"/>
      <c r="HA325" s="79"/>
      <c r="HB325" s="79"/>
      <c r="HC325" s="79"/>
      <c r="HD325" s="83"/>
    </row>
    <row r="326" spans="1:212" s="71" customFormat="1" ht="14.25" customHeight="1" x14ac:dyDescent="0.25">
      <c r="A326" s="72"/>
      <c r="C326" s="73"/>
      <c r="D326" s="73"/>
      <c r="E326" s="74"/>
      <c r="F326" s="75"/>
      <c r="H326" s="76"/>
      <c r="K326" s="77"/>
      <c r="L326" s="77"/>
      <c r="M326" s="77"/>
      <c r="N326" s="76"/>
      <c r="O326" s="77"/>
      <c r="P326" s="78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80"/>
      <c r="AH326" s="81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79"/>
      <c r="AV326" s="80"/>
      <c r="AW326" s="81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79"/>
      <c r="BK326" s="80"/>
      <c r="BL326" s="81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79"/>
      <c r="BZ326" s="80"/>
      <c r="CA326" s="81"/>
      <c r="CB326" s="80"/>
      <c r="CC326" s="80"/>
      <c r="CD326" s="80"/>
      <c r="CE326" s="80"/>
      <c r="CF326" s="80"/>
      <c r="CG326" s="80"/>
      <c r="CH326" s="80"/>
      <c r="CI326" s="80"/>
      <c r="CJ326" s="80"/>
      <c r="CK326" s="80"/>
      <c r="CL326" s="80"/>
      <c r="CM326" s="80"/>
      <c r="CN326" s="79"/>
      <c r="CO326" s="80"/>
      <c r="CP326" s="81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79"/>
      <c r="DD326" s="80"/>
      <c r="DE326" s="81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  <c r="DR326" s="79"/>
      <c r="DS326" s="80"/>
      <c r="DT326" s="81"/>
      <c r="DU326" s="80"/>
      <c r="DV326" s="80"/>
      <c r="DW326" s="80"/>
      <c r="DX326" s="80"/>
      <c r="DY326" s="80"/>
      <c r="DZ326" s="80"/>
      <c r="EA326" s="80"/>
      <c r="EB326" s="80"/>
      <c r="EC326" s="80"/>
      <c r="ED326" s="80"/>
      <c r="EE326" s="80"/>
      <c r="EF326" s="80"/>
      <c r="EG326" s="79"/>
      <c r="EH326" s="80"/>
      <c r="EI326" s="81"/>
      <c r="EJ326" s="80"/>
      <c r="EK326" s="80"/>
      <c r="EL326" s="80"/>
      <c r="EM326" s="80"/>
      <c r="EN326" s="80"/>
      <c r="EO326" s="80"/>
      <c r="EP326" s="80"/>
      <c r="EQ326" s="80"/>
      <c r="ER326" s="80"/>
      <c r="ES326" s="80"/>
      <c r="ET326" s="80"/>
      <c r="EU326" s="80"/>
      <c r="EV326" s="79"/>
      <c r="EW326" s="80"/>
      <c r="EX326" s="81"/>
      <c r="EY326" s="80"/>
      <c r="EZ326" s="80"/>
      <c r="FA326" s="80"/>
      <c r="FB326" s="80"/>
      <c r="FC326" s="80"/>
      <c r="FD326" s="80"/>
      <c r="FE326" s="80"/>
      <c r="FF326" s="80"/>
      <c r="FG326" s="80"/>
      <c r="FH326" s="80"/>
      <c r="FI326" s="80"/>
      <c r="FJ326" s="80"/>
      <c r="FK326" s="79"/>
      <c r="FL326" s="80"/>
      <c r="FM326" s="81"/>
      <c r="FN326" s="80"/>
      <c r="FO326" s="80"/>
      <c r="FP326" s="80"/>
      <c r="FQ326" s="80"/>
      <c r="FR326" s="80"/>
      <c r="FS326" s="80"/>
      <c r="FT326" s="80"/>
      <c r="FU326" s="80"/>
      <c r="FV326" s="80"/>
      <c r="FW326" s="80"/>
      <c r="FX326" s="80"/>
      <c r="FY326" s="80"/>
      <c r="FZ326" s="79"/>
      <c r="GA326" s="80"/>
      <c r="GB326" s="81"/>
      <c r="GC326" s="80"/>
      <c r="GD326" s="80"/>
      <c r="GE326" s="80"/>
      <c r="GF326" s="80"/>
      <c r="GG326" s="80"/>
      <c r="GH326" s="80"/>
      <c r="GI326" s="80"/>
      <c r="GJ326" s="80"/>
      <c r="GK326" s="80"/>
      <c r="GL326" s="80"/>
      <c r="GM326" s="80"/>
      <c r="GN326" s="80"/>
      <c r="GO326" s="79"/>
      <c r="GP326" s="79"/>
      <c r="GQ326" s="82"/>
      <c r="GR326" s="79"/>
      <c r="GS326" s="79"/>
      <c r="GT326" s="79"/>
      <c r="GU326" s="79"/>
      <c r="GV326" s="79"/>
      <c r="GW326" s="79"/>
      <c r="GX326" s="79"/>
      <c r="GY326" s="79"/>
      <c r="GZ326" s="79"/>
      <c r="HA326" s="79"/>
      <c r="HB326" s="79"/>
      <c r="HC326" s="79"/>
      <c r="HD326" s="83"/>
    </row>
    <row r="327" spans="1:212" s="71" customFormat="1" ht="15" customHeight="1" x14ac:dyDescent="0.25">
      <c r="A327" s="72"/>
      <c r="C327" s="73"/>
      <c r="D327" s="73"/>
      <c r="E327" s="74"/>
      <c r="F327" s="75"/>
      <c r="H327" s="76"/>
      <c r="K327" s="77"/>
      <c r="L327" s="85"/>
      <c r="M327" s="77"/>
      <c r="N327" s="76"/>
      <c r="O327" s="77"/>
      <c r="P327" s="78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80"/>
      <c r="AH327" s="81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79"/>
      <c r="AV327" s="80"/>
      <c r="AW327" s="81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79"/>
      <c r="BK327" s="80"/>
      <c r="BL327" s="81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79"/>
      <c r="BZ327" s="80"/>
      <c r="CA327" s="81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79"/>
      <c r="CO327" s="80"/>
      <c r="CP327" s="81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79"/>
      <c r="DD327" s="80"/>
      <c r="DE327" s="81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79"/>
      <c r="DS327" s="80"/>
      <c r="DT327" s="81"/>
      <c r="DU327" s="80"/>
      <c r="DV327" s="80"/>
      <c r="DW327" s="80"/>
      <c r="DX327" s="80"/>
      <c r="DY327" s="80"/>
      <c r="DZ327" s="80"/>
      <c r="EA327" s="80"/>
      <c r="EB327" s="80"/>
      <c r="EC327" s="80"/>
      <c r="ED327" s="80"/>
      <c r="EE327" s="80"/>
      <c r="EF327" s="80"/>
      <c r="EG327" s="79"/>
      <c r="EH327" s="80"/>
      <c r="EI327" s="81"/>
      <c r="EJ327" s="80"/>
      <c r="EK327" s="80"/>
      <c r="EL327" s="80"/>
      <c r="EM327" s="80"/>
      <c r="EN327" s="80"/>
      <c r="EO327" s="80"/>
      <c r="EP327" s="80"/>
      <c r="EQ327" s="80"/>
      <c r="ER327" s="80"/>
      <c r="ES327" s="80"/>
      <c r="ET327" s="80"/>
      <c r="EU327" s="80"/>
      <c r="EV327" s="79"/>
      <c r="EW327" s="80"/>
      <c r="EX327" s="81"/>
      <c r="EY327" s="80"/>
      <c r="EZ327" s="80"/>
      <c r="FA327" s="80"/>
      <c r="FB327" s="80"/>
      <c r="FC327" s="80"/>
      <c r="FD327" s="80"/>
      <c r="FE327" s="80"/>
      <c r="FF327" s="80"/>
      <c r="FG327" s="80"/>
      <c r="FH327" s="80"/>
      <c r="FI327" s="80"/>
      <c r="FJ327" s="80"/>
      <c r="FK327" s="79"/>
      <c r="FL327" s="80"/>
      <c r="FM327" s="81"/>
      <c r="FN327" s="80"/>
      <c r="FO327" s="80"/>
      <c r="FP327" s="80"/>
      <c r="FQ327" s="80"/>
      <c r="FR327" s="80"/>
      <c r="FS327" s="80"/>
      <c r="FT327" s="80"/>
      <c r="FU327" s="80"/>
      <c r="FV327" s="80"/>
      <c r="FW327" s="80"/>
      <c r="FX327" s="80"/>
      <c r="FY327" s="80"/>
      <c r="FZ327" s="79"/>
      <c r="GA327" s="80"/>
      <c r="GB327" s="81"/>
      <c r="GC327" s="80"/>
      <c r="GD327" s="80"/>
      <c r="GE327" s="80"/>
      <c r="GF327" s="80"/>
      <c r="GG327" s="80"/>
      <c r="GH327" s="80"/>
      <c r="GI327" s="80"/>
      <c r="GJ327" s="80"/>
      <c r="GK327" s="80"/>
      <c r="GL327" s="80"/>
      <c r="GM327" s="80"/>
      <c r="GN327" s="80"/>
      <c r="GO327" s="79"/>
      <c r="GP327" s="79"/>
      <c r="GQ327" s="82"/>
      <c r="GR327" s="79"/>
      <c r="GS327" s="79"/>
      <c r="GT327" s="79"/>
      <c r="GU327" s="79"/>
      <c r="GV327" s="79"/>
      <c r="GW327" s="79"/>
      <c r="GX327" s="79"/>
      <c r="GY327" s="79"/>
      <c r="GZ327" s="79"/>
      <c r="HA327" s="79"/>
      <c r="HB327" s="79"/>
      <c r="HC327" s="79"/>
      <c r="HD327" s="83"/>
    </row>
    <row r="328" spans="1:212" s="71" customFormat="1" ht="15" customHeight="1" x14ac:dyDescent="0.25">
      <c r="A328" s="72"/>
      <c r="C328" s="73"/>
      <c r="D328" s="73"/>
      <c r="E328" s="74"/>
      <c r="F328" s="75"/>
      <c r="H328" s="76"/>
      <c r="K328" s="77"/>
      <c r="L328" s="85"/>
      <c r="M328" s="77"/>
      <c r="N328" s="76"/>
      <c r="O328" s="77"/>
      <c r="P328" s="78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80"/>
      <c r="AH328" s="81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79"/>
      <c r="AV328" s="80"/>
      <c r="AW328" s="81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79"/>
      <c r="BK328" s="80"/>
      <c r="BL328" s="81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79"/>
      <c r="BZ328" s="80"/>
      <c r="CA328" s="81"/>
      <c r="CB328" s="80"/>
      <c r="CC328" s="80"/>
      <c r="CD328" s="80"/>
      <c r="CE328" s="80"/>
      <c r="CF328" s="80"/>
      <c r="CG328" s="80"/>
      <c r="CH328" s="80"/>
      <c r="CI328" s="80"/>
      <c r="CJ328" s="80"/>
      <c r="CK328" s="80"/>
      <c r="CL328" s="80"/>
      <c r="CM328" s="80"/>
      <c r="CN328" s="79"/>
      <c r="CO328" s="80"/>
      <c r="CP328" s="81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79"/>
      <c r="DD328" s="80"/>
      <c r="DE328" s="81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  <c r="DR328" s="79"/>
      <c r="DS328" s="80"/>
      <c r="DT328" s="81"/>
      <c r="DU328" s="80"/>
      <c r="DV328" s="80"/>
      <c r="DW328" s="80"/>
      <c r="DX328" s="80"/>
      <c r="DY328" s="80"/>
      <c r="DZ328" s="80"/>
      <c r="EA328" s="80"/>
      <c r="EB328" s="80"/>
      <c r="EC328" s="80"/>
      <c r="ED328" s="80"/>
      <c r="EE328" s="80"/>
      <c r="EF328" s="80"/>
      <c r="EG328" s="79"/>
      <c r="EH328" s="80"/>
      <c r="EI328" s="81"/>
      <c r="EJ328" s="80"/>
      <c r="EK328" s="80"/>
      <c r="EL328" s="80"/>
      <c r="EM328" s="80"/>
      <c r="EN328" s="80"/>
      <c r="EO328" s="80"/>
      <c r="EP328" s="80"/>
      <c r="EQ328" s="80"/>
      <c r="ER328" s="80"/>
      <c r="ES328" s="80"/>
      <c r="ET328" s="80"/>
      <c r="EU328" s="80"/>
      <c r="EV328" s="79"/>
      <c r="EW328" s="80"/>
      <c r="EX328" s="81"/>
      <c r="EY328" s="80"/>
      <c r="EZ328" s="80"/>
      <c r="FA328" s="80"/>
      <c r="FB328" s="80"/>
      <c r="FC328" s="80"/>
      <c r="FD328" s="80"/>
      <c r="FE328" s="80"/>
      <c r="FF328" s="80"/>
      <c r="FG328" s="80"/>
      <c r="FH328" s="80"/>
      <c r="FI328" s="80"/>
      <c r="FJ328" s="80"/>
      <c r="FK328" s="79"/>
      <c r="FL328" s="80"/>
      <c r="FM328" s="81"/>
      <c r="FN328" s="80"/>
      <c r="FO328" s="80"/>
      <c r="FP328" s="80"/>
      <c r="FQ328" s="80"/>
      <c r="FR328" s="80"/>
      <c r="FS328" s="80"/>
      <c r="FT328" s="80"/>
      <c r="FU328" s="80"/>
      <c r="FV328" s="80"/>
      <c r="FW328" s="80"/>
      <c r="FX328" s="80"/>
      <c r="FY328" s="80"/>
      <c r="FZ328" s="79"/>
      <c r="GA328" s="80"/>
      <c r="GB328" s="81"/>
      <c r="GC328" s="80"/>
      <c r="GD328" s="80"/>
      <c r="GE328" s="80"/>
      <c r="GF328" s="80"/>
      <c r="GG328" s="80"/>
      <c r="GH328" s="80"/>
      <c r="GI328" s="80"/>
      <c r="GJ328" s="80"/>
      <c r="GK328" s="80"/>
      <c r="GL328" s="80"/>
      <c r="GM328" s="80"/>
      <c r="GN328" s="80"/>
      <c r="GO328" s="79"/>
      <c r="GP328" s="79"/>
      <c r="GQ328" s="82"/>
      <c r="GR328" s="79"/>
      <c r="GS328" s="79"/>
      <c r="GT328" s="79"/>
      <c r="GU328" s="79"/>
      <c r="GV328" s="79"/>
      <c r="GW328" s="79"/>
      <c r="GX328" s="79"/>
      <c r="GY328" s="79"/>
      <c r="GZ328" s="79"/>
      <c r="HA328" s="79"/>
      <c r="HB328" s="79"/>
      <c r="HC328" s="79"/>
      <c r="HD328" s="83"/>
    </row>
    <row r="329" spans="1:212" s="71" customFormat="1" ht="15" customHeight="1" x14ac:dyDescent="0.25">
      <c r="A329" s="72"/>
      <c r="C329" s="73"/>
      <c r="D329" s="73"/>
      <c r="E329" s="74"/>
      <c r="F329" s="75"/>
      <c r="H329" s="76"/>
      <c r="K329" s="77"/>
      <c r="L329" s="85"/>
      <c r="M329" s="77"/>
      <c r="N329" s="76"/>
      <c r="O329" s="77"/>
      <c r="P329" s="78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80"/>
      <c r="AH329" s="81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79"/>
      <c r="AV329" s="80"/>
      <c r="AW329" s="81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79"/>
      <c r="BK329" s="80"/>
      <c r="BL329" s="81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79"/>
      <c r="BZ329" s="80"/>
      <c r="CA329" s="81"/>
      <c r="CB329" s="80"/>
      <c r="CC329" s="80"/>
      <c r="CD329" s="80"/>
      <c r="CE329" s="80"/>
      <c r="CF329" s="80"/>
      <c r="CG329" s="80"/>
      <c r="CH329" s="80"/>
      <c r="CI329" s="80"/>
      <c r="CJ329" s="80"/>
      <c r="CK329" s="80"/>
      <c r="CL329" s="80"/>
      <c r="CM329" s="80"/>
      <c r="CN329" s="79"/>
      <c r="CO329" s="80"/>
      <c r="CP329" s="81"/>
      <c r="CQ329" s="80"/>
      <c r="CR329" s="80"/>
      <c r="CS329" s="80"/>
      <c r="CT329" s="80"/>
      <c r="CU329" s="80"/>
      <c r="CV329" s="80"/>
      <c r="CW329" s="80"/>
      <c r="CX329" s="80"/>
      <c r="CY329" s="80"/>
      <c r="CZ329" s="80"/>
      <c r="DA329" s="80"/>
      <c r="DB329" s="80"/>
      <c r="DC329" s="79"/>
      <c r="DD329" s="80"/>
      <c r="DE329" s="81"/>
      <c r="DF329" s="80"/>
      <c r="DG329" s="80"/>
      <c r="DH329" s="80"/>
      <c r="DI329" s="80"/>
      <c r="DJ329" s="80"/>
      <c r="DK329" s="80"/>
      <c r="DL329" s="80"/>
      <c r="DM329" s="80"/>
      <c r="DN329" s="80"/>
      <c r="DO329" s="80"/>
      <c r="DP329" s="80"/>
      <c r="DQ329" s="80"/>
      <c r="DR329" s="79"/>
      <c r="DS329" s="80"/>
      <c r="DT329" s="81"/>
      <c r="DU329" s="80"/>
      <c r="DV329" s="80"/>
      <c r="DW329" s="80"/>
      <c r="DX329" s="80"/>
      <c r="DY329" s="80"/>
      <c r="DZ329" s="80"/>
      <c r="EA329" s="80"/>
      <c r="EB329" s="80"/>
      <c r="EC329" s="80"/>
      <c r="ED329" s="80"/>
      <c r="EE329" s="80"/>
      <c r="EF329" s="80"/>
      <c r="EG329" s="79"/>
      <c r="EH329" s="80"/>
      <c r="EI329" s="81"/>
      <c r="EJ329" s="80"/>
      <c r="EK329" s="80"/>
      <c r="EL329" s="80"/>
      <c r="EM329" s="80"/>
      <c r="EN329" s="80"/>
      <c r="EO329" s="80"/>
      <c r="EP329" s="80"/>
      <c r="EQ329" s="80"/>
      <c r="ER329" s="80"/>
      <c r="ES329" s="80"/>
      <c r="ET329" s="80"/>
      <c r="EU329" s="80"/>
      <c r="EV329" s="79"/>
      <c r="EW329" s="80"/>
      <c r="EX329" s="81"/>
      <c r="EY329" s="80"/>
      <c r="EZ329" s="80"/>
      <c r="FA329" s="80"/>
      <c r="FB329" s="80"/>
      <c r="FC329" s="80"/>
      <c r="FD329" s="80"/>
      <c r="FE329" s="80"/>
      <c r="FF329" s="80"/>
      <c r="FG329" s="80"/>
      <c r="FH329" s="80"/>
      <c r="FI329" s="80"/>
      <c r="FJ329" s="80"/>
      <c r="FK329" s="79"/>
      <c r="FL329" s="80"/>
      <c r="FM329" s="81"/>
      <c r="FN329" s="80"/>
      <c r="FO329" s="80"/>
      <c r="FP329" s="80"/>
      <c r="FQ329" s="80"/>
      <c r="FR329" s="80"/>
      <c r="FS329" s="80"/>
      <c r="FT329" s="80"/>
      <c r="FU329" s="80"/>
      <c r="FV329" s="80"/>
      <c r="FW329" s="80"/>
      <c r="FX329" s="80"/>
      <c r="FY329" s="80"/>
      <c r="FZ329" s="79"/>
      <c r="GA329" s="80"/>
      <c r="GB329" s="81"/>
      <c r="GC329" s="80"/>
      <c r="GD329" s="80"/>
      <c r="GE329" s="80"/>
      <c r="GF329" s="80"/>
      <c r="GG329" s="80"/>
      <c r="GH329" s="80"/>
      <c r="GI329" s="80"/>
      <c r="GJ329" s="80"/>
      <c r="GK329" s="80"/>
      <c r="GL329" s="80"/>
      <c r="GM329" s="80"/>
      <c r="GN329" s="80"/>
      <c r="GO329" s="79"/>
      <c r="GP329" s="79"/>
      <c r="GQ329" s="82"/>
      <c r="GR329" s="79"/>
      <c r="GS329" s="79"/>
      <c r="GT329" s="79"/>
      <c r="GU329" s="79"/>
      <c r="GV329" s="79"/>
      <c r="GW329" s="79"/>
      <c r="GX329" s="79"/>
      <c r="GY329" s="79"/>
      <c r="GZ329" s="79"/>
      <c r="HA329" s="79"/>
      <c r="HB329" s="79"/>
      <c r="HC329" s="79"/>
      <c r="HD329" s="83"/>
    </row>
    <row r="330" spans="1:212" s="71" customFormat="1" ht="15" customHeight="1" x14ac:dyDescent="0.25">
      <c r="A330" s="72"/>
      <c r="C330" s="73"/>
      <c r="D330" s="73"/>
      <c r="E330" s="74"/>
      <c r="F330" s="75"/>
      <c r="H330" s="76"/>
      <c r="K330" s="77"/>
      <c r="L330" s="85"/>
      <c r="M330" s="77"/>
      <c r="N330" s="76"/>
      <c r="O330" s="77"/>
      <c r="P330" s="78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80"/>
      <c r="AH330" s="81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79"/>
      <c r="AV330" s="80"/>
      <c r="AW330" s="81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79"/>
      <c r="BK330" s="80"/>
      <c r="BL330" s="81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79"/>
      <c r="BZ330" s="80"/>
      <c r="CA330" s="81"/>
      <c r="CB330" s="80"/>
      <c r="CC330" s="80"/>
      <c r="CD330" s="80"/>
      <c r="CE330" s="80"/>
      <c r="CF330" s="80"/>
      <c r="CG330" s="80"/>
      <c r="CH330" s="80"/>
      <c r="CI330" s="80"/>
      <c r="CJ330" s="80"/>
      <c r="CK330" s="80"/>
      <c r="CL330" s="80"/>
      <c r="CM330" s="80"/>
      <c r="CN330" s="79"/>
      <c r="CO330" s="80"/>
      <c r="CP330" s="81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79"/>
      <c r="DD330" s="80"/>
      <c r="DE330" s="81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  <c r="DR330" s="79"/>
      <c r="DS330" s="80"/>
      <c r="DT330" s="81"/>
      <c r="DU330" s="80"/>
      <c r="DV330" s="80"/>
      <c r="DW330" s="80"/>
      <c r="DX330" s="80"/>
      <c r="DY330" s="80"/>
      <c r="DZ330" s="80"/>
      <c r="EA330" s="80"/>
      <c r="EB330" s="80"/>
      <c r="EC330" s="80"/>
      <c r="ED330" s="80"/>
      <c r="EE330" s="80"/>
      <c r="EF330" s="80"/>
      <c r="EG330" s="79"/>
      <c r="EH330" s="80"/>
      <c r="EI330" s="81"/>
      <c r="EJ330" s="80"/>
      <c r="EK330" s="80"/>
      <c r="EL330" s="80"/>
      <c r="EM330" s="80"/>
      <c r="EN330" s="80"/>
      <c r="EO330" s="80"/>
      <c r="EP330" s="80"/>
      <c r="EQ330" s="80"/>
      <c r="ER330" s="80"/>
      <c r="ES330" s="80"/>
      <c r="ET330" s="80"/>
      <c r="EU330" s="80"/>
      <c r="EV330" s="79"/>
      <c r="EW330" s="80"/>
      <c r="EX330" s="81"/>
      <c r="EY330" s="80"/>
      <c r="EZ330" s="80"/>
      <c r="FA330" s="80"/>
      <c r="FB330" s="80"/>
      <c r="FC330" s="80"/>
      <c r="FD330" s="80"/>
      <c r="FE330" s="80"/>
      <c r="FF330" s="80"/>
      <c r="FG330" s="80"/>
      <c r="FH330" s="80"/>
      <c r="FI330" s="80"/>
      <c r="FJ330" s="80"/>
      <c r="FK330" s="79"/>
      <c r="FL330" s="80"/>
      <c r="FM330" s="81"/>
      <c r="FN330" s="80"/>
      <c r="FO330" s="80"/>
      <c r="FP330" s="80"/>
      <c r="FQ330" s="80"/>
      <c r="FR330" s="80"/>
      <c r="FS330" s="80"/>
      <c r="FT330" s="80"/>
      <c r="FU330" s="80"/>
      <c r="FV330" s="80"/>
      <c r="FW330" s="80"/>
      <c r="FX330" s="80"/>
      <c r="FY330" s="80"/>
      <c r="FZ330" s="79"/>
      <c r="GA330" s="80"/>
      <c r="GB330" s="81"/>
      <c r="GC330" s="80"/>
      <c r="GD330" s="80"/>
      <c r="GE330" s="80"/>
      <c r="GF330" s="80"/>
      <c r="GG330" s="80"/>
      <c r="GH330" s="80"/>
      <c r="GI330" s="80"/>
      <c r="GJ330" s="80"/>
      <c r="GK330" s="80"/>
      <c r="GL330" s="80"/>
      <c r="GM330" s="80"/>
      <c r="GN330" s="80"/>
      <c r="GO330" s="79"/>
      <c r="GP330" s="79"/>
      <c r="GQ330" s="82"/>
      <c r="GR330" s="79"/>
      <c r="GS330" s="79"/>
      <c r="GT330" s="79"/>
      <c r="GU330" s="79"/>
      <c r="GV330" s="79"/>
      <c r="GW330" s="79"/>
      <c r="GX330" s="79"/>
      <c r="GY330" s="79"/>
      <c r="GZ330" s="79"/>
      <c r="HA330" s="79"/>
      <c r="HB330" s="79"/>
      <c r="HC330" s="79"/>
      <c r="HD330" s="83"/>
    </row>
    <row r="331" spans="1:212" s="71" customFormat="1" ht="15" customHeight="1" x14ac:dyDescent="0.25">
      <c r="A331" s="72"/>
      <c r="C331" s="73"/>
      <c r="D331" s="73"/>
      <c r="E331" s="74"/>
      <c r="F331" s="75"/>
      <c r="H331" s="76"/>
      <c r="K331" s="77"/>
      <c r="L331" s="85"/>
      <c r="M331" s="77"/>
      <c r="N331" s="76"/>
      <c r="O331" s="77"/>
      <c r="P331" s="78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80"/>
      <c r="AH331" s="81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79"/>
      <c r="AV331" s="80"/>
      <c r="AW331" s="81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79"/>
      <c r="BK331" s="80"/>
      <c r="BL331" s="81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79"/>
      <c r="BZ331" s="80"/>
      <c r="CA331" s="81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79"/>
      <c r="CO331" s="80"/>
      <c r="CP331" s="81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79"/>
      <c r="DD331" s="80"/>
      <c r="DE331" s="81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  <c r="DR331" s="79"/>
      <c r="DS331" s="80"/>
      <c r="DT331" s="81"/>
      <c r="DU331" s="80"/>
      <c r="DV331" s="80"/>
      <c r="DW331" s="80"/>
      <c r="DX331" s="80"/>
      <c r="DY331" s="80"/>
      <c r="DZ331" s="80"/>
      <c r="EA331" s="80"/>
      <c r="EB331" s="80"/>
      <c r="EC331" s="80"/>
      <c r="ED331" s="80"/>
      <c r="EE331" s="80"/>
      <c r="EF331" s="80"/>
      <c r="EG331" s="79"/>
      <c r="EH331" s="80"/>
      <c r="EI331" s="81"/>
      <c r="EJ331" s="80"/>
      <c r="EK331" s="80"/>
      <c r="EL331" s="80"/>
      <c r="EM331" s="80"/>
      <c r="EN331" s="80"/>
      <c r="EO331" s="80"/>
      <c r="EP331" s="80"/>
      <c r="EQ331" s="80"/>
      <c r="ER331" s="80"/>
      <c r="ES331" s="80"/>
      <c r="ET331" s="80"/>
      <c r="EU331" s="80"/>
      <c r="EV331" s="79"/>
      <c r="EW331" s="80"/>
      <c r="EX331" s="81"/>
      <c r="EY331" s="80"/>
      <c r="EZ331" s="80"/>
      <c r="FA331" s="80"/>
      <c r="FB331" s="80"/>
      <c r="FC331" s="80"/>
      <c r="FD331" s="80"/>
      <c r="FE331" s="80"/>
      <c r="FF331" s="80"/>
      <c r="FG331" s="80"/>
      <c r="FH331" s="80"/>
      <c r="FI331" s="80"/>
      <c r="FJ331" s="80"/>
      <c r="FK331" s="79"/>
      <c r="FL331" s="80"/>
      <c r="FM331" s="81"/>
      <c r="FN331" s="80"/>
      <c r="FO331" s="80"/>
      <c r="FP331" s="80"/>
      <c r="FQ331" s="80"/>
      <c r="FR331" s="80"/>
      <c r="FS331" s="80"/>
      <c r="FT331" s="80"/>
      <c r="FU331" s="80"/>
      <c r="FV331" s="80"/>
      <c r="FW331" s="80"/>
      <c r="FX331" s="80"/>
      <c r="FY331" s="80"/>
      <c r="FZ331" s="79"/>
      <c r="GA331" s="80"/>
      <c r="GB331" s="81"/>
      <c r="GC331" s="80"/>
      <c r="GD331" s="80"/>
      <c r="GE331" s="80"/>
      <c r="GF331" s="80"/>
      <c r="GG331" s="80"/>
      <c r="GH331" s="80"/>
      <c r="GI331" s="80"/>
      <c r="GJ331" s="80"/>
      <c r="GK331" s="80"/>
      <c r="GL331" s="80"/>
      <c r="GM331" s="80"/>
      <c r="GN331" s="80"/>
      <c r="GO331" s="79"/>
      <c r="GP331" s="79"/>
      <c r="GQ331" s="82"/>
      <c r="GR331" s="79"/>
      <c r="GS331" s="79"/>
      <c r="GT331" s="79"/>
      <c r="GU331" s="79"/>
      <c r="GV331" s="79"/>
      <c r="GW331" s="79"/>
      <c r="GX331" s="79"/>
      <c r="GY331" s="79"/>
      <c r="GZ331" s="79"/>
      <c r="HA331" s="79"/>
      <c r="HB331" s="79"/>
      <c r="HC331" s="79"/>
      <c r="HD331" s="83"/>
    </row>
    <row r="332" spans="1:212" s="71" customFormat="1" ht="15" customHeight="1" x14ac:dyDescent="0.25">
      <c r="A332" s="72"/>
      <c r="C332" s="73"/>
      <c r="D332" s="73"/>
      <c r="E332" s="74"/>
      <c r="F332" s="75"/>
      <c r="H332" s="76"/>
      <c r="K332" s="77"/>
      <c r="L332" s="85"/>
      <c r="M332" s="77"/>
      <c r="N332" s="76"/>
      <c r="O332" s="77"/>
      <c r="P332" s="78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80"/>
      <c r="AH332" s="81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79"/>
      <c r="AV332" s="80"/>
      <c r="AW332" s="81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79"/>
      <c r="BK332" s="80"/>
      <c r="BL332" s="81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79"/>
      <c r="BZ332" s="80"/>
      <c r="CA332" s="81"/>
      <c r="CB332" s="80"/>
      <c r="CC332" s="80"/>
      <c r="CD332" s="80"/>
      <c r="CE332" s="80"/>
      <c r="CF332" s="80"/>
      <c r="CG332" s="80"/>
      <c r="CH332" s="80"/>
      <c r="CI332" s="80"/>
      <c r="CJ332" s="80"/>
      <c r="CK332" s="80"/>
      <c r="CL332" s="80"/>
      <c r="CM332" s="80"/>
      <c r="CN332" s="79"/>
      <c r="CO332" s="80"/>
      <c r="CP332" s="81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79"/>
      <c r="DD332" s="80"/>
      <c r="DE332" s="81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  <c r="DR332" s="79"/>
      <c r="DS332" s="80"/>
      <c r="DT332" s="81"/>
      <c r="DU332" s="80"/>
      <c r="DV332" s="80"/>
      <c r="DW332" s="80"/>
      <c r="DX332" s="80"/>
      <c r="DY332" s="80"/>
      <c r="DZ332" s="80"/>
      <c r="EA332" s="80"/>
      <c r="EB332" s="80"/>
      <c r="EC332" s="80"/>
      <c r="ED332" s="80"/>
      <c r="EE332" s="80"/>
      <c r="EF332" s="80"/>
      <c r="EG332" s="79"/>
      <c r="EH332" s="80"/>
      <c r="EI332" s="81"/>
      <c r="EJ332" s="80"/>
      <c r="EK332" s="80"/>
      <c r="EL332" s="80"/>
      <c r="EM332" s="80"/>
      <c r="EN332" s="80"/>
      <c r="EO332" s="80"/>
      <c r="EP332" s="80"/>
      <c r="EQ332" s="80"/>
      <c r="ER332" s="80"/>
      <c r="ES332" s="80"/>
      <c r="ET332" s="80"/>
      <c r="EU332" s="80"/>
      <c r="EV332" s="79"/>
      <c r="EW332" s="80"/>
      <c r="EX332" s="81"/>
      <c r="EY332" s="80"/>
      <c r="EZ332" s="80"/>
      <c r="FA332" s="80"/>
      <c r="FB332" s="80"/>
      <c r="FC332" s="80"/>
      <c r="FD332" s="80"/>
      <c r="FE332" s="80"/>
      <c r="FF332" s="80"/>
      <c r="FG332" s="80"/>
      <c r="FH332" s="80"/>
      <c r="FI332" s="80"/>
      <c r="FJ332" s="80"/>
      <c r="FK332" s="79"/>
      <c r="FL332" s="80"/>
      <c r="FM332" s="81"/>
      <c r="FN332" s="80"/>
      <c r="FO332" s="80"/>
      <c r="FP332" s="80"/>
      <c r="FQ332" s="80"/>
      <c r="FR332" s="80"/>
      <c r="FS332" s="80"/>
      <c r="FT332" s="80"/>
      <c r="FU332" s="80"/>
      <c r="FV332" s="80"/>
      <c r="FW332" s="80"/>
      <c r="FX332" s="80"/>
      <c r="FY332" s="80"/>
      <c r="FZ332" s="79"/>
      <c r="GA332" s="80"/>
      <c r="GB332" s="81"/>
      <c r="GC332" s="80"/>
      <c r="GD332" s="80"/>
      <c r="GE332" s="80"/>
      <c r="GF332" s="80"/>
      <c r="GG332" s="80"/>
      <c r="GH332" s="80"/>
      <c r="GI332" s="80"/>
      <c r="GJ332" s="80"/>
      <c r="GK332" s="80"/>
      <c r="GL332" s="80"/>
      <c r="GM332" s="80"/>
      <c r="GN332" s="80"/>
      <c r="GO332" s="79"/>
      <c r="GP332" s="79"/>
      <c r="GQ332" s="82"/>
      <c r="GR332" s="79"/>
      <c r="GS332" s="79"/>
      <c r="GT332" s="79"/>
      <c r="GU332" s="79"/>
      <c r="GV332" s="79"/>
      <c r="GW332" s="79"/>
      <c r="GX332" s="79"/>
      <c r="GY332" s="79"/>
      <c r="GZ332" s="79"/>
      <c r="HA332" s="79"/>
      <c r="HB332" s="79"/>
      <c r="HC332" s="79"/>
      <c r="HD332" s="83"/>
    </row>
    <row r="333" spans="1:212" s="71" customFormat="1" ht="15" customHeight="1" x14ac:dyDescent="0.25">
      <c r="A333" s="72"/>
      <c r="C333" s="73"/>
      <c r="D333" s="73"/>
      <c r="E333" s="74"/>
      <c r="F333" s="75"/>
      <c r="H333" s="76"/>
      <c r="K333" s="77"/>
      <c r="L333" s="85"/>
      <c r="M333" s="77"/>
      <c r="N333" s="76"/>
      <c r="O333" s="77"/>
      <c r="P333" s="78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86"/>
      <c r="AH333" s="81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79"/>
      <c r="AV333" s="86"/>
      <c r="AW333" s="81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86"/>
      <c r="BJ333" s="79"/>
      <c r="BK333" s="86"/>
      <c r="BL333" s="81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79"/>
      <c r="BZ333" s="86"/>
      <c r="CA333" s="81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79"/>
      <c r="CO333" s="86"/>
      <c r="CP333" s="81"/>
      <c r="CQ333" s="86"/>
      <c r="CR333" s="86"/>
      <c r="CS333" s="86"/>
      <c r="CT333" s="86"/>
      <c r="CU333" s="86"/>
      <c r="CV333" s="86"/>
      <c r="CW333" s="86"/>
      <c r="CX333" s="86"/>
      <c r="CY333" s="86"/>
      <c r="CZ333" s="86"/>
      <c r="DA333" s="86"/>
      <c r="DB333" s="86"/>
      <c r="DC333" s="79"/>
      <c r="DD333" s="86"/>
      <c r="DE333" s="81"/>
      <c r="DF333" s="86"/>
      <c r="DG333" s="86"/>
      <c r="DH333" s="86"/>
      <c r="DI333" s="86"/>
      <c r="DJ333" s="86"/>
      <c r="DK333" s="86"/>
      <c r="DL333" s="86"/>
      <c r="DM333" s="86"/>
      <c r="DN333" s="86"/>
      <c r="DO333" s="86"/>
      <c r="DP333" s="86"/>
      <c r="DQ333" s="86"/>
      <c r="DR333" s="79"/>
      <c r="DS333" s="86"/>
      <c r="DT333" s="81"/>
      <c r="DU333" s="86"/>
      <c r="DV333" s="86"/>
      <c r="DW333" s="86"/>
      <c r="DX333" s="86"/>
      <c r="DY333" s="86"/>
      <c r="DZ333" s="86"/>
      <c r="EA333" s="86"/>
      <c r="EB333" s="86"/>
      <c r="EC333" s="86"/>
      <c r="ED333" s="86"/>
      <c r="EE333" s="86"/>
      <c r="EF333" s="86"/>
      <c r="EG333" s="79"/>
      <c r="EH333" s="86"/>
      <c r="EI333" s="81"/>
      <c r="EJ333" s="86"/>
      <c r="EK333" s="86"/>
      <c r="EL333" s="86"/>
      <c r="EM333" s="86"/>
      <c r="EN333" s="86"/>
      <c r="EO333" s="86"/>
      <c r="EP333" s="86"/>
      <c r="EQ333" s="86"/>
      <c r="ER333" s="86"/>
      <c r="ES333" s="86"/>
      <c r="ET333" s="86"/>
      <c r="EU333" s="86"/>
      <c r="EV333" s="79"/>
      <c r="EW333" s="86"/>
      <c r="EX333" s="81"/>
      <c r="EY333" s="86"/>
      <c r="EZ333" s="86"/>
      <c r="FA333" s="86"/>
      <c r="FB333" s="86"/>
      <c r="FC333" s="86"/>
      <c r="FD333" s="86"/>
      <c r="FE333" s="86"/>
      <c r="FF333" s="86"/>
      <c r="FG333" s="86"/>
      <c r="FH333" s="86"/>
      <c r="FI333" s="86"/>
      <c r="FJ333" s="86"/>
      <c r="FK333" s="79"/>
      <c r="FL333" s="86"/>
      <c r="FM333" s="81"/>
      <c r="FN333" s="86"/>
      <c r="FO333" s="86"/>
      <c r="FP333" s="86"/>
      <c r="FQ333" s="86"/>
      <c r="FR333" s="86"/>
      <c r="FS333" s="86"/>
      <c r="FT333" s="86"/>
      <c r="FU333" s="86"/>
      <c r="FV333" s="86"/>
      <c r="FW333" s="86"/>
      <c r="FX333" s="86"/>
      <c r="FY333" s="86"/>
      <c r="FZ333" s="79"/>
      <c r="GA333" s="86"/>
      <c r="GB333" s="81"/>
      <c r="GC333" s="86"/>
      <c r="GD333" s="86"/>
      <c r="GE333" s="86"/>
      <c r="GF333" s="86"/>
      <c r="GG333" s="86"/>
      <c r="GH333" s="86"/>
      <c r="GI333" s="86"/>
      <c r="GJ333" s="86"/>
      <c r="GK333" s="86"/>
      <c r="GL333" s="86"/>
      <c r="GM333" s="86"/>
      <c r="GN333" s="86"/>
      <c r="GO333" s="79"/>
      <c r="GP333" s="79"/>
      <c r="GQ333" s="82"/>
      <c r="GR333" s="79"/>
      <c r="GS333" s="79"/>
      <c r="GT333" s="79"/>
      <c r="GU333" s="79"/>
      <c r="GV333" s="79"/>
      <c r="GW333" s="79"/>
      <c r="GX333" s="79"/>
      <c r="GY333" s="79"/>
      <c r="GZ333" s="79"/>
      <c r="HA333" s="79"/>
      <c r="HB333" s="79"/>
      <c r="HC333" s="79"/>
      <c r="HD333" s="83"/>
    </row>
    <row r="334" spans="1:212" s="71" customFormat="1" ht="15" customHeight="1" x14ac:dyDescent="0.25">
      <c r="A334" s="72"/>
      <c r="C334" s="73"/>
      <c r="D334" s="73"/>
      <c r="E334" s="74"/>
      <c r="F334" s="75"/>
      <c r="H334" s="76"/>
      <c r="K334" s="77"/>
      <c r="L334" s="85"/>
      <c r="M334" s="77"/>
      <c r="N334" s="76"/>
      <c r="O334" s="77"/>
      <c r="P334" s="78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80"/>
      <c r="AH334" s="81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79"/>
      <c r="AV334" s="80"/>
      <c r="AW334" s="81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79"/>
      <c r="BK334" s="80"/>
      <c r="BL334" s="81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79"/>
      <c r="BZ334" s="80"/>
      <c r="CA334" s="81"/>
      <c r="CB334" s="80"/>
      <c r="CC334" s="80"/>
      <c r="CD334" s="80"/>
      <c r="CE334" s="80"/>
      <c r="CF334" s="80"/>
      <c r="CG334" s="80"/>
      <c r="CH334" s="80"/>
      <c r="CI334" s="80"/>
      <c r="CJ334" s="80"/>
      <c r="CK334" s="80"/>
      <c r="CL334" s="80"/>
      <c r="CM334" s="80"/>
      <c r="CN334" s="79"/>
      <c r="CO334" s="80"/>
      <c r="CP334" s="81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79"/>
      <c r="DD334" s="80"/>
      <c r="DE334" s="81"/>
      <c r="DF334" s="80"/>
      <c r="DG334" s="80"/>
      <c r="DH334" s="80"/>
      <c r="DI334" s="80"/>
      <c r="DJ334" s="80"/>
      <c r="DK334" s="80"/>
      <c r="DL334" s="80"/>
      <c r="DM334" s="80"/>
      <c r="DN334" s="80"/>
      <c r="DO334" s="80"/>
      <c r="DP334" s="80"/>
      <c r="DQ334" s="80"/>
      <c r="DR334" s="79"/>
      <c r="DS334" s="80"/>
      <c r="DT334" s="81"/>
      <c r="DU334" s="80"/>
      <c r="DV334" s="80"/>
      <c r="DW334" s="80"/>
      <c r="DX334" s="80"/>
      <c r="DY334" s="80"/>
      <c r="DZ334" s="80"/>
      <c r="EA334" s="80"/>
      <c r="EB334" s="80"/>
      <c r="EC334" s="80"/>
      <c r="ED334" s="80"/>
      <c r="EE334" s="80"/>
      <c r="EF334" s="80"/>
      <c r="EG334" s="79"/>
      <c r="EH334" s="80"/>
      <c r="EI334" s="81"/>
      <c r="EJ334" s="80"/>
      <c r="EK334" s="80"/>
      <c r="EL334" s="80"/>
      <c r="EM334" s="80"/>
      <c r="EN334" s="80"/>
      <c r="EO334" s="80"/>
      <c r="EP334" s="80"/>
      <c r="EQ334" s="80"/>
      <c r="ER334" s="80"/>
      <c r="ES334" s="80"/>
      <c r="ET334" s="80"/>
      <c r="EU334" s="80"/>
      <c r="EV334" s="79"/>
      <c r="EW334" s="80"/>
      <c r="EX334" s="81"/>
      <c r="EY334" s="80"/>
      <c r="EZ334" s="80"/>
      <c r="FA334" s="80"/>
      <c r="FB334" s="80"/>
      <c r="FC334" s="80"/>
      <c r="FD334" s="80"/>
      <c r="FE334" s="80"/>
      <c r="FF334" s="80"/>
      <c r="FG334" s="80"/>
      <c r="FH334" s="80"/>
      <c r="FI334" s="80"/>
      <c r="FJ334" s="80"/>
      <c r="FK334" s="79"/>
      <c r="FL334" s="80"/>
      <c r="FM334" s="81"/>
      <c r="FN334" s="80"/>
      <c r="FO334" s="80"/>
      <c r="FP334" s="80"/>
      <c r="FQ334" s="80"/>
      <c r="FR334" s="80"/>
      <c r="FS334" s="80"/>
      <c r="FT334" s="80"/>
      <c r="FU334" s="80"/>
      <c r="FV334" s="80"/>
      <c r="FW334" s="80"/>
      <c r="FX334" s="80"/>
      <c r="FY334" s="80"/>
      <c r="FZ334" s="79"/>
      <c r="GA334" s="80"/>
      <c r="GB334" s="81"/>
      <c r="GC334" s="80"/>
      <c r="GD334" s="80"/>
      <c r="GE334" s="80"/>
      <c r="GF334" s="80"/>
      <c r="GG334" s="80"/>
      <c r="GH334" s="80"/>
      <c r="GI334" s="80"/>
      <c r="GJ334" s="80"/>
      <c r="GK334" s="80"/>
      <c r="GL334" s="80"/>
      <c r="GM334" s="80"/>
      <c r="GN334" s="80"/>
      <c r="GO334" s="79"/>
      <c r="GP334" s="79"/>
      <c r="GQ334" s="82"/>
      <c r="GR334" s="79"/>
      <c r="GS334" s="79"/>
      <c r="GT334" s="79"/>
      <c r="GU334" s="79"/>
      <c r="GV334" s="79"/>
      <c r="GW334" s="79"/>
      <c r="GX334" s="79"/>
      <c r="GY334" s="79"/>
      <c r="GZ334" s="79"/>
      <c r="HA334" s="79"/>
      <c r="HB334" s="79"/>
      <c r="HC334" s="79"/>
      <c r="HD334" s="83"/>
    </row>
    <row r="335" spans="1:212" s="71" customFormat="1" ht="15" customHeight="1" x14ac:dyDescent="0.25">
      <c r="A335" s="72"/>
      <c r="C335" s="73"/>
      <c r="D335" s="73"/>
      <c r="E335" s="74"/>
      <c r="F335" s="75"/>
      <c r="H335" s="76"/>
      <c r="K335" s="77"/>
      <c r="L335" s="85"/>
      <c r="M335" s="77"/>
      <c r="N335" s="76"/>
      <c r="O335" s="77"/>
      <c r="P335" s="78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80"/>
      <c r="AH335" s="81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79"/>
      <c r="AV335" s="80"/>
      <c r="AW335" s="81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79"/>
      <c r="BK335" s="80"/>
      <c r="BL335" s="81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79"/>
      <c r="BZ335" s="80"/>
      <c r="CA335" s="81"/>
      <c r="CB335" s="80"/>
      <c r="CC335" s="80"/>
      <c r="CD335" s="80"/>
      <c r="CE335" s="80"/>
      <c r="CF335" s="80"/>
      <c r="CG335" s="80"/>
      <c r="CH335" s="80"/>
      <c r="CI335" s="80"/>
      <c r="CJ335" s="80"/>
      <c r="CK335" s="80"/>
      <c r="CL335" s="80"/>
      <c r="CM335" s="80"/>
      <c r="CN335" s="79"/>
      <c r="CO335" s="80"/>
      <c r="CP335" s="81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79"/>
      <c r="DD335" s="80"/>
      <c r="DE335" s="81"/>
      <c r="DF335" s="80"/>
      <c r="DG335" s="80"/>
      <c r="DH335" s="80"/>
      <c r="DI335" s="80"/>
      <c r="DJ335" s="80"/>
      <c r="DK335" s="80"/>
      <c r="DL335" s="80"/>
      <c r="DM335" s="80"/>
      <c r="DN335" s="80"/>
      <c r="DO335" s="80"/>
      <c r="DP335" s="80"/>
      <c r="DQ335" s="80"/>
      <c r="DR335" s="79"/>
      <c r="DS335" s="80"/>
      <c r="DT335" s="81"/>
      <c r="DU335" s="80"/>
      <c r="DV335" s="80"/>
      <c r="DW335" s="80"/>
      <c r="DX335" s="80"/>
      <c r="DY335" s="80"/>
      <c r="DZ335" s="80"/>
      <c r="EA335" s="80"/>
      <c r="EB335" s="80"/>
      <c r="EC335" s="80"/>
      <c r="ED335" s="80"/>
      <c r="EE335" s="80"/>
      <c r="EF335" s="80"/>
      <c r="EG335" s="79"/>
      <c r="EH335" s="80"/>
      <c r="EI335" s="81"/>
      <c r="EJ335" s="80"/>
      <c r="EK335" s="80"/>
      <c r="EL335" s="80"/>
      <c r="EM335" s="80"/>
      <c r="EN335" s="80"/>
      <c r="EO335" s="80"/>
      <c r="EP335" s="80"/>
      <c r="EQ335" s="80"/>
      <c r="ER335" s="80"/>
      <c r="ES335" s="80"/>
      <c r="ET335" s="80"/>
      <c r="EU335" s="80"/>
      <c r="EV335" s="79"/>
      <c r="EW335" s="80"/>
      <c r="EX335" s="81"/>
      <c r="EY335" s="80"/>
      <c r="EZ335" s="80"/>
      <c r="FA335" s="80"/>
      <c r="FB335" s="80"/>
      <c r="FC335" s="80"/>
      <c r="FD335" s="80"/>
      <c r="FE335" s="80"/>
      <c r="FF335" s="80"/>
      <c r="FG335" s="80"/>
      <c r="FH335" s="80"/>
      <c r="FI335" s="80"/>
      <c r="FJ335" s="80"/>
      <c r="FK335" s="79"/>
      <c r="FL335" s="80"/>
      <c r="FM335" s="81"/>
      <c r="FN335" s="80"/>
      <c r="FO335" s="80"/>
      <c r="FP335" s="80"/>
      <c r="FQ335" s="80"/>
      <c r="FR335" s="80"/>
      <c r="FS335" s="80"/>
      <c r="FT335" s="80"/>
      <c r="FU335" s="80"/>
      <c r="FV335" s="80"/>
      <c r="FW335" s="80"/>
      <c r="FX335" s="80"/>
      <c r="FY335" s="80"/>
      <c r="FZ335" s="79"/>
      <c r="GA335" s="80"/>
      <c r="GB335" s="81"/>
      <c r="GC335" s="80"/>
      <c r="GD335" s="80"/>
      <c r="GE335" s="80"/>
      <c r="GF335" s="80"/>
      <c r="GG335" s="80"/>
      <c r="GH335" s="80"/>
      <c r="GI335" s="80"/>
      <c r="GJ335" s="80"/>
      <c r="GK335" s="80"/>
      <c r="GL335" s="80"/>
      <c r="GM335" s="80"/>
      <c r="GN335" s="80"/>
      <c r="GO335" s="79"/>
      <c r="GP335" s="79"/>
      <c r="GQ335" s="82"/>
      <c r="GR335" s="79"/>
      <c r="GS335" s="79"/>
      <c r="GT335" s="79"/>
      <c r="GU335" s="79"/>
      <c r="GV335" s="79"/>
      <c r="GW335" s="79"/>
      <c r="GX335" s="79"/>
      <c r="GY335" s="79"/>
      <c r="GZ335" s="79"/>
      <c r="HA335" s="79"/>
      <c r="HB335" s="79"/>
      <c r="HC335" s="79"/>
      <c r="HD335" s="83"/>
    </row>
    <row r="336" spans="1:212" s="71" customFormat="1" ht="13.5" customHeight="1" x14ac:dyDescent="0.25">
      <c r="A336" s="72"/>
      <c r="C336" s="73"/>
      <c r="D336" s="73"/>
      <c r="E336" s="74"/>
      <c r="F336" s="75"/>
      <c r="H336" s="76"/>
      <c r="K336" s="77"/>
      <c r="L336" s="77"/>
      <c r="M336" s="77"/>
      <c r="N336" s="76"/>
      <c r="O336" s="77"/>
      <c r="P336" s="78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80"/>
      <c r="AH336" s="81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79"/>
      <c r="AV336" s="80"/>
      <c r="AW336" s="81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79"/>
      <c r="BK336" s="80"/>
      <c r="BL336" s="81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79"/>
      <c r="BZ336" s="80"/>
      <c r="CA336" s="81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79"/>
      <c r="CO336" s="80"/>
      <c r="CP336" s="81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79"/>
      <c r="DD336" s="80"/>
      <c r="DE336" s="81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79"/>
      <c r="DS336" s="80"/>
      <c r="DT336" s="81"/>
      <c r="DU336" s="80"/>
      <c r="DV336" s="80"/>
      <c r="DW336" s="80"/>
      <c r="DX336" s="80"/>
      <c r="DY336" s="80"/>
      <c r="DZ336" s="80"/>
      <c r="EA336" s="80"/>
      <c r="EB336" s="80"/>
      <c r="EC336" s="80"/>
      <c r="ED336" s="80"/>
      <c r="EE336" s="80"/>
      <c r="EF336" s="80"/>
      <c r="EG336" s="79"/>
      <c r="EH336" s="80"/>
      <c r="EI336" s="81"/>
      <c r="EJ336" s="80"/>
      <c r="EK336" s="80"/>
      <c r="EL336" s="80"/>
      <c r="EM336" s="80"/>
      <c r="EN336" s="80"/>
      <c r="EO336" s="80"/>
      <c r="EP336" s="80"/>
      <c r="EQ336" s="80"/>
      <c r="ER336" s="80"/>
      <c r="ES336" s="80"/>
      <c r="ET336" s="80"/>
      <c r="EU336" s="80"/>
      <c r="EV336" s="79"/>
      <c r="EW336" s="80"/>
      <c r="EX336" s="81"/>
      <c r="EY336" s="80"/>
      <c r="EZ336" s="80"/>
      <c r="FA336" s="80"/>
      <c r="FB336" s="80"/>
      <c r="FC336" s="80"/>
      <c r="FD336" s="80"/>
      <c r="FE336" s="80"/>
      <c r="FF336" s="80"/>
      <c r="FG336" s="80"/>
      <c r="FH336" s="80"/>
      <c r="FI336" s="80"/>
      <c r="FJ336" s="80"/>
      <c r="FK336" s="79"/>
      <c r="FL336" s="80"/>
      <c r="FM336" s="81"/>
      <c r="FN336" s="80"/>
      <c r="FO336" s="80"/>
      <c r="FP336" s="80"/>
      <c r="FQ336" s="80"/>
      <c r="FR336" s="80"/>
      <c r="FS336" s="80"/>
      <c r="FT336" s="80"/>
      <c r="FU336" s="80"/>
      <c r="FV336" s="80"/>
      <c r="FW336" s="80"/>
      <c r="FX336" s="80"/>
      <c r="FY336" s="80"/>
      <c r="FZ336" s="79"/>
      <c r="GA336" s="80"/>
      <c r="GB336" s="81"/>
      <c r="GC336" s="80"/>
      <c r="GD336" s="80"/>
      <c r="GE336" s="80"/>
      <c r="GF336" s="80"/>
      <c r="GG336" s="80"/>
      <c r="GH336" s="80"/>
      <c r="GI336" s="80"/>
      <c r="GJ336" s="80"/>
      <c r="GK336" s="80"/>
      <c r="GL336" s="80"/>
      <c r="GM336" s="80"/>
      <c r="GN336" s="80"/>
      <c r="GO336" s="80"/>
      <c r="GP336" s="80"/>
      <c r="GQ336" s="81"/>
      <c r="GR336" s="79"/>
      <c r="GS336" s="79"/>
      <c r="GT336" s="79"/>
      <c r="GU336" s="79"/>
      <c r="GV336" s="79"/>
      <c r="GW336" s="79"/>
      <c r="GX336" s="79"/>
      <c r="GY336" s="79"/>
      <c r="GZ336" s="79"/>
      <c r="HA336" s="79"/>
      <c r="HB336" s="79"/>
      <c r="HC336" s="79"/>
      <c r="HD336" s="83"/>
    </row>
    <row r="337" spans="1:220" s="71" customFormat="1" ht="13.5" customHeight="1" x14ac:dyDescent="0.25">
      <c r="A337" s="72"/>
      <c r="C337" s="73"/>
      <c r="D337" s="73"/>
      <c r="E337" s="74"/>
      <c r="F337" s="75"/>
      <c r="H337" s="76"/>
      <c r="K337" s="77"/>
      <c r="L337" s="77"/>
      <c r="M337" s="77"/>
      <c r="N337" s="76"/>
      <c r="O337" s="77"/>
      <c r="P337" s="78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80"/>
      <c r="AH337" s="81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79"/>
      <c r="AV337" s="80"/>
      <c r="AW337" s="81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4"/>
      <c r="BK337" s="80"/>
      <c r="BL337" s="81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79"/>
      <c r="BZ337" s="80"/>
      <c r="CA337" s="81"/>
      <c r="CB337" s="80"/>
      <c r="CC337" s="80"/>
      <c r="CD337" s="80"/>
      <c r="CE337" s="80"/>
      <c r="CF337" s="80"/>
      <c r="CG337" s="80"/>
      <c r="CH337" s="80"/>
      <c r="CI337" s="80"/>
      <c r="CJ337" s="80"/>
      <c r="CK337" s="80"/>
      <c r="CL337" s="80"/>
      <c r="CM337" s="80"/>
      <c r="CN337" s="79"/>
      <c r="CO337" s="80"/>
      <c r="CP337" s="81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79"/>
      <c r="DD337" s="80"/>
      <c r="DE337" s="81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  <c r="DR337" s="79"/>
      <c r="DS337" s="80"/>
      <c r="DT337" s="81"/>
      <c r="DU337" s="80"/>
      <c r="DV337" s="80"/>
      <c r="DW337" s="80"/>
      <c r="DX337" s="80"/>
      <c r="DY337" s="80"/>
      <c r="DZ337" s="80"/>
      <c r="EA337" s="80"/>
      <c r="EB337" s="80"/>
      <c r="EC337" s="80"/>
      <c r="ED337" s="80"/>
      <c r="EE337" s="80"/>
      <c r="EF337" s="80"/>
      <c r="EG337" s="79"/>
      <c r="EH337" s="80"/>
      <c r="EI337" s="81"/>
      <c r="EJ337" s="80"/>
      <c r="EK337" s="80"/>
      <c r="EL337" s="80"/>
      <c r="EM337" s="80"/>
      <c r="EN337" s="80"/>
      <c r="EO337" s="80"/>
      <c r="EP337" s="80"/>
      <c r="EQ337" s="80"/>
      <c r="ER337" s="80"/>
      <c r="ES337" s="80"/>
      <c r="ET337" s="80"/>
      <c r="EU337" s="80"/>
      <c r="EV337" s="79"/>
      <c r="EW337" s="80"/>
      <c r="EX337" s="81"/>
      <c r="EY337" s="80"/>
      <c r="EZ337" s="80"/>
      <c r="FA337" s="80"/>
      <c r="FB337" s="80"/>
      <c r="FC337" s="80"/>
      <c r="FD337" s="80"/>
      <c r="FE337" s="80"/>
      <c r="FF337" s="80"/>
      <c r="FG337" s="80"/>
      <c r="FH337" s="80"/>
      <c r="FI337" s="80"/>
      <c r="FJ337" s="80"/>
      <c r="FK337" s="79"/>
      <c r="FL337" s="80"/>
      <c r="FM337" s="81"/>
      <c r="FN337" s="80"/>
      <c r="FO337" s="80"/>
      <c r="FP337" s="80"/>
      <c r="FQ337" s="80"/>
      <c r="FR337" s="80"/>
      <c r="FS337" s="80"/>
      <c r="FT337" s="80"/>
      <c r="FU337" s="80"/>
      <c r="FV337" s="80"/>
      <c r="FW337" s="80"/>
      <c r="FX337" s="80"/>
      <c r="FY337" s="80"/>
      <c r="FZ337" s="87"/>
      <c r="GA337" s="80"/>
      <c r="GB337" s="81"/>
      <c r="GC337" s="80"/>
      <c r="GD337" s="80"/>
      <c r="GE337" s="80"/>
      <c r="GF337" s="80"/>
      <c r="GG337" s="80"/>
      <c r="GH337" s="80"/>
      <c r="GI337" s="80"/>
      <c r="GJ337" s="80"/>
      <c r="GK337" s="80"/>
      <c r="GL337" s="80"/>
      <c r="GM337" s="80"/>
      <c r="GN337" s="80"/>
      <c r="GO337" s="79"/>
      <c r="GP337" s="79"/>
      <c r="GQ337" s="81"/>
      <c r="GR337" s="87"/>
      <c r="GS337" s="87"/>
      <c r="GT337" s="87"/>
      <c r="GU337" s="87"/>
      <c r="GV337" s="87"/>
      <c r="GW337" s="87"/>
      <c r="GX337" s="87"/>
      <c r="GY337" s="87"/>
      <c r="GZ337" s="87"/>
      <c r="HA337" s="87"/>
      <c r="HB337" s="87"/>
      <c r="HC337" s="87"/>
      <c r="HD337" s="83"/>
    </row>
    <row r="338" spans="1:220" s="71" customFormat="1" ht="13.5" customHeight="1" x14ac:dyDescent="0.25">
      <c r="A338" s="72"/>
      <c r="C338" s="73"/>
      <c r="D338" s="73"/>
      <c r="E338" s="74"/>
      <c r="F338" s="75"/>
      <c r="H338" s="76"/>
      <c r="K338" s="77"/>
      <c r="L338" s="77"/>
      <c r="M338" s="77"/>
      <c r="N338" s="76"/>
      <c r="O338" s="77"/>
      <c r="P338" s="78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80"/>
      <c r="AH338" s="81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79"/>
      <c r="AV338" s="80"/>
      <c r="AW338" s="81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79"/>
      <c r="BK338" s="80"/>
      <c r="BL338" s="81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79"/>
      <c r="BZ338" s="80"/>
      <c r="CA338" s="81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79"/>
      <c r="CO338" s="80"/>
      <c r="CP338" s="81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79"/>
      <c r="DD338" s="80"/>
      <c r="DE338" s="81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79"/>
      <c r="DS338" s="80"/>
      <c r="DT338" s="81"/>
      <c r="DU338" s="80"/>
      <c r="DV338" s="80"/>
      <c r="DW338" s="80"/>
      <c r="DX338" s="80"/>
      <c r="DY338" s="80"/>
      <c r="DZ338" s="80"/>
      <c r="EA338" s="80"/>
      <c r="EB338" s="80"/>
      <c r="EC338" s="80"/>
      <c r="ED338" s="80"/>
      <c r="EE338" s="80"/>
      <c r="EF338" s="80"/>
      <c r="EG338" s="79"/>
      <c r="EH338" s="80"/>
      <c r="EI338" s="81"/>
      <c r="EJ338" s="80"/>
      <c r="EK338" s="80"/>
      <c r="EL338" s="80"/>
      <c r="EM338" s="80"/>
      <c r="EN338" s="80"/>
      <c r="EO338" s="80"/>
      <c r="EP338" s="80"/>
      <c r="EQ338" s="80"/>
      <c r="ER338" s="80"/>
      <c r="ES338" s="80"/>
      <c r="ET338" s="80"/>
      <c r="EU338" s="80"/>
      <c r="EV338" s="79"/>
      <c r="EW338" s="80"/>
      <c r="EX338" s="81"/>
      <c r="EY338" s="80"/>
      <c r="EZ338" s="80"/>
      <c r="FA338" s="80"/>
      <c r="FB338" s="80"/>
      <c r="FC338" s="80"/>
      <c r="FD338" s="80"/>
      <c r="FE338" s="80"/>
      <c r="FF338" s="80"/>
      <c r="FG338" s="80"/>
      <c r="FH338" s="80"/>
      <c r="FI338" s="80"/>
      <c r="FJ338" s="80"/>
      <c r="FK338" s="79"/>
      <c r="FL338" s="80"/>
      <c r="FM338" s="81"/>
      <c r="FN338" s="80"/>
      <c r="FO338" s="80"/>
      <c r="FP338" s="80"/>
      <c r="FQ338" s="80"/>
      <c r="FR338" s="80"/>
      <c r="FS338" s="80"/>
      <c r="FT338" s="80"/>
      <c r="FU338" s="80"/>
      <c r="FV338" s="80"/>
      <c r="FW338" s="80"/>
      <c r="FX338" s="80"/>
      <c r="FY338" s="80"/>
      <c r="FZ338" s="79"/>
      <c r="GA338" s="80"/>
      <c r="GB338" s="81"/>
      <c r="GC338" s="80"/>
      <c r="GD338" s="80"/>
      <c r="GE338" s="80"/>
      <c r="GF338" s="80"/>
      <c r="GG338" s="80"/>
      <c r="GH338" s="80"/>
      <c r="GI338" s="80"/>
      <c r="GJ338" s="80"/>
      <c r="GK338" s="80"/>
      <c r="GL338" s="80"/>
      <c r="GM338" s="80"/>
      <c r="GN338" s="80"/>
      <c r="GO338" s="79"/>
      <c r="GP338" s="79"/>
      <c r="GQ338" s="81"/>
      <c r="GR338" s="79"/>
      <c r="GS338" s="79"/>
      <c r="GT338" s="79"/>
      <c r="GU338" s="79"/>
      <c r="GV338" s="79"/>
      <c r="GW338" s="79"/>
      <c r="GX338" s="79"/>
      <c r="GY338" s="79"/>
      <c r="GZ338" s="79"/>
      <c r="HA338" s="79"/>
      <c r="HB338" s="79"/>
      <c r="HC338" s="79"/>
      <c r="HD338" s="83"/>
    </row>
    <row r="339" spans="1:220" s="4" customFormat="1" ht="13.5" customHeight="1" x14ac:dyDescent="0.25">
      <c r="A339" s="72"/>
      <c r="B339" s="71"/>
      <c r="C339" s="73"/>
      <c r="D339" s="73"/>
      <c r="E339" s="74"/>
      <c r="F339" s="75"/>
      <c r="G339" s="71"/>
      <c r="H339" s="76"/>
      <c r="I339" s="71"/>
      <c r="J339" s="71"/>
      <c r="K339" s="77"/>
      <c r="L339" s="77"/>
      <c r="M339" s="77"/>
      <c r="N339" s="76"/>
      <c r="O339" s="77"/>
      <c r="P339" s="78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80"/>
      <c r="AH339" s="81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79"/>
      <c r="AV339" s="80"/>
      <c r="AW339" s="81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79"/>
      <c r="BK339" s="80"/>
      <c r="BL339" s="81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79"/>
      <c r="BZ339" s="80"/>
      <c r="CA339" s="81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79"/>
      <c r="CO339" s="80"/>
      <c r="CP339" s="81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79"/>
      <c r="DD339" s="80"/>
      <c r="DE339" s="81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79"/>
      <c r="DS339" s="80"/>
      <c r="DT339" s="81"/>
      <c r="DU339" s="80"/>
      <c r="DV339" s="80"/>
      <c r="DW339" s="80"/>
      <c r="DX339" s="80"/>
      <c r="DY339" s="80"/>
      <c r="DZ339" s="80"/>
      <c r="EA339" s="80"/>
      <c r="EB339" s="80"/>
      <c r="EC339" s="80"/>
      <c r="ED339" s="80"/>
      <c r="EE339" s="80"/>
      <c r="EF339" s="80"/>
      <c r="EG339" s="79"/>
      <c r="EH339" s="80"/>
      <c r="EI339" s="81"/>
      <c r="EJ339" s="80"/>
      <c r="EK339" s="80"/>
      <c r="EL339" s="80"/>
      <c r="EM339" s="80"/>
      <c r="EN339" s="80"/>
      <c r="EO339" s="80"/>
      <c r="EP339" s="80"/>
      <c r="EQ339" s="80"/>
      <c r="ER339" s="80"/>
      <c r="ES339" s="80"/>
      <c r="ET339" s="80"/>
      <c r="EU339" s="80"/>
      <c r="EV339" s="79"/>
      <c r="EW339" s="80"/>
      <c r="EX339" s="81"/>
      <c r="EY339" s="80"/>
      <c r="EZ339" s="80"/>
      <c r="FA339" s="80"/>
      <c r="FB339" s="80"/>
      <c r="FC339" s="80"/>
      <c r="FD339" s="80"/>
      <c r="FE339" s="80"/>
      <c r="FF339" s="80"/>
      <c r="FG339" s="80"/>
      <c r="FH339" s="80"/>
      <c r="FI339" s="80"/>
      <c r="FJ339" s="80"/>
      <c r="FK339" s="79"/>
      <c r="FL339" s="80"/>
      <c r="FM339" s="81"/>
      <c r="FN339" s="80"/>
      <c r="FO339" s="80"/>
      <c r="FP339" s="80"/>
      <c r="FQ339" s="80"/>
      <c r="FR339" s="80"/>
      <c r="FS339" s="80"/>
      <c r="FT339" s="80"/>
      <c r="FU339" s="80"/>
      <c r="FV339" s="80"/>
      <c r="FW339" s="80"/>
      <c r="FX339" s="80"/>
      <c r="FY339" s="80"/>
      <c r="FZ339" s="79"/>
      <c r="GA339" s="80"/>
      <c r="GB339" s="81"/>
      <c r="GC339" s="80"/>
      <c r="GD339" s="80"/>
      <c r="GE339" s="80"/>
      <c r="GF339" s="80"/>
      <c r="GG339" s="80"/>
      <c r="GH339" s="80"/>
      <c r="GI339" s="80"/>
      <c r="GJ339" s="80"/>
      <c r="GK339" s="80"/>
      <c r="GL339" s="80"/>
      <c r="GM339" s="80"/>
      <c r="GN339" s="80"/>
      <c r="GO339" s="79"/>
      <c r="GP339" s="79"/>
      <c r="GQ339" s="81"/>
      <c r="GR339" s="79"/>
      <c r="GS339" s="79"/>
      <c r="GT339" s="79"/>
      <c r="GU339" s="79"/>
      <c r="GV339" s="79"/>
      <c r="GW339" s="79"/>
      <c r="GX339" s="79"/>
      <c r="GY339" s="79"/>
      <c r="GZ339" s="79"/>
      <c r="HA339" s="79"/>
      <c r="HB339" s="79"/>
      <c r="HC339" s="79"/>
      <c r="HD339" s="2"/>
      <c r="HE339" s="2"/>
      <c r="HF339" s="2"/>
      <c r="HG339" s="2"/>
      <c r="HH339" s="2"/>
      <c r="HI339" s="2"/>
      <c r="HJ339" s="2"/>
      <c r="HK339" s="2"/>
      <c r="HL339" s="2"/>
    </row>
    <row r="340" spans="1:220" s="4" customFormat="1" ht="13.5" customHeight="1" x14ac:dyDescent="0.25">
      <c r="A340" s="72"/>
      <c r="B340" s="71"/>
      <c r="C340" s="73"/>
      <c r="D340" s="73"/>
      <c r="E340" s="74"/>
      <c r="F340" s="75"/>
      <c r="G340" s="71"/>
      <c r="H340" s="76"/>
      <c r="I340" s="71"/>
      <c r="J340" s="71"/>
      <c r="K340" s="77"/>
      <c r="L340" s="77"/>
      <c r="M340" s="77"/>
      <c r="N340" s="76"/>
      <c r="O340" s="77"/>
      <c r="P340" s="78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80"/>
      <c r="AH340" s="81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79"/>
      <c r="AV340" s="80"/>
      <c r="AW340" s="81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4"/>
      <c r="BK340" s="80"/>
      <c r="BL340" s="81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79"/>
      <c r="BZ340" s="80"/>
      <c r="CA340" s="81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79"/>
      <c r="CO340" s="80"/>
      <c r="CP340" s="81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79"/>
      <c r="DD340" s="80"/>
      <c r="DE340" s="81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79"/>
      <c r="DS340" s="80"/>
      <c r="DT340" s="81"/>
      <c r="DU340" s="80"/>
      <c r="DV340" s="80"/>
      <c r="DW340" s="80"/>
      <c r="DX340" s="80"/>
      <c r="DY340" s="80"/>
      <c r="DZ340" s="80"/>
      <c r="EA340" s="80"/>
      <c r="EB340" s="80"/>
      <c r="EC340" s="80"/>
      <c r="ED340" s="80"/>
      <c r="EE340" s="80"/>
      <c r="EF340" s="80"/>
      <c r="EG340" s="79"/>
      <c r="EH340" s="80"/>
      <c r="EI340" s="81"/>
      <c r="EJ340" s="80"/>
      <c r="EK340" s="80"/>
      <c r="EL340" s="80"/>
      <c r="EM340" s="80"/>
      <c r="EN340" s="80"/>
      <c r="EO340" s="80"/>
      <c r="EP340" s="80"/>
      <c r="EQ340" s="80"/>
      <c r="ER340" s="80"/>
      <c r="ES340" s="80"/>
      <c r="ET340" s="80"/>
      <c r="EU340" s="80"/>
      <c r="EV340" s="79"/>
      <c r="EW340" s="80"/>
      <c r="EX340" s="81"/>
      <c r="EY340" s="80"/>
      <c r="EZ340" s="80"/>
      <c r="FA340" s="80"/>
      <c r="FB340" s="80"/>
      <c r="FC340" s="80"/>
      <c r="FD340" s="80"/>
      <c r="FE340" s="80"/>
      <c r="FF340" s="80"/>
      <c r="FG340" s="80"/>
      <c r="FH340" s="80"/>
      <c r="FI340" s="80"/>
      <c r="FJ340" s="80"/>
      <c r="FK340" s="79"/>
      <c r="FL340" s="80"/>
      <c r="FM340" s="81"/>
      <c r="FN340" s="80"/>
      <c r="FO340" s="80"/>
      <c r="FP340" s="80"/>
      <c r="FQ340" s="80"/>
      <c r="FR340" s="80"/>
      <c r="FS340" s="80"/>
      <c r="FT340" s="80"/>
      <c r="FU340" s="80"/>
      <c r="FV340" s="80"/>
      <c r="FW340" s="80"/>
      <c r="FX340" s="80"/>
      <c r="FY340" s="80"/>
      <c r="FZ340" s="87"/>
      <c r="GA340" s="80"/>
      <c r="GB340" s="81"/>
      <c r="GC340" s="80"/>
      <c r="GD340" s="80"/>
      <c r="GE340" s="80"/>
      <c r="GF340" s="80"/>
      <c r="GG340" s="80"/>
      <c r="GH340" s="80"/>
      <c r="GI340" s="80"/>
      <c r="GJ340" s="80"/>
      <c r="GK340" s="80"/>
      <c r="GL340" s="80"/>
      <c r="GM340" s="80"/>
      <c r="GN340" s="80"/>
      <c r="GO340" s="79"/>
      <c r="GP340" s="79"/>
      <c r="GQ340" s="81"/>
      <c r="GR340" s="87"/>
      <c r="GS340" s="87"/>
      <c r="GT340" s="87"/>
      <c r="GU340" s="87"/>
      <c r="GV340" s="87"/>
      <c r="GW340" s="87"/>
      <c r="GX340" s="87"/>
      <c r="GY340" s="87"/>
      <c r="GZ340" s="87"/>
      <c r="HA340" s="87"/>
      <c r="HB340" s="87"/>
      <c r="HC340" s="87"/>
      <c r="HD340" s="2"/>
      <c r="HE340" s="2"/>
      <c r="HF340" s="2"/>
      <c r="HG340" s="2"/>
      <c r="HH340" s="2"/>
      <c r="HI340" s="2"/>
      <c r="HJ340" s="2"/>
      <c r="HK340" s="2"/>
      <c r="HL340" s="2"/>
    </row>
    <row r="341" spans="1:220" s="4" customFormat="1" ht="13.5" customHeight="1" x14ac:dyDescent="0.25">
      <c r="A341" s="72"/>
      <c r="B341" s="71"/>
      <c r="C341" s="73"/>
      <c r="D341" s="73"/>
      <c r="E341" s="74"/>
      <c r="F341" s="75"/>
      <c r="G341" s="71"/>
      <c r="H341" s="76"/>
      <c r="I341" s="71"/>
      <c r="J341" s="71"/>
      <c r="K341" s="77"/>
      <c r="L341" s="77"/>
      <c r="M341" s="77"/>
      <c r="N341" s="76"/>
      <c r="O341" s="77"/>
      <c r="P341" s="78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80"/>
      <c r="AH341" s="81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79"/>
      <c r="AV341" s="80"/>
      <c r="AW341" s="81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79"/>
      <c r="BK341" s="80"/>
      <c r="BL341" s="81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79"/>
      <c r="BZ341" s="80"/>
      <c r="CA341" s="81"/>
      <c r="CB341" s="80"/>
      <c r="CC341" s="80"/>
      <c r="CD341" s="80"/>
      <c r="CE341" s="80"/>
      <c r="CF341" s="80"/>
      <c r="CG341" s="80"/>
      <c r="CH341" s="80"/>
      <c r="CI341" s="80"/>
      <c r="CJ341" s="80"/>
      <c r="CK341" s="80"/>
      <c r="CL341" s="80"/>
      <c r="CM341" s="80"/>
      <c r="CN341" s="79"/>
      <c r="CO341" s="80"/>
      <c r="CP341" s="81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79"/>
      <c r="DD341" s="80"/>
      <c r="DE341" s="81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  <c r="DR341" s="79"/>
      <c r="DS341" s="80"/>
      <c r="DT341" s="81"/>
      <c r="DU341" s="80"/>
      <c r="DV341" s="80"/>
      <c r="DW341" s="80"/>
      <c r="DX341" s="80"/>
      <c r="DY341" s="80"/>
      <c r="DZ341" s="80"/>
      <c r="EA341" s="80"/>
      <c r="EB341" s="80"/>
      <c r="EC341" s="80"/>
      <c r="ED341" s="80"/>
      <c r="EE341" s="80"/>
      <c r="EF341" s="80"/>
      <c r="EG341" s="79"/>
      <c r="EH341" s="80"/>
      <c r="EI341" s="81"/>
      <c r="EJ341" s="80"/>
      <c r="EK341" s="80"/>
      <c r="EL341" s="80"/>
      <c r="EM341" s="80"/>
      <c r="EN341" s="80"/>
      <c r="EO341" s="80"/>
      <c r="EP341" s="80"/>
      <c r="EQ341" s="80"/>
      <c r="ER341" s="80"/>
      <c r="ES341" s="80"/>
      <c r="ET341" s="80"/>
      <c r="EU341" s="80"/>
      <c r="EV341" s="79"/>
      <c r="EW341" s="80"/>
      <c r="EX341" s="81"/>
      <c r="EY341" s="80"/>
      <c r="EZ341" s="80"/>
      <c r="FA341" s="80"/>
      <c r="FB341" s="80"/>
      <c r="FC341" s="80"/>
      <c r="FD341" s="80"/>
      <c r="FE341" s="80"/>
      <c r="FF341" s="80"/>
      <c r="FG341" s="80"/>
      <c r="FH341" s="80"/>
      <c r="FI341" s="80"/>
      <c r="FJ341" s="80"/>
      <c r="FK341" s="79"/>
      <c r="FL341" s="80"/>
      <c r="FM341" s="81"/>
      <c r="FN341" s="80"/>
      <c r="FO341" s="80"/>
      <c r="FP341" s="80"/>
      <c r="FQ341" s="80"/>
      <c r="FR341" s="80"/>
      <c r="FS341" s="80"/>
      <c r="FT341" s="80"/>
      <c r="FU341" s="80"/>
      <c r="FV341" s="80"/>
      <c r="FW341" s="80"/>
      <c r="FX341" s="80"/>
      <c r="FY341" s="80"/>
      <c r="FZ341" s="79"/>
      <c r="GA341" s="80"/>
      <c r="GB341" s="81"/>
      <c r="GC341" s="80"/>
      <c r="GD341" s="80"/>
      <c r="GE341" s="80"/>
      <c r="GF341" s="80"/>
      <c r="GG341" s="80"/>
      <c r="GH341" s="80"/>
      <c r="GI341" s="80"/>
      <c r="GJ341" s="80"/>
      <c r="GK341" s="80"/>
      <c r="GL341" s="80"/>
      <c r="GM341" s="80"/>
      <c r="GN341" s="80"/>
      <c r="GO341" s="79"/>
      <c r="GP341" s="79"/>
      <c r="GQ341" s="81"/>
      <c r="GR341" s="79"/>
      <c r="GS341" s="79"/>
      <c r="GT341" s="79"/>
      <c r="GU341" s="79"/>
      <c r="GV341" s="79"/>
      <c r="GW341" s="79"/>
      <c r="GX341" s="79"/>
      <c r="GY341" s="79"/>
      <c r="GZ341" s="79"/>
      <c r="HA341" s="79"/>
      <c r="HB341" s="79"/>
      <c r="HC341" s="79"/>
      <c r="HD341" s="2"/>
      <c r="HE341" s="2"/>
      <c r="HF341" s="2"/>
      <c r="HG341" s="2"/>
      <c r="HH341" s="2"/>
      <c r="HI341" s="2"/>
      <c r="HJ341" s="2"/>
      <c r="HK341" s="2"/>
      <c r="HL341" s="2"/>
    </row>
    <row r="342" spans="1:220" s="4" customFormat="1" ht="13.5" customHeight="1" x14ac:dyDescent="0.25">
      <c r="A342" s="72"/>
      <c r="B342" s="71"/>
      <c r="C342" s="73"/>
      <c r="D342" s="73"/>
      <c r="E342" s="74"/>
      <c r="F342" s="75"/>
      <c r="G342" s="71"/>
      <c r="H342" s="76"/>
      <c r="I342" s="71"/>
      <c r="J342" s="71"/>
      <c r="K342" s="77"/>
      <c r="L342" s="77"/>
      <c r="M342" s="77"/>
      <c r="N342" s="76"/>
      <c r="O342" s="77"/>
      <c r="P342" s="78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80"/>
      <c r="AH342" s="81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79"/>
      <c r="AV342" s="80"/>
      <c r="AW342" s="81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79"/>
      <c r="BK342" s="80"/>
      <c r="BL342" s="81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79"/>
      <c r="BZ342" s="80"/>
      <c r="CA342" s="81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79"/>
      <c r="CO342" s="80"/>
      <c r="CP342" s="81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79"/>
      <c r="DD342" s="80"/>
      <c r="DE342" s="81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  <c r="DR342" s="79"/>
      <c r="DS342" s="80"/>
      <c r="DT342" s="81"/>
      <c r="DU342" s="80"/>
      <c r="DV342" s="80"/>
      <c r="DW342" s="80"/>
      <c r="DX342" s="80"/>
      <c r="DY342" s="80"/>
      <c r="DZ342" s="80"/>
      <c r="EA342" s="80"/>
      <c r="EB342" s="80"/>
      <c r="EC342" s="80"/>
      <c r="ED342" s="80"/>
      <c r="EE342" s="80"/>
      <c r="EF342" s="80"/>
      <c r="EG342" s="79"/>
      <c r="EH342" s="80"/>
      <c r="EI342" s="81"/>
      <c r="EJ342" s="80"/>
      <c r="EK342" s="80"/>
      <c r="EL342" s="80"/>
      <c r="EM342" s="80"/>
      <c r="EN342" s="80"/>
      <c r="EO342" s="80"/>
      <c r="EP342" s="80"/>
      <c r="EQ342" s="80"/>
      <c r="ER342" s="80"/>
      <c r="ES342" s="80"/>
      <c r="ET342" s="80"/>
      <c r="EU342" s="80"/>
      <c r="EV342" s="79"/>
      <c r="EW342" s="80"/>
      <c r="EX342" s="81"/>
      <c r="EY342" s="80"/>
      <c r="EZ342" s="80"/>
      <c r="FA342" s="80"/>
      <c r="FB342" s="80"/>
      <c r="FC342" s="80"/>
      <c r="FD342" s="80"/>
      <c r="FE342" s="80"/>
      <c r="FF342" s="80"/>
      <c r="FG342" s="80"/>
      <c r="FH342" s="80"/>
      <c r="FI342" s="80"/>
      <c r="FJ342" s="80"/>
      <c r="FK342" s="79"/>
      <c r="FL342" s="80"/>
      <c r="FM342" s="81"/>
      <c r="FN342" s="80"/>
      <c r="FO342" s="80"/>
      <c r="FP342" s="80"/>
      <c r="FQ342" s="80"/>
      <c r="FR342" s="80"/>
      <c r="FS342" s="80"/>
      <c r="FT342" s="80"/>
      <c r="FU342" s="80"/>
      <c r="FV342" s="80"/>
      <c r="FW342" s="80"/>
      <c r="FX342" s="80"/>
      <c r="FY342" s="80"/>
      <c r="FZ342" s="79"/>
      <c r="GA342" s="80"/>
      <c r="GB342" s="81"/>
      <c r="GC342" s="80"/>
      <c r="GD342" s="80"/>
      <c r="GE342" s="80"/>
      <c r="GF342" s="80"/>
      <c r="GG342" s="80"/>
      <c r="GH342" s="80"/>
      <c r="GI342" s="80"/>
      <c r="GJ342" s="80"/>
      <c r="GK342" s="80"/>
      <c r="GL342" s="80"/>
      <c r="GM342" s="80"/>
      <c r="GN342" s="80"/>
      <c r="GO342" s="79"/>
      <c r="GP342" s="79"/>
      <c r="GQ342" s="81"/>
      <c r="GR342" s="79"/>
      <c r="GS342" s="79"/>
      <c r="GT342" s="79"/>
      <c r="GU342" s="79"/>
      <c r="GV342" s="79"/>
      <c r="GW342" s="79"/>
      <c r="GX342" s="79"/>
      <c r="GY342" s="79"/>
      <c r="GZ342" s="79"/>
      <c r="HA342" s="79"/>
      <c r="HB342" s="79"/>
      <c r="HC342" s="79"/>
      <c r="HD342" s="2"/>
      <c r="HE342" s="2"/>
      <c r="HF342" s="2"/>
      <c r="HG342" s="2"/>
      <c r="HH342" s="2"/>
      <c r="HI342" s="2"/>
      <c r="HJ342" s="2"/>
      <c r="HK342" s="2"/>
      <c r="HL342" s="2"/>
    </row>
    <row r="343" spans="1:220" s="4" customFormat="1" ht="13.5" customHeight="1" x14ac:dyDescent="0.25">
      <c r="A343" s="72"/>
      <c r="B343" s="71"/>
      <c r="C343" s="73"/>
      <c r="D343" s="73"/>
      <c r="E343" s="74"/>
      <c r="F343" s="75"/>
      <c r="G343" s="71"/>
      <c r="H343" s="76"/>
      <c r="I343" s="71"/>
      <c r="J343" s="71"/>
      <c r="K343" s="77"/>
      <c r="L343" s="77"/>
      <c r="M343" s="77"/>
      <c r="N343" s="76"/>
      <c r="O343" s="77"/>
      <c r="P343" s="78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80"/>
      <c r="AH343" s="81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79"/>
      <c r="AV343" s="80"/>
      <c r="AW343" s="81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79"/>
      <c r="BK343" s="80"/>
      <c r="BL343" s="81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79"/>
      <c r="BZ343" s="80"/>
      <c r="CA343" s="81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79"/>
      <c r="CO343" s="80"/>
      <c r="CP343" s="81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79"/>
      <c r="DD343" s="80"/>
      <c r="DE343" s="81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79"/>
      <c r="DS343" s="80"/>
      <c r="DT343" s="81"/>
      <c r="DU343" s="80"/>
      <c r="DV343" s="80"/>
      <c r="DW343" s="80"/>
      <c r="DX343" s="80"/>
      <c r="DY343" s="80"/>
      <c r="DZ343" s="80"/>
      <c r="EA343" s="80"/>
      <c r="EB343" s="80"/>
      <c r="EC343" s="80"/>
      <c r="ED343" s="80"/>
      <c r="EE343" s="80"/>
      <c r="EF343" s="80"/>
      <c r="EG343" s="79"/>
      <c r="EH343" s="80"/>
      <c r="EI343" s="81"/>
      <c r="EJ343" s="80"/>
      <c r="EK343" s="80"/>
      <c r="EL343" s="80"/>
      <c r="EM343" s="80"/>
      <c r="EN343" s="80"/>
      <c r="EO343" s="80"/>
      <c r="EP343" s="80"/>
      <c r="EQ343" s="80"/>
      <c r="ER343" s="80"/>
      <c r="ES343" s="80"/>
      <c r="ET343" s="80"/>
      <c r="EU343" s="80"/>
      <c r="EV343" s="79"/>
      <c r="EW343" s="80"/>
      <c r="EX343" s="81"/>
      <c r="EY343" s="80"/>
      <c r="EZ343" s="80"/>
      <c r="FA343" s="80"/>
      <c r="FB343" s="80"/>
      <c r="FC343" s="80"/>
      <c r="FD343" s="80"/>
      <c r="FE343" s="80"/>
      <c r="FF343" s="80"/>
      <c r="FG343" s="80"/>
      <c r="FH343" s="80"/>
      <c r="FI343" s="80"/>
      <c r="FJ343" s="80"/>
      <c r="FK343" s="79"/>
      <c r="FL343" s="80"/>
      <c r="FM343" s="81"/>
      <c r="FN343" s="80"/>
      <c r="FO343" s="80"/>
      <c r="FP343" s="80"/>
      <c r="FQ343" s="80"/>
      <c r="FR343" s="80"/>
      <c r="FS343" s="80"/>
      <c r="FT343" s="80"/>
      <c r="FU343" s="80"/>
      <c r="FV343" s="80"/>
      <c r="FW343" s="80"/>
      <c r="FX343" s="80"/>
      <c r="FY343" s="80"/>
      <c r="FZ343" s="79"/>
      <c r="GA343" s="80"/>
      <c r="GB343" s="81"/>
      <c r="GC343" s="80"/>
      <c r="GD343" s="80"/>
      <c r="GE343" s="80"/>
      <c r="GF343" s="80"/>
      <c r="GG343" s="80"/>
      <c r="GH343" s="80"/>
      <c r="GI343" s="80"/>
      <c r="GJ343" s="80"/>
      <c r="GK343" s="80"/>
      <c r="GL343" s="80"/>
      <c r="GM343" s="80"/>
      <c r="GN343" s="80"/>
      <c r="GO343" s="79"/>
      <c r="GP343" s="79"/>
      <c r="GQ343" s="81"/>
      <c r="GR343" s="79"/>
      <c r="GS343" s="79"/>
      <c r="GT343" s="79"/>
      <c r="GU343" s="79"/>
      <c r="GV343" s="79"/>
      <c r="GW343" s="79"/>
      <c r="GX343" s="79"/>
      <c r="GY343" s="79"/>
      <c r="GZ343" s="79"/>
      <c r="HA343" s="79"/>
      <c r="HB343" s="79"/>
      <c r="HC343" s="79"/>
      <c r="HD343" s="2"/>
      <c r="HE343" s="2"/>
      <c r="HF343" s="2"/>
      <c r="HG343" s="2"/>
      <c r="HH343" s="2"/>
      <c r="HI343" s="2"/>
      <c r="HJ343" s="2"/>
      <c r="HK343" s="2"/>
      <c r="HL343" s="2"/>
    </row>
    <row r="344" spans="1:220" s="4" customFormat="1" ht="13.5" customHeight="1" x14ac:dyDescent="0.25">
      <c r="A344" s="72"/>
      <c r="B344" s="71"/>
      <c r="C344" s="73"/>
      <c r="D344" s="73"/>
      <c r="E344" s="74"/>
      <c r="F344" s="75"/>
      <c r="G344" s="71"/>
      <c r="H344" s="76"/>
      <c r="I344" s="71"/>
      <c r="J344" s="71"/>
      <c r="K344" s="77"/>
      <c r="L344" s="77"/>
      <c r="M344" s="77"/>
      <c r="N344" s="76"/>
      <c r="O344" s="77"/>
      <c r="P344" s="78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80"/>
      <c r="AH344" s="81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79"/>
      <c r="AV344" s="80"/>
      <c r="AW344" s="81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79"/>
      <c r="BK344" s="80"/>
      <c r="BL344" s="81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79"/>
      <c r="BZ344" s="80"/>
      <c r="CA344" s="81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79"/>
      <c r="CO344" s="80"/>
      <c r="CP344" s="81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79"/>
      <c r="DD344" s="80"/>
      <c r="DE344" s="81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79"/>
      <c r="DS344" s="80"/>
      <c r="DT344" s="81"/>
      <c r="DU344" s="80"/>
      <c r="DV344" s="80"/>
      <c r="DW344" s="80"/>
      <c r="DX344" s="80"/>
      <c r="DY344" s="80"/>
      <c r="DZ344" s="80"/>
      <c r="EA344" s="80"/>
      <c r="EB344" s="80"/>
      <c r="EC344" s="80"/>
      <c r="ED344" s="80"/>
      <c r="EE344" s="80"/>
      <c r="EF344" s="80"/>
      <c r="EG344" s="79"/>
      <c r="EH344" s="80"/>
      <c r="EI344" s="81"/>
      <c r="EJ344" s="80"/>
      <c r="EK344" s="80"/>
      <c r="EL344" s="80"/>
      <c r="EM344" s="80"/>
      <c r="EN344" s="80"/>
      <c r="EO344" s="80"/>
      <c r="EP344" s="80"/>
      <c r="EQ344" s="80"/>
      <c r="ER344" s="80"/>
      <c r="ES344" s="80"/>
      <c r="ET344" s="80"/>
      <c r="EU344" s="80"/>
      <c r="EV344" s="79"/>
      <c r="EW344" s="80"/>
      <c r="EX344" s="81"/>
      <c r="EY344" s="80"/>
      <c r="EZ344" s="80"/>
      <c r="FA344" s="80"/>
      <c r="FB344" s="80"/>
      <c r="FC344" s="80"/>
      <c r="FD344" s="80"/>
      <c r="FE344" s="80"/>
      <c r="FF344" s="80"/>
      <c r="FG344" s="80"/>
      <c r="FH344" s="80"/>
      <c r="FI344" s="80"/>
      <c r="FJ344" s="80"/>
      <c r="FK344" s="79"/>
      <c r="FL344" s="80"/>
      <c r="FM344" s="81"/>
      <c r="FN344" s="80"/>
      <c r="FO344" s="80"/>
      <c r="FP344" s="80"/>
      <c r="FQ344" s="80"/>
      <c r="FR344" s="80"/>
      <c r="FS344" s="80"/>
      <c r="FT344" s="80"/>
      <c r="FU344" s="80"/>
      <c r="FV344" s="80"/>
      <c r="FW344" s="80"/>
      <c r="FX344" s="80"/>
      <c r="FY344" s="80"/>
      <c r="FZ344" s="79"/>
      <c r="GA344" s="80"/>
      <c r="GB344" s="81"/>
      <c r="GC344" s="80"/>
      <c r="GD344" s="80"/>
      <c r="GE344" s="80"/>
      <c r="GF344" s="80"/>
      <c r="GG344" s="80"/>
      <c r="GH344" s="80"/>
      <c r="GI344" s="80"/>
      <c r="GJ344" s="80"/>
      <c r="GK344" s="80"/>
      <c r="GL344" s="80"/>
      <c r="GM344" s="80"/>
      <c r="GN344" s="80"/>
      <c r="GO344" s="79"/>
      <c r="GP344" s="79"/>
      <c r="GQ344" s="81"/>
      <c r="GR344" s="79"/>
      <c r="GS344" s="79"/>
      <c r="GT344" s="79"/>
      <c r="GU344" s="79"/>
      <c r="GV344" s="79"/>
      <c r="GW344" s="79"/>
      <c r="GX344" s="79"/>
      <c r="GY344" s="79"/>
      <c r="GZ344" s="79"/>
      <c r="HA344" s="79"/>
      <c r="HB344" s="79"/>
      <c r="HC344" s="79"/>
      <c r="HD344" s="2"/>
      <c r="HE344" s="2"/>
      <c r="HF344" s="2"/>
      <c r="HG344" s="2"/>
      <c r="HH344" s="2"/>
      <c r="HI344" s="2"/>
      <c r="HJ344" s="2"/>
      <c r="HK344" s="2"/>
      <c r="HL344" s="2"/>
    </row>
    <row r="345" spans="1:220" s="4" customFormat="1" ht="13.5" customHeight="1" x14ac:dyDescent="0.25">
      <c r="A345" s="72"/>
      <c r="B345" s="71"/>
      <c r="C345" s="73"/>
      <c r="D345" s="73"/>
      <c r="E345" s="74"/>
      <c r="F345" s="75"/>
      <c r="G345" s="71"/>
      <c r="H345" s="76"/>
      <c r="I345" s="71"/>
      <c r="J345" s="71"/>
      <c r="K345" s="77"/>
      <c r="L345" s="77"/>
      <c r="M345" s="77"/>
      <c r="N345" s="76"/>
      <c r="O345" s="77"/>
      <c r="P345" s="78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80"/>
      <c r="AH345" s="81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79"/>
      <c r="AV345" s="80"/>
      <c r="AW345" s="81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79"/>
      <c r="BK345" s="80"/>
      <c r="BL345" s="81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79"/>
      <c r="BZ345" s="80"/>
      <c r="CA345" s="81"/>
      <c r="CB345" s="80"/>
      <c r="CC345" s="80"/>
      <c r="CD345" s="80"/>
      <c r="CE345" s="80"/>
      <c r="CF345" s="80"/>
      <c r="CG345" s="80"/>
      <c r="CH345" s="80"/>
      <c r="CI345" s="80"/>
      <c r="CJ345" s="80"/>
      <c r="CK345" s="80"/>
      <c r="CL345" s="80"/>
      <c r="CM345" s="80"/>
      <c r="CN345" s="79"/>
      <c r="CO345" s="80"/>
      <c r="CP345" s="81"/>
      <c r="CQ345" s="80"/>
      <c r="CR345" s="80"/>
      <c r="CS345" s="80"/>
      <c r="CT345" s="80"/>
      <c r="CU345" s="80"/>
      <c r="CV345" s="80"/>
      <c r="CW345" s="80"/>
      <c r="CX345" s="80"/>
      <c r="CY345" s="80"/>
      <c r="CZ345" s="80"/>
      <c r="DA345" s="80"/>
      <c r="DB345" s="80"/>
      <c r="DC345" s="79"/>
      <c r="DD345" s="80"/>
      <c r="DE345" s="81"/>
      <c r="DF345" s="80"/>
      <c r="DG345" s="80"/>
      <c r="DH345" s="80"/>
      <c r="DI345" s="80"/>
      <c r="DJ345" s="80"/>
      <c r="DK345" s="80"/>
      <c r="DL345" s="80"/>
      <c r="DM345" s="80"/>
      <c r="DN345" s="80"/>
      <c r="DO345" s="80"/>
      <c r="DP345" s="80"/>
      <c r="DQ345" s="80"/>
      <c r="DR345" s="79"/>
      <c r="DS345" s="80"/>
      <c r="DT345" s="81"/>
      <c r="DU345" s="80"/>
      <c r="DV345" s="80"/>
      <c r="DW345" s="80"/>
      <c r="DX345" s="80"/>
      <c r="DY345" s="80"/>
      <c r="DZ345" s="80"/>
      <c r="EA345" s="80"/>
      <c r="EB345" s="80"/>
      <c r="EC345" s="80"/>
      <c r="ED345" s="80"/>
      <c r="EE345" s="80"/>
      <c r="EF345" s="80"/>
      <c r="EG345" s="79"/>
      <c r="EH345" s="80"/>
      <c r="EI345" s="81"/>
      <c r="EJ345" s="80"/>
      <c r="EK345" s="80"/>
      <c r="EL345" s="80"/>
      <c r="EM345" s="80"/>
      <c r="EN345" s="80"/>
      <c r="EO345" s="80"/>
      <c r="EP345" s="80"/>
      <c r="EQ345" s="80"/>
      <c r="ER345" s="80"/>
      <c r="ES345" s="80"/>
      <c r="ET345" s="80"/>
      <c r="EU345" s="80"/>
      <c r="EV345" s="79"/>
      <c r="EW345" s="80"/>
      <c r="EX345" s="81"/>
      <c r="EY345" s="80"/>
      <c r="EZ345" s="80"/>
      <c r="FA345" s="80"/>
      <c r="FB345" s="80"/>
      <c r="FC345" s="80"/>
      <c r="FD345" s="80"/>
      <c r="FE345" s="80"/>
      <c r="FF345" s="80"/>
      <c r="FG345" s="80"/>
      <c r="FH345" s="80"/>
      <c r="FI345" s="80"/>
      <c r="FJ345" s="80"/>
      <c r="FK345" s="79"/>
      <c r="FL345" s="80"/>
      <c r="FM345" s="81"/>
      <c r="FN345" s="80"/>
      <c r="FO345" s="80"/>
      <c r="FP345" s="80"/>
      <c r="FQ345" s="80"/>
      <c r="FR345" s="80"/>
      <c r="FS345" s="80"/>
      <c r="FT345" s="80"/>
      <c r="FU345" s="80"/>
      <c r="FV345" s="80"/>
      <c r="FW345" s="80"/>
      <c r="FX345" s="80"/>
      <c r="FY345" s="80"/>
      <c r="FZ345" s="79"/>
      <c r="GA345" s="80"/>
      <c r="GB345" s="81"/>
      <c r="GC345" s="80"/>
      <c r="GD345" s="80"/>
      <c r="GE345" s="80"/>
      <c r="GF345" s="80"/>
      <c r="GG345" s="80"/>
      <c r="GH345" s="80"/>
      <c r="GI345" s="80"/>
      <c r="GJ345" s="80"/>
      <c r="GK345" s="80"/>
      <c r="GL345" s="80"/>
      <c r="GM345" s="80"/>
      <c r="GN345" s="80"/>
      <c r="GO345" s="79"/>
      <c r="GP345" s="79"/>
      <c r="GQ345" s="82"/>
      <c r="GR345" s="79"/>
      <c r="GS345" s="79"/>
      <c r="GT345" s="79"/>
      <c r="GU345" s="79"/>
      <c r="GV345" s="79"/>
      <c r="GW345" s="79"/>
      <c r="GX345" s="79"/>
      <c r="GY345" s="79"/>
      <c r="GZ345" s="79"/>
      <c r="HA345" s="79"/>
      <c r="HB345" s="79"/>
      <c r="HC345" s="79"/>
      <c r="HD345" s="2"/>
      <c r="HE345" s="2"/>
      <c r="HF345" s="2"/>
      <c r="HG345" s="2"/>
      <c r="HH345" s="2"/>
      <c r="HI345" s="2"/>
      <c r="HJ345" s="2"/>
      <c r="HK345" s="2"/>
      <c r="HL345" s="2"/>
    </row>
    <row r="346" spans="1:220" s="4" customFormat="1" ht="13.5" customHeight="1" x14ac:dyDescent="0.25">
      <c r="A346" s="72"/>
      <c r="B346" s="71"/>
      <c r="C346" s="73"/>
      <c r="D346" s="73"/>
      <c r="E346" s="74"/>
      <c r="F346" s="75"/>
      <c r="G346" s="71"/>
      <c r="H346" s="76"/>
      <c r="I346" s="71"/>
      <c r="J346" s="71"/>
      <c r="K346" s="77"/>
      <c r="L346" s="77"/>
      <c r="M346" s="77"/>
      <c r="N346" s="76"/>
      <c r="O346" s="77"/>
      <c r="P346" s="78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80"/>
      <c r="AH346" s="81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79"/>
      <c r="AV346" s="80"/>
      <c r="AW346" s="81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4"/>
      <c r="BK346" s="80"/>
      <c r="BL346" s="81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79"/>
      <c r="BZ346" s="80"/>
      <c r="CA346" s="81"/>
      <c r="CB346" s="80"/>
      <c r="CC346" s="80"/>
      <c r="CD346" s="80"/>
      <c r="CE346" s="80"/>
      <c r="CF346" s="80"/>
      <c r="CG346" s="80"/>
      <c r="CH346" s="80"/>
      <c r="CI346" s="80"/>
      <c r="CJ346" s="80"/>
      <c r="CK346" s="80"/>
      <c r="CL346" s="80"/>
      <c r="CM346" s="80"/>
      <c r="CN346" s="79"/>
      <c r="CO346" s="80"/>
      <c r="CP346" s="81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79"/>
      <c r="DD346" s="80"/>
      <c r="DE346" s="81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  <c r="DR346" s="79"/>
      <c r="DS346" s="80"/>
      <c r="DT346" s="81"/>
      <c r="DU346" s="80"/>
      <c r="DV346" s="80"/>
      <c r="DW346" s="80"/>
      <c r="DX346" s="80"/>
      <c r="DY346" s="80"/>
      <c r="DZ346" s="80"/>
      <c r="EA346" s="80"/>
      <c r="EB346" s="80"/>
      <c r="EC346" s="80"/>
      <c r="ED346" s="80"/>
      <c r="EE346" s="80"/>
      <c r="EF346" s="80"/>
      <c r="EG346" s="79"/>
      <c r="EH346" s="80"/>
      <c r="EI346" s="81"/>
      <c r="EJ346" s="80"/>
      <c r="EK346" s="80"/>
      <c r="EL346" s="80"/>
      <c r="EM346" s="80"/>
      <c r="EN346" s="80"/>
      <c r="EO346" s="80"/>
      <c r="EP346" s="80"/>
      <c r="EQ346" s="80"/>
      <c r="ER346" s="80"/>
      <c r="ES346" s="80"/>
      <c r="ET346" s="80"/>
      <c r="EU346" s="80"/>
      <c r="EV346" s="79"/>
      <c r="EW346" s="80"/>
      <c r="EX346" s="81"/>
      <c r="EY346" s="80"/>
      <c r="EZ346" s="80"/>
      <c r="FA346" s="80"/>
      <c r="FB346" s="80"/>
      <c r="FC346" s="80"/>
      <c r="FD346" s="80"/>
      <c r="FE346" s="80"/>
      <c r="FF346" s="80"/>
      <c r="FG346" s="80"/>
      <c r="FH346" s="80"/>
      <c r="FI346" s="80"/>
      <c r="FJ346" s="80"/>
      <c r="FK346" s="79"/>
      <c r="FL346" s="80"/>
      <c r="FM346" s="81"/>
      <c r="FN346" s="80"/>
      <c r="FO346" s="80"/>
      <c r="FP346" s="80"/>
      <c r="FQ346" s="80"/>
      <c r="FR346" s="80"/>
      <c r="FS346" s="80"/>
      <c r="FT346" s="80"/>
      <c r="FU346" s="80"/>
      <c r="FV346" s="80"/>
      <c r="FW346" s="80"/>
      <c r="FX346" s="80"/>
      <c r="FY346" s="80"/>
      <c r="FZ346" s="79"/>
      <c r="GA346" s="80"/>
      <c r="GB346" s="81"/>
      <c r="GC346" s="80"/>
      <c r="GD346" s="80"/>
      <c r="GE346" s="80"/>
      <c r="GF346" s="80"/>
      <c r="GG346" s="80"/>
      <c r="GH346" s="80"/>
      <c r="GI346" s="80"/>
      <c r="GJ346" s="80"/>
      <c r="GK346" s="80"/>
      <c r="GL346" s="80"/>
      <c r="GM346" s="80"/>
      <c r="GN346" s="80"/>
      <c r="GO346" s="79"/>
      <c r="GP346" s="79"/>
      <c r="GQ346" s="82"/>
      <c r="GR346" s="79"/>
      <c r="GS346" s="79"/>
      <c r="GT346" s="79"/>
      <c r="GU346" s="79"/>
      <c r="GV346" s="79"/>
      <c r="GW346" s="79"/>
      <c r="GX346" s="79"/>
      <c r="GY346" s="79"/>
      <c r="GZ346" s="79"/>
      <c r="HA346" s="79"/>
      <c r="HB346" s="79"/>
      <c r="HC346" s="79"/>
      <c r="HD346" s="2"/>
      <c r="HE346" s="2"/>
      <c r="HF346" s="2"/>
      <c r="HG346" s="2"/>
      <c r="HH346" s="2"/>
      <c r="HI346" s="2"/>
      <c r="HJ346" s="2"/>
      <c r="HK346" s="2"/>
      <c r="HL346" s="2"/>
    </row>
    <row r="347" spans="1:220" s="4" customFormat="1" ht="13.5" customHeight="1" x14ac:dyDescent="0.25">
      <c r="A347" s="72"/>
      <c r="B347" s="71"/>
      <c r="C347" s="73"/>
      <c r="D347" s="73"/>
      <c r="E347" s="74"/>
      <c r="F347" s="75"/>
      <c r="G347" s="71"/>
      <c r="H347" s="76"/>
      <c r="I347" s="71"/>
      <c r="J347" s="71"/>
      <c r="K347" s="77"/>
      <c r="L347" s="77"/>
      <c r="M347" s="77"/>
      <c r="N347" s="76"/>
      <c r="O347" s="77"/>
      <c r="P347" s="78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80"/>
      <c r="AH347" s="81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79"/>
      <c r="AV347" s="80"/>
      <c r="AW347" s="81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79"/>
      <c r="BK347" s="80"/>
      <c r="BL347" s="81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79"/>
      <c r="BZ347" s="80"/>
      <c r="CA347" s="81"/>
      <c r="CB347" s="80"/>
      <c r="CC347" s="80"/>
      <c r="CD347" s="80"/>
      <c r="CE347" s="80"/>
      <c r="CF347" s="80"/>
      <c r="CG347" s="80"/>
      <c r="CH347" s="80"/>
      <c r="CI347" s="80"/>
      <c r="CJ347" s="80"/>
      <c r="CK347" s="80"/>
      <c r="CL347" s="80"/>
      <c r="CM347" s="80"/>
      <c r="CN347" s="79"/>
      <c r="CO347" s="80"/>
      <c r="CP347" s="81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79"/>
      <c r="DD347" s="80"/>
      <c r="DE347" s="81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  <c r="DR347" s="79"/>
      <c r="DS347" s="80"/>
      <c r="DT347" s="81"/>
      <c r="DU347" s="80"/>
      <c r="DV347" s="80"/>
      <c r="DW347" s="80"/>
      <c r="DX347" s="80"/>
      <c r="DY347" s="80"/>
      <c r="DZ347" s="80"/>
      <c r="EA347" s="80"/>
      <c r="EB347" s="80"/>
      <c r="EC347" s="80"/>
      <c r="ED347" s="80"/>
      <c r="EE347" s="80"/>
      <c r="EF347" s="80"/>
      <c r="EG347" s="79"/>
      <c r="EH347" s="80"/>
      <c r="EI347" s="81"/>
      <c r="EJ347" s="80"/>
      <c r="EK347" s="80"/>
      <c r="EL347" s="80"/>
      <c r="EM347" s="80"/>
      <c r="EN347" s="80"/>
      <c r="EO347" s="80"/>
      <c r="EP347" s="80"/>
      <c r="EQ347" s="80"/>
      <c r="ER347" s="80"/>
      <c r="ES347" s="80"/>
      <c r="ET347" s="80"/>
      <c r="EU347" s="80"/>
      <c r="EV347" s="79"/>
      <c r="EW347" s="80"/>
      <c r="EX347" s="81"/>
      <c r="EY347" s="80"/>
      <c r="EZ347" s="80"/>
      <c r="FA347" s="80"/>
      <c r="FB347" s="80"/>
      <c r="FC347" s="80"/>
      <c r="FD347" s="80"/>
      <c r="FE347" s="80"/>
      <c r="FF347" s="80"/>
      <c r="FG347" s="80"/>
      <c r="FH347" s="80"/>
      <c r="FI347" s="80"/>
      <c r="FJ347" s="80"/>
      <c r="FK347" s="79"/>
      <c r="FL347" s="80"/>
      <c r="FM347" s="81"/>
      <c r="FN347" s="80"/>
      <c r="FO347" s="80"/>
      <c r="FP347" s="80"/>
      <c r="FQ347" s="80"/>
      <c r="FR347" s="80"/>
      <c r="FS347" s="80"/>
      <c r="FT347" s="80"/>
      <c r="FU347" s="80"/>
      <c r="FV347" s="80"/>
      <c r="FW347" s="80"/>
      <c r="FX347" s="80"/>
      <c r="FY347" s="80"/>
      <c r="FZ347" s="79"/>
      <c r="GA347" s="80"/>
      <c r="GB347" s="81"/>
      <c r="GC347" s="80"/>
      <c r="GD347" s="80"/>
      <c r="GE347" s="80"/>
      <c r="GF347" s="80"/>
      <c r="GG347" s="80"/>
      <c r="GH347" s="80"/>
      <c r="GI347" s="80"/>
      <c r="GJ347" s="80"/>
      <c r="GK347" s="80"/>
      <c r="GL347" s="80"/>
      <c r="GM347" s="80"/>
      <c r="GN347" s="80"/>
      <c r="GO347" s="79"/>
      <c r="GP347" s="79"/>
      <c r="GQ347" s="82"/>
      <c r="GR347" s="79"/>
      <c r="GS347" s="79"/>
      <c r="GT347" s="79"/>
      <c r="GU347" s="79"/>
      <c r="GV347" s="79"/>
      <c r="GW347" s="79"/>
      <c r="GX347" s="79"/>
      <c r="GY347" s="79"/>
      <c r="GZ347" s="79"/>
      <c r="HA347" s="79"/>
      <c r="HB347" s="79"/>
      <c r="HC347" s="79"/>
      <c r="HD347" s="2"/>
      <c r="HE347" s="2"/>
      <c r="HF347" s="2"/>
      <c r="HG347" s="2"/>
      <c r="HH347" s="2"/>
      <c r="HI347" s="2"/>
      <c r="HJ347" s="2"/>
      <c r="HK347" s="2"/>
      <c r="HL347" s="2"/>
    </row>
    <row r="348" spans="1:220" s="4" customFormat="1" ht="13.5" customHeight="1" x14ac:dyDescent="0.25">
      <c r="A348" s="72"/>
      <c r="B348" s="71"/>
      <c r="C348" s="73"/>
      <c r="D348" s="73"/>
      <c r="E348" s="74"/>
      <c r="F348" s="75"/>
      <c r="G348" s="71"/>
      <c r="H348" s="76"/>
      <c r="I348" s="71"/>
      <c r="J348" s="71"/>
      <c r="K348" s="77"/>
      <c r="L348" s="77"/>
      <c r="M348" s="77"/>
      <c r="N348" s="76"/>
      <c r="O348" s="77"/>
      <c r="P348" s="78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80"/>
      <c r="AH348" s="81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79"/>
      <c r="AV348" s="80"/>
      <c r="AW348" s="81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79"/>
      <c r="BK348" s="80"/>
      <c r="BL348" s="81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79"/>
      <c r="BZ348" s="80"/>
      <c r="CA348" s="81"/>
      <c r="CB348" s="80"/>
      <c r="CC348" s="80"/>
      <c r="CD348" s="80"/>
      <c r="CE348" s="80"/>
      <c r="CF348" s="80"/>
      <c r="CG348" s="80"/>
      <c r="CH348" s="80"/>
      <c r="CI348" s="80"/>
      <c r="CJ348" s="80"/>
      <c r="CK348" s="80"/>
      <c r="CL348" s="80"/>
      <c r="CM348" s="80"/>
      <c r="CN348" s="79"/>
      <c r="CO348" s="80"/>
      <c r="CP348" s="81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79"/>
      <c r="DD348" s="80"/>
      <c r="DE348" s="81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  <c r="DR348" s="79"/>
      <c r="DS348" s="80"/>
      <c r="DT348" s="81"/>
      <c r="DU348" s="80"/>
      <c r="DV348" s="80"/>
      <c r="DW348" s="80"/>
      <c r="DX348" s="80"/>
      <c r="DY348" s="80"/>
      <c r="DZ348" s="80"/>
      <c r="EA348" s="80"/>
      <c r="EB348" s="80"/>
      <c r="EC348" s="80"/>
      <c r="ED348" s="80"/>
      <c r="EE348" s="80"/>
      <c r="EF348" s="80"/>
      <c r="EG348" s="79"/>
      <c r="EH348" s="80"/>
      <c r="EI348" s="81"/>
      <c r="EJ348" s="80"/>
      <c r="EK348" s="80"/>
      <c r="EL348" s="80"/>
      <c r="EM348" s="80"/>
      <c r="EN348" s="80"/>
      <c r="EO348" s="80"/>
      <c r="EP348" s="80"/>
      <c r="EQ348" s="80"/>
      <c r="ER348" s="80"/>
      <c r="ES348" s="80"/>
      <c r="ET348" s="80"/>
      <c r="EU348" s="80"/>
      <c r="EV348" s="79"/>
      <c r="EW348" s="80"/>
      <c r="EX348" s="81"/>
      <c r="EY348" s="80"/>
      <c r="EZ348" s="80"/>
      <c r="FA348" s="80"/>
      <c r="FB348" s="80"/>
      <c r="FC348" s="80"/>
      <c r="FD348" s="80"/>
      <c r="FE348" s="80"/>
      <c r="FF348" s="80"/>
      <c r="FG348" s="80"/>
      <c r="FH348" s="80"/>
      <c r="FI348" s="80"/>
      <c r="FJ348" s="80"/>
      <c r="FK348" s="79"/>
      <c r="FL348" s="80"/>
      <c r="FM348" s="81"/>
      <c r="FN348" s="80"/>
      <c r="FO348" s="80"/>
      <c r="FP348" s="80"/>
      <c r="FQ348" s="80"/>
      <c r="FR348" s="80"/>
      <c r="FS348" s="80"/>
      <c r="FT348" s="80"/>
      <c r="FU348" s="80"/>
      <c r="FV348" s="80"/>
      <c r="FW348" s="80"/>
      <c r="FX348" s="80"/>
      <c r="FY348" s="80"/>
      <c r="FZ348" s="79"/>
      <c r="GA348" s="80"/>
      <c r="GB348" s="81"/>
      <c r="GC348" s="80"/>
      <c r="GD348" s="80"/>
      <c r="GE348" s="80"/>
      <c r="GF348" s="80"/>
      <c r="GG348" s="80"/>
      <c r="GH348" s="80"/>
      <c r="GI348" s="80"/>
      <c r="GJ348" s="80"/>
      <c r="GK348" s="80"/>
      <c r="GL348" s="80"/>
      <c r="GM348" s="80"/>
      <c r="GN348" s="80"/>
      <c r="GO348" s="79"/>
      <c r="GP348" s="79"/>
      <c r="GQ348" s="82"/>
      <c r="GR348" s="79"/>
      <c r="GS348" s="79"/>
      <c r="GT348" s="79"/>
      <c r="GU348" s="79"/>
      <c r="GV348" s="79"/>
      <c r="GW348" s="79"/>
      <c r="GX348" s="79"/>
      <c r="GY348" s="79"/>
      <c r="GZ348" s="79"/>
      <c r="HA348" s="79"/>
      <c r="HB348" s="79"/>
      <c r="HC348" s="79"/>
      <c r="HD348" s="2"/>
      <c r="HE348" s="2"/>
      <c r="HF348" s="2"/>
      <c r="HG348" s="2"/>
      <c r="HH348" s="2"/>
      <c r="HI348" s="2"/>
      <c r="HJ348" s="2"/>
      <c r="HK348" s="2"/>
      <c r="HL348" s="2"/>
    </row>
    <row r="349" spans="1:220" s="4" customFormat="1" ht="13.5" customHeight="1" x14ac:dyDescent="0.25">
      <c r="A349" s="72"/>
      <c r="B349" s="71"/>
      <c r="C349" s="73"/>
      <c r="D349" s="73"/>
      <c r="E349" s="74"/>
      <c r="F349" s="75"/>
      <c r="G349" s="71"/>
      <c r="H349" s="76"/>
      <c r="I349" s="71"/>
      <c r="J349" s="71"/>
      <c r="K349" s="77"/>
      <c r="L349" s="77"/>
      <c r="M349" s="77"/>
      <c r="N349" s="76"/>
      <c r="O349" s="77"/>
      <c r="P349" s="78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80"/>
      <c r="AH349" s="81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79"/>
      <c r="AV349" s="80"/>
      <c r="AW349" s="81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4"/>
      <c r="BK349" s="80"/>
      <c r="BL349" s="81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79"/>
      <c r="BZ349" s="80"/>
      <c r="CA349" s="81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79"/>
      <c r="CO349" s="80"/>
      <c r="CP349" s="81"/>
      <c r="CQ349" s="80"/>
      <c r="CR349" s="80"/>
      <c r="CS349" s="80"/>
      <c r="CT349" s="80"/>
      <c r="CU349" s="80"/>
      <c r="CV349" s="80"/>
      <c r="CW349" s="80"/>
      <c r="CX349" s="80"/>
      <c r="CY349" s="80"/>
      <c r="CZ349" s="80"/>
      <c r="DA349" s="80"/>
      <c r="DB349" s="80"/>
      <c r="DC349" s="79"/>
      <c r="DD349" s="80"/>
      <c r="DE349" s="81"/>
      <c r="DF349" s="80"/>
      <c r="DG349" s="80"/>
      <c r="DH349" s="80"/>
      <c r="DI349" s="80"/>
      <c r="DJ349" s="80"/>
      <c r="DK349" s="80"/>
      <c r="DL349" s="80"/>
      <c r="DM349" s="80"/>
      <c r="DN349" s="80"/>
      <c r="DO349" s="80"/>
      <c r="DP349" s="80"/>
      <c r="DQ349" s="80"/>
      <c r="DR349" s="79"/>
      <c r="DS349" s="80"/>
      <c r="DT349" s="81"/>
      <c r="DU349" s="80"/>
      <c r="DV349" s="80"/>
      <c r="DW349" s="80"/>
      <c r="DX349" s="80"/>
      <c r="DY349" s="80"/>
      <c r="DZ349" s="80"/>
      <c r="EA349" s="80"/>
      <c r="EB349" s="80"/>
      <c r="EC349" s="80"/>
      <c r="ED349" s="80"/>
      <c r="EE349" s="80"/>
      <c r="EF349" s="80"/>
      <c r="EG349" s="79"/>
      <c r="EH349" s="80"/>
      <c r="EI349" s="81"/>
      <c r="EJ349" s="80"/>
      <c r="EK349" s="80"/>
      <c r="EL349" s="80"/>
      <c r="EM349" s="80"/>
      <c r="EN349" s="80"/>
      <c r="EO349" s="80"/>
      <c r="EP349" s="80"/>
      <c r="EQ349" s="80"/>
      <c r="ER349" s="80"/>
      <c r="ES349" s="80"/>
      <c r="ET349" s="80"/>
      <c r="EU349" s="80"/>
      <c r="EV349" s="79"/>
      <c r="EW349" s="80"/>
      <c r="EX349" s="81"/>
      <c r="EY349" s="80"/>
      <c r="EZ349" s="80"/>
      <c r="FA349" s="80"/>
      <c r="FB349" s="80"/>
      <c r="FC349" s="80"/>
      <c r="FD349" s="80"/>
      <c r="FE349" s="80"/>
      <c r="FF349" s="80"/>
      <c r="FG349" s="80"/>
      <c r="FH349" s="80"/>
      <c r="FI349" s="80"/>
      <c r="FJ349" s="80"/>
      <c r="FK349" s="79"/>
      <c r="FL349" s="80"/>
      <c r="FM349" s="81"/>
      <c r="FN349" s="80"/>
      <c r="FO349" s="80"/>
      <c r="FP349" s="80"/>
      <c r="FQ349" s="80"/>
      <c r="FR349" s="80"/>
      <c r="FS349" s="80"/>
      <c r="FT349" s="80"/>
      <c r="FU349" s="80"/>
      <c r="FV349" s="80"/>
      <c r="FW349" s="80"/>
      <c r="FX349" s="80"/>
      <c r="FY349" s="80"/>
      <c r="FZ349" s="79"/>
      <c r="GA349" s="80"/>
      <c r="GB349" s="81"/>
      <c r="GC349" s="80"/>
      <c r="GD349" s="80"/>
      <c r="GE349" s="80"/>
      <c r="GF349" s="80"/>
      <c r="GG349" s="80"/>
      <c r="GH349" s="80"/>
      <c r="GI349" s="80"/>
      <c r="GJ349" s="80"/>
      <c r="GK349" s="80"/>
      <c r="GL349" s="80"/>
      <c r="GM349" s="80"/>
      <c r="GN349" s="80"/>
      <c r="GO349" s="79"/>
      <c r="GP349" s="79"/>
      <c r="GQ349" s="82"/>
      <c r="GR349" s="79"/>
      <c r="GS349" s="79"/>
      <c r="GT349" s="79"/>
      <c r="GU349" s="79"/>
      <c r="GV349" s="79"/>
      <c r="GW349" s="79"/>
      <c r="GX349" s="79"/>
      <c r="GY349" s="79"/>
      <c r="GZ349" s="79"/>
      <c r="HA349" s="79"/>
      <c r="HB349" s="79"/>
      <c r="HC349" s="79"/>
      <c r="HD349" s="2"/>
      <c r="HE349" s="2"/>
      <c r="HF349" s="2"/>
      <c r="HG349" s="2"/>
      <c r="HH349" s="2"/>
      <c r="HI349" s="2"/>
      <c r="HJ349" s="2"/>
      <c r="HK349" s="2"/>
      <c r="HL349" s="2"/>
    </row>
    <row r="350" spans="1:220" s="4" customFormat="1" ht="13.5" customHeight="1" x14ac:dyDescent="0.25">
      <c r="A350" s="72"/>
      <c r="B350" s="71"/>
      <c r="C350" s="73"/>
      <c r="D350" s="73"/>
      <c r="E350" s="74"/>
      <c r="F350" s="75"/>
      <c r="G350" s="71"/>
      <c r="H350" s="76"/>
      <c r="I350" s="71"/>
      <c r="J350" s="71"/>
      <c r="K350" s="77"/>
      <c r="L350" s="77"/>
      <c r="M350" s="77"/>
      <c r="N350" s="76"/>
      <c r="O350" s="77"/>
      <c r="P350" s="78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80"/>
      <c r="AH350" s="81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79"/>
      <c r="AV350" s="80"/>
      <c r="AW350" s="81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79"/>
      <c r="BK350" s="80"/>
      <c r="BL350" s="81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79"/>
      <c r="BZ350" s="80"/>
      <c r="CA350" s="81"/>
      <c r="CB350" s="80"/>
      <c r="CC350" s="80"/>
      <c r="CD350" s="80"/>
      <c r="CE350" s="80"/>
      <c r="CF350" s="80"/>
      <c r="CG350" s="80"/>
      <c r="CH350" s="80"/>
      <c r="CI350" s="80"/>
      <c r="CJ350" s="80"/>
      <c r="CK350" s="80"/>
      <c r="CL350" s="80"/>
      <c r="CM350" s="80"/>
      <c r="CN350" s="79"/>
      <c r="CO350" s="80"/>
      <c r="CP350" s="81"/>
      <c r="CQ350" s="80"/>
      <c r="CR350" s="80"/>
      <c r="CS350" s="80"/>
      <c r="CT350" s="80"/>
      <c r="CU350" s="80"/>
      <c r="CV350" s="80"/>
      <c r="CW350" s="80"/>
      <c r="CX350" s="80"/>
      <c r="CY350" s="80"/>
      <c r="CZ350" s="80"/>
      <c r="DA350" s="80"/>
      <c r="DB350" s="80"/>
      <c r="DC350" s="79"/>
      <c r="DD350" s="80"/>
      <c r="DE350" s="81"/>
      <c r="DF350" s="80"/>
      <c r="DG350" s="80"/>
      <c r="DH350" s="80"/>
      <c r="DI350" s="80"/>
      <c r="DJ350" s="80"/>
      <c r="DK350" s="80"/>
      <c r="DL350" s="80"/>
      <c r="DM350" s="80"/>
      <c r="DN350" s="80"/>
      <c r="DO350" s="80"/>
      <c r="DP350" s="80"/>
      <c r="DQ350" s="80"/>
      <c r="DR350" s="79"/>
      <c r="DS350" s="80"/>
      <c r="DT350" s="81"/>
      <c r="DU350" s="80"/>
      <c r="DV350" s="80"/>
      <c r="DW350" s="80"/>
      <c r="DX350" s="80"/>
      <c r="DY350" s="80"/>
      <c r="DZ350" s="80"/>
      <c r="EA350" s="80"/>
      <c r="EB350" s="80"/>
      <c r="EC350" s="80"/>
      <c r="ED350" s="80"/>
      <c r="EE350" s="80"/>
      <c r="EF350" s="80"/>
      <c r="EG350" s="79"/>
      <c r="EH350" s="80"/>
      <c r="EI350" s="81"/>
      <c r="EJ350" s="80"/>
      <c r="EK350" s="80"/>
      <c r="EL350" s="80"/>
      <c r="EM350" s="80"/>
      <c r="EN350" s="80"/>
      <c r="EO350" s="80"/>
      <c r="EP350" s="80"/>
      <c r="EQ350" s="80"/>
      <c r="ER350" s="80"/>
      <c r="ES350" s="80"/>
      <c r="ET350" s="80"/>
      <c r="EU350" s="80"/>
      <c r="EV350" s="79"/>
      <c r="EW350" s="80"/>
      <c r="EX350" s="81"/>
      <c r="EY350" s="80"/>
      <c r="EZ350" s="80"/>
      <c r="FA350" s="80"/>
      <c r="FB350" s="80"/>
      <c r="FC350" s="80"/>
      <c r="FD350" s="80"/>
      <c r="FE350" s="80"/>
      <c r="FF350" s="80"/>
      <c r="FG350" s="80"/>
      <c r="FH350" s="80"/>
      <c r="FI350" s="80"/>
      <c r="FJ350" s="80"/>
      <c r="FK350" s="79"/>
      <c r="FL350" s="80"/>
      <c r="FM350" s="81"/>
      <c r="FN350" s="80"/>
      <c r="FO350" s="80"/>
      <c r="FP350" s="80"/>
      <c r="FQ350" s="80"/>
      <c r="FR350" s="80"/>
      <c r="FS350" s="80"/>
      <c r="FT350" s="80"/>
      <c r="FU350" s="80"/>
      <c r="FV350" s="80"/>
      <c r="FW350" s="80"/>
      <c r="FX350" s="80"/>
      <c r="FY350" s="80"/>
      <c r="FZ350" s="79"/>
      <c r="GA350" s="80"/>
      <c r="GB350" s="81"/>
      <c r="GC350" s="80"/>
      <c r="GD350" s="80"/>
      <c r="GE350" s="80"/>
      <c r="GF350" s="80"/>
      <c r="GG350" s="80"/>
      <c r="GH350" s="80"/>
      <c r="GI350" s="80"/>
      <c r="GJ350" s="80"/>
      <c r="GK350" s="80"/>
      <c r="GL350" s="80"/>
      <c r="GM350" s="80"/>
      <c r="GN350" s="80"/>
      <c r="GO350" s="79"/>
      <c r="GP350" s="79"/>
      <c r="GQ350" s="82"/>
      <c r="GR350" s="79"/>
      <c r="GS350" s="79"/>
      <c r="GT350" s="79"/>
      <c r="GU350" s="79"/>
      <c r="GV350" s="79"/>
      <c r="GW350" s="79"/>
      <c r="GX350" s="79"/>
      <c r="GY350" s="79"/>
      <c r="GZ350" s="79"/>
      <c r="HA350" s="79"/>
      <c r="HB350" s="79"/>
      <c r="HC350" s="79"/>
      <c r="HD350" s="2"/>
      <c r="HE350" s="2"/>
      <c r="HF350" s="2"/>
      <c r="HG350" s="2"/>
      <c r="HH350" s="2"/>
      <c r="HI350" s="2"/>
      <c r="HJ350" s="2"/>
      <c r="HK350" s="2"/>
      <c r="HL350" s="2"/>
    </row>
    <row r="351" spans="1:220" s="4" customFormat="1" ht="13.5" customHeight="1" x14ac:dyDescent="0.25">
      <c r="A351" s="72"/>
      <c r="B351" s="71"/>
      <c r="C351" s="73"/>
      <c r="D351" s="73"/>
      <c r="E351" s="74"/>
      <c r="F351" s="75"/>
      <c r="G351" s="71"/>
      <c r="H351" s="76"/>
      <c r="I351" s="71"/>
      <c r="J351" s="71"/>
      <c r="K351" s="77"/>
      <c r="L351" s="77"/>
      <c r="M351" s="77"/>
      <c r="N351" s="76"/>
      <c r="O351" s="77"/>
      <c r="P351" s="78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80"/>
      <c r="AH351" s="81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79"/>
      <c r="AV351" s="80"/>
      <c r="AW351" s="81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79"/>
      <c r="BK351" s="80"/>
      <c r="BL351" s="81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79"/>
      <c r="BZ351" s="80"/>
      <c r="CA351" s="81"/>
      <c r="CB351" s="80"/>
      <c r="CC351" s="80"/>
      <c r="CD351" s="80"/>
      <c r="CE351" s="80"/>
      <c r="CF351" s="80"/>
      <c r="CG351" s="80"/>
      <c r="CH351" s="80"/>
      <c r="CI351" s="80"/>
      <c r="CJ351" s="80"/>
      <c r="CK351" s="80"/>
      <c r="CL351" s="80"/>
      <c r="CM351" s="80"/>
      <c r="CN351" s="79"/>
      <c r="CO351" s="80"/>
      <c r="CP351" s="81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79"/>
      <c r="DD351" s="80"/>
      <c r="DE351" s="81"/>
      <c r="DF351" s="80"/>
      <c r="DG351" s="80"/>
      <c r="DH351" s="80"/>
      <c r="DI351" s="80"/>
      <c r="DJ351" s="80"/>
      <c r="DK351" s="80"/>
      <c r="DL351" s="80"/>
      <c r="DM351" s="80"/>
      <c r="DN351" s="80"/>
      <c r="DO351" s="80"/>
      <c r="DP351" s="80"/>
      <c r="DQ351" s="80"/>
      <c r="DR351" s="79"/>
      <c r="DS351" s="80"/>
      <c r="DT351" s="81"/>
      <c r="DU351" s="80"/>
      <c r="DV351" s="80"/>
      <c r="DW351" s="80"/>
      <c r="DX351" s="80"/>
      <c r="DY351" s="80"/>
      <c r="DZ351" s="80"/>
      <c r="EA351" s="80"/>
      <c r="EB351" s="80"/>
      <c r="EC351" s="80"/>
      <c r="ED351" s="80"/>
      <c r="EE351" s="80"/>
      <c r="EF351" s="80"/>
      <c r="EG351" s="79"/>
      <c r="EH351" s="80"/>
      <c r="EI351" s="81"/>
      <c r="EJ351" s="80"/>
      <c r="EK351" s="80"/>
      <c r="EL351" s="80"/>
      <c r="EM351" s="80"/>
      <c r="EN351" s="80"/>
      <c r="EO351" s="80"/>
      <c r="EP351" s="80"/>
      <c r="EQ351" s="80"/>
      <c r="ER351" s="80"/>
      <c r="ES351" s="80"/>
      <c r="ET351" s="80"/>
      <c r="EU351" s="80"/>
      <c r="EV351" s="79"/>
      <c r="EW351" s="80"/>
      <c r="EX351" s="81"/>
      <c r="EY351" s="80"/>
      <c r="EZ351" s="80"/>
      <c r="FA351" s="80"/>
      <c r="FB351" s="80"/>
      <c r="FC351" s="80"/>
      <c r="FD351" s="80"/>
      <c r="FE351" s="80"/>
      <c r="FF351" s="80"/>
      <c r="FG351" s="80"/>
      <c r="FH351" s="80"/>
      <c r="FI351" s="80"/>
      <c r="FJ351" s="80"/>
      <c r="FK351" s="79"/>
      <c r="FL351" s="80"/>
      <c r="FM351" s="81"/>
      <c r="FN351" s="80"/>
      <c r="FO351" s="80"/>
      <c r="FP351" s="80"/>
      <c r="FQ351" s="80"/>
      <c r="FR351" s="80"/>
      <c r="FS351" s="80"/>
      <c r="FT351" s="80"/>
      <c r="FU351" s="80"/>
      <c r="FV351" s="80"/>
      <c r="FW351" s="80"/>
      <c r="FX351" s="80"/>
      <c r="FY351" s="80"/>
      <c r="FZ351" s="79"/>
      <c r="GA351" s="80"/>
      <c r="GB351" s="81"/>
      <c r="GC351" s="80"/>
      <c r="GD351" s="80"/>
      <c r="GE351" s="80"/>
      <c r="GF351" s="80"/>
      <c r="GG351" s="80"/>
      <c r="GH351" s="80"/>
      <c r="GI351" s="80"/>
      <c r="GJ351" s="80"/>
      <c r="GK351" s="80"/>
      <c r="GL351" s="80"/>
      <c r="GM351" s="80"/>
      <c r="GN351" s="80"/>
      <c r="GO351" s="79"/>
      <c r="GP351" s="79"/>
      <c r="GQ351" s="82"/>
      <c r="GR351" s="79"/>
      <c r="GS351" s="79"/>
      <c r="GT351" s="79"/>
      <c r="GU351" s="79"/>
      <c r="GV351" s="79"/>
      <c r="GW351" s="79"/>
      <c r="GX351" s="79"/>
      <c r="GY351" s="79"/>
      <c r="GZ351" s="79"/>
      <c r="HA351" s="79"/>
      <c r="HB351" s="79"/>
      <c r="HC351" s="79"/>
      <c r="HD351" s="2"/>
      <c r="HE351" s="2"/>
      <c r="HF351" s="2"/>
      <c r="HG351" s="2"/>
      <c r="HH351" s="2"/>
      <c r="HI351" s="2"/>
      <c r="HJ351" s="2"/>
      <c r="HK351" s="2"/>
      <c r="HL351" s="2"/>
    </row>
    <row r="352" spans="1:220" s="4" customFormat="1" ht="13.5" customHeight="1" x14ac:dyDescent="0.25">
      <c r="A352" s="72"/>
      <c r="B352" s="71"/>
      <c r="C352" s="73"/>
      <c r="D352" s="73"/>
      <c r="E352" s="74"/>
      <c r="F352" s="75"/>
      <c r="G352" s="71"/>
      <c r="H352" s="76"/>
      <c r="I352" s="71"/>
      <c r="J352" s="71"/>
      <c r="K352" s="77"/>
      <c r="L352" s="77"/>
      <c r="M352" s="77"/>
      <c r="N352" s="76"/>
      <c r="O352" s="77"/>
      <c r="P352" s="78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80"/>
      <c r="AH352" s="81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79"/>
      <c r="AV352" s="80"/>
      <c r="AW352" s="81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79"/>
      <c r="BK352" s="80"/>
      <c r="BL352" s="81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79"/>
      <c r="BZ352" s="80"/>
      <c r="CA352" s="81"/>
      <c r="CB352" s="80"/>
      <c r="CC352" s="80"/>
      <c r="CD352" s="80"/>
      <c r="CE352" s="80"/>
      <c r="CF352" s="80"/>
      <c r="CG352" s="80"/>
      <c r="CH352" s="80"/>
      <c r="CI352" s="80"/>
      <c r="CJ352" s="80"/>
      <c r="CK352" s="80"/>
      <c r="CL352" s="80"/>
      <c r="CM352" s="80"/>
      <c r="CN352" s="79"/>
      <c r="CO352" s="80"/>
      <c r="CP352" s="81"/>
      <c r="CQ352" s="80"/>
      <c r="CR352" s="80"/>
      <c r="CS352" s="80"/>
      <c r="CT352" s="80"/>
      <c r="CU352" s="80"/>
      <c r="CV352" s="80"/>
      <c r="CW352" s="80"/>
      <c r="CX352" s="80"/>
      <c r="CY352" s="80"/>
      <c r="CZ352" s="80"/>
      <c r="DA352" s="80"/>
      <c r="DB352" s="80"/>
      <c r="DC352" s="79"/>
      <c r="DD352" s="80"/>
      <c r="DE352" s="81"/>
      <c r="DF352" s="80"/>
      <c r="DG352" s="80"/>
      <c r="DH352" s="80"/>
      <c r="DI352" s="80"/>
      <c r="DJ352" s="80"/>
      <c r="DK352" s="80"/>
      <c r="DL352" s="80"/>
      <c r="DM352" s="80"/>
      <c r="DN352" s="80"/>
      <c r="DO352" s="80"/>
      <c r="DP352" s="80"/>
      <c r="DQ352" s="80"/>
      <c r="DR352" s="79"/>
      <c r="DS352" s="80"/>
      <c r="DT352" s="81"/>
      <c r="DU352" s="80"/>
      <c r="DV352" s="80"/>
      <c r="DW352" s="80"/>
      <c r="DX352" s="80"/>
      <c r="DY352" s="80"/>
      <c r="DZ352" s="80"/>
      <c r="EA352" s="80"/>
      <c r="EB352" s="80"/>
      <c r="EC352" s="80"/>
      <c r="ED352" s="80"/>
      <c r="EE352" s="80"/>
      <c r="EF352" s="80"/>
      <c r="EG352" s="79"/>
      <c r="EH352" s="80"/>
      <c r="EI352" s="81"/>
      <c r="EJ352" s="80"/>
      <c r="EK352" s="80"/>
      <c r="EL352" s="80"/>
      <c r="EM352" s="80"/>
      <c r="EN352" s="80"/>
      <c r="EO352" s="80"/>
      <c r="EP352" s="80"/>
      <c r="EQ352" s="80"/>
      <c r="ER352" s="80"/>
      <c r="ES352" s="80"/>
      <c r="ET352" s="80"/>
      <c r="EU352" s="80"/>
      <c r="EV352" s="79"/>
      <c r="EW352" s="80"/>
      <c r="EX352" s="81"/>
      <c r="EY352" s="80"/>
      <c r="EZ352" s="80"/>
      <c r="FA352" s="80"/>
      <c r="FB352" s="80"/>
      <c r="FC352" s="80"/>
      <c r="FD352" s="80"/>
      <c r="FE352" s="80"/>
      <c r="FF352" s="80"/>
      <c r="FG352" s="80"/>
      <c r="FH352" s="80"/>
      <c r="FI352" s="80"/>
      <c r="FJ352" s="80"/>
      <c r="FK352" s="79"/>
      <c r="FL352" s="80"/>
      <c r="FM352" s="81"/>
      <c r="FN352" s="80"/>
      <c r="FO352" s="80"/>
      <c r="FP352" s="80"/>
      <c r="FQ352" s="80"/>
      <c r="FR352" s="80"/>
      <c r="FS352" s="80"/>
      <c r="FT352" s="80"/>
      <c r="FU352" s="80"/>
      <c r="FV352" s="80"/>
      <c r="FW352" s="80"/>
      <c r="FX352" s="80"/>
      <c r="FY352" s="80"/>
      <c r="FZ352" s="79"/>
      <c r="GA352" s="80"/>
      <c r="GB352" s="81"/>
      <c r="GC352" s="80"/>
      <c r="GD352" s="80"/>
      <c r="GE352" s="80"/>
      <c r="GF352" s="80"/>
      <c r="GG352" s="80"/>
      <c r="GH352" s="80"/>
      <c r="GI352" s="80"/>
      <c r="GJ352" s="80"/>
      <c r="GK352" s="80"/>
      <c r="GL352" s="80"/>
      <c r="GM352" s="80"/>
      <c r="GN352" s="80"/>
      <c r="GO352" s="79"/>
      <c r="GP352" s="79"/>
      <c r="GQ352" s="82"/>
      <c r="GR352" s="79"/>
      <c r="GS352" s="79"/>
      <c r="GT352" s="79"/>
      <c r="GU352" s="79"/>
      <c r="GV352" s="79"/>
      <c r="GW352" s="79"/>
      <c r="GX352" s="79"/>
      <c r="GY352" s="79"/>
      <c r="GZ352" s="79"/>
      <c r="HA352" s="79"/>
      <c r="HB352" s="79"/>
      <c r="HC352" s="79"/>
      <c r="HD352" s="2"/>
      <c r="HE352" s="2"/>
      <c r="HF352" s="2"/>
      <c r="HG352" s="2"/>
      <c r="HH352" s="2"/>
      <c r="HI352" s="2"/>
      <c r="HJ352" s="2"/>
      <c r="HK352" s="2"/>
      <c r="HL352" s="2"/>
    </row>
    <row r="353" spans="1:220" s="4" customFormat="1" ht="13.5" customHeight="1" x14ac:dyDescent="0.25">
      <c r="A353" s="72"/>
      <c r="B353" s="71"/>
      <c r="C353" s="73"/>
      <c r="D353" s="73"/>
      <c r="E353" s="74"/>
      <c r="F353" s="75"/>
      <c r="G353" s="71"/>
      <c r="H353" s="76"/>
      <c r="I353" s="71"/>
      <c r="J353" s="71"/>
      <c r="K353" s="77"/>
      <c r="L353" s="77"/>
      <c r="M353" s="77"/>
      <c r="N353" s="76"/>
      <c r="O353" s="77"/>
      <c r="P353" s="78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80"/>
      <c r="AH353" s="81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79"/>
      <c r="AV353" s="80"/>
      <c r="AW353" s="81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79"/>
      <c r="BK353" s="80"/>
      <c r="BL353" s="81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79"/>
      <c r="BZ353" s="80"/>
      <c r="CA353" s="81"/>
      <c r="CB353" s="80"/>
      <c r="CC353" s="80"/>
      <c r="CD353" s="80"/>
      <c r="CE353" s="80"/>
      <c r="CF353" s="80"/>
      <c r="CG353" s="80"/>
      <c r="CH353" s="80"/>
      <c r="CI353" s="80"/>
      <c r="CJ353" s="80"/>
      <c r="CK353" s="80"/>
      <c r="CL353" s="80"/>
      <c r="CM353" s="80"/>
      <c r="CN353" s="79"/>
      <c r="CO353" s="80"/>
      <c r="CP353" s="81"/>
      <c r="CQ353" s="80"/>
      <c r="CR353" s="80"/>
      <c r="CS353" s="80"/>
      <c r="CT353" s="80"/>
      <c r="CU353" s="80"/>
      <c r="CV353" s="80"/>
      <c r="CW353" s="80"/>
      <c r="CX353" s="80"/>
      <c r="CY353" s="80"/>
      <c r="CZ353" s="80"/>
      <c r="DA353" s="80"/>
      <c r="DB353" s="80"/>
      <c r="DC353" s="79"/>
      <c r="DD353" s="80"/>
      <c r="DE353" s="81"/>
      <c r="DF353" s="80"/>
      <c r="DG353" s="80"/>
      <c r="DH353" s="80"/>
      <c r="DI353" s="80"/>
      <c r="DJ353" s="80"/>
      <c r="DK353" s="80"/>
      <c r="DL353" s="80"/>
      <c r="DM353" s="80"/>
      <c r="DN353" s="80"/>
      <c r="DO353" s="80"/>
      <c r="DP353" s="80"/>
      <c r="DQ353" s="80"/>
      <c r="DR353" s="79"/>
      <c r="DS353" s="80"/>
      <c r="DT353" s="81"/>
      <c r="DU353" s="80"/>
      <c r="DV353" s="80"/>
      <c r="DW353" s="80"/>
      <c r="DX353" s="80"/>
      <c r="DY353" s="80"/>
      <c r="DZ353" s="80"/>
      <c r="EA353" s="80"/>
      <c r="EB353" s="80"/>
      <c r="EC353" s="80"/>
      <c r="ED353" s="80"/>
      <c r="EE353" s="80"/>
      <c r="EF353" s="80"/>
      <c r="EG353" s="79"/>
      <c r="EH353" s="80"/>
      <c r="EI353" s="81"/>
      <c r="EJ353" s="80"/>
      <c r="EK353" s="80"/>
      <c r="EL353" s="80"/>
      <c r="EM353" s="80"/>
      <c r="EN353" s="80"/>
      <c r="EO353" s="80"/>
      <c r="EP353" s="80"/>
      <c r="EQ353" s="80"/>
      <c r="ER353" s="80"/>
      <c r="ES353" s="80"/>
      <c r="ET353" s="80"/>
      <c r="EU353" s="80"/>
      <c r="EV353" s="79"/>
      <c r="EW353" s="80"/>
      <c r="EX353" s="81"/>
      <c r="EY353" s="80"/>
      <c r="EZ353" s="80"/>
      <c r="FA353" s="80"/>
      <c r="FB353" s="80"/>
      <c r="FC353" s="80"/>
      <c r="FD353" s="80"/>
      <c r="FE353" s="80"/>
      <c r="FF353" s="80"/>
      <c r="FG353" s="80"/>
      <c r="FH353" s="80"/>
      <c r="FI353" s="80"/>
      <c r="FJ353" s="80"/>
      <c r="FK353" s="79"/>
      <c r="FL353" s="80"/>
      <c r="FM353" s="81"/>
      <c r="FN353" s="80"/>
      <c r="FO353" s="80"/>
      <c r="FP353" s="80"/>
      <c r="FQ353" s="80"/>
      <c r="FR353" s="80"/>
      <c r="FS353" s="80"/>
      <c r="FT353" s="80"/>
      <c r="FU353" s="80"/>
      <c r="FV353" s="80"/>
      <c r="FW353" s="80"/>
      <c r="FX353" s="80"/>
      <c r="FY353" s="80"/>
      <c r="FZ353" s="79"/>
      <c r="GA353" s="80"/>
      <c r="GB353" s="81"/>
      <c r="GC353" s="80"/>
      <c r="GD353" s="80"/>
      <c r="GE353" s="80"/>
      <c r="GF353" s="80"/>
      <c r="GG353" s="80"/>
      <c r="GH353" s="80"/>
      <c r="GI353" s="80"/>
      <c r="GJ353" s="80"/>
      <c r="GK353" s="80"/>
      <c r="GL353" s="80"/>
      <c r="GM353" s="80"/>
      <c r="GN353" s="80"/>
      <c r="GO353" s="79"/>
      <c r="GP353" s="79"/>
      <c r="GQ353" s="82"/>
      <c r="GR353" s="79"/>
      <c r="GS353" s="79"/>
      <c r="GT353" s="79"/>
      <c r="GU353" s="79"/>
      <c r="GV353" s="79"/>
      <c r="GW353" s="79"/>
      <c r="GX353" s="79"/>
      <c r="GY353" s="79"/>
      <c r="GZ353" s="79"/>
      <c r="HA353" s="79"/>
      <c r="HB353" s="79"/>
      <c r="HC353" s="79"/>
      <c r="HD353" s="2"/>
      <c r="HE353" s="2"/>
      <c r="HF353" s="2"/>
      <c r="HG353" s="2"/>
      <c r="HH353" s="2"/>
      <c r="HI353" s="2"/>
      <c r="HJ353" s="2"/>
      <c r="HK353" s="2"/>
      <c r="HL353" s="2"/>
    </row>
    <row r="354" spans="1:220" s="4" customFormat="1" ht="13.5" customHeight="1" x14ac:dyDescent="0.25">
      <c r="A354" s="72"/>
      <c r="B354" s="71"/>
      <c r="C354" s="73"/>
      <c r="D354" s="73"/>
      <c r="E354" s="74"/>
      <c r="F354" s="75"/>
      <c r="G354" s="71"/>
      <c r="H354" s="76"/>
      <c r="I354" s="71"/>
      <c r="J354" s="71"/>
      <c r="K354" s="77"/>
      <c r="L354" s="77"/>
      <c r="M354" s="77"/>
      <c r="N354" s="76"/>
      <c r="O354" s="77"/>
      <c r="P354" s="78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80"/>
      <c r="AH354" s="81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79"/>
      <c r="AV354" s="80"/>
      <c r="AW354" s="81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79"/>
      <c r="BK354" s="80"/>
      <c r="BL354" s="81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79"/>
      <c r="BZ354" s="80"/>
      <c r="CA354" s="81"/>
      <c r="CB354" s="80"/>
      <c r="CC354" s="80"/>
      <c r="CD354" s="80"/>
      <c r="CE354" s="80"/>
      <c r="CF354" s="80"/>
      <c r="CG354" s="80"/>
      <c r="CH354" s="80"/>
      <c r="CI354" s="80"/>
      <c r="CJ354" s="80"/>
      <c r="CK354" s="80"/>
      <c r="CL354" s="80"/>
      <c r="CM354" s="80"/>
      <c r="CN354" s="79"/>
      <c r="CO354" s="80"/>
      <c r="CP354" s="81"/>
      <c r="CQ354" s="80"/>
      <c r="CR354" s="80"/>
      <c r="CS354" s="80"/>
      <c r="CT354" s="80"/>
      <c r="CU354" s="80"/>
      <c r="CV354" s="80"/>
      <c r="CW354" s="80"/>
      <c r="CX354" s="80"/>
      <c r="CY354" s="80"/>
      <c r="CZ354" s="80"/>
      <c r="DA354" s="80"/>
      <c r="DB354" s="80"/>
      <c r="DC354" s="79"/>
      <c r="DD354" s="80"/>
      <c r="DE354" s="81"/>
      <c r="DF354" s="80"/>
      <c r="DG354" s="80"/>
      <c r="DH354" s="80"/>
      <c r="DI354" s="80"/>
      <c r="DJ354" s="80"/>
      <c r="DK354" s="80"/>
      <c r="DL354" s="80"/>
      <c r="DM354" s="80"/>
      <c r="DN354" s="80"/>
      <c r="DO354" s="80"/>
      <c r="DP354" s="80"/>
      <c r="DQ354" s="80"/>
      <c r="DR354" s="79"/>
      <c r="DS354" s="80"/>
      <c r="DT354" s="81"/>
      <c r="DU354" s="80"/>
      <c r="DV354" s="80"/>
      <c r="DW354" s="80"/>
      <c r="DX354" s="80"/>
      <c r="DY354" s="80"/>
      <c r="DZ354" s="80"/>
      <c r="EA354" s="80"/>
      <c r="EB354" s="80"/>
      <c r="EC354" s="80"/>
      <c r="ED354" s="80"/>
      <c r="EE354" s="80"/>
      <c r="EF354" s="80"/>
      <c r="EG354" s="79"/>
      <c r="EH354" s="80"/>
      <c r="EI354" s="81"/>
      <c r="EJ354" s="80"/>
      <c r="EK354" s="80"/>
      <c r="EL354" s="80"/>
      <c r="EM354" s="80"/>
      <c r="EN354" s="80"/>
      <c r="EO354" s="80"/>
      <c r="EP354" s="80"/>
      <c r="EQ354" s="80"/>
      <c r="ER354" s="80"/>
      <c r="ES354" s="80"/>
      <c r="ET354" s="80"/>
      <c r="EU354" s="80"/>
      <c r="EV354" s="79"/>
      <c r="EW354" s="80"/>
      <c r="EX354" s="81"/>
      <c r="EY354" s="80"/>
      <c r="EZ354" s="80"/>
      <c r="FA354" s="80"/>
      <c r="FB354" s="80"/>
      <c r="FC354" s="80"/>
      <c r="FD354" s="80"/>
      <c r="FE354" s="80"/>
      <c r="FF354" s="80"/>
      <c r="FG354" s="80"/>
      <c r="FH354" s="80"/>
      <c r="FI354" s="80"/>
      <c r="FJ354" s="80"/>
      <c r="FK354" s="79"/>
      <c r="FL354" s="80"/>
      <c r="FM354" s="81"/>
      <c r="FN354" s="80"/>
      <c r="FO354" s="80"/>
      <c r="FP354" s="80"/>
      <c r="FQ354" s="80"/>
      <c r="FR354" s="80"/>
      <c r="FS354" s="80"/>
      <c r="FT354" s="80"/>
      <c r="FU354" s="80"/>
      <c r="FV354" s="80"/>
      <c r="FW354" s="80"/>
      <c r="FX354" s="80"/>
      <c r="FY354" s="80"/>
      <c r="FZ354" s="79"/>
      <c r="GA354" s="80"/>
      <c r="GB354" s="81"/>
      <c r="GC354" s="80"/>
      <c r="GD354" s="80"/>
      <c r="GE354" s="80"/>
      <c r="GF354" s="80"/>
      <c r="GG354" s="80"/>
      <c r="GH354" s="80"/>
      <c r="GI354" s="80"/>
      <c r="GJ354" s="80"/>
      <c r="GK354" s="80"/>
      <c r="GL354" s="80"/>
      <c r="GM354" s="80"/>
      <c r="GN354" s="80"/>
      <c r="GO354" s="79"/>
      <c r="GP354" s="79"/>
      <c r="GQ354" s="82"/>
      <c r="GR354" s="79"/>
      <c r="GS354" s="79"/>
      <c r="GT354" s="79"/>
      <c r="GU354" s="79"/>
      <c r="GV354" s="79"/>
      <c r="GW354" s="79"/>
      <c r="GX354" s="79"/>
      <c r="GY354" s="79"/>
      <c r="GZ354" s="79"/>
      <c r="HA354" s="79"/>
      <c r="HB354" s="79"/>
      <c r="HC354" s="79"/>
      <c r="HD354" s="2"/>
      <c r="HE354" s="2"/>
      <c r="HF354" s="2"/>
      <c r="HG354" s="2"/>
      <c r="HH354" s="2"/>
      <c r="HI354" s="2"/>
      <c r="HJ354" s="2"/>
      <c r="HK354" s="2"/>
      <c r="HL354" s="2"/>
    </row>
    <row r="355" spans="1:220" s="4" customFormat="1" ht="13.5" customHeight="1" x14ac:dyDescent="0.25">
      <c r="A355" s="72"/>
      <c r="B355" s="71"/>
      <c r="C355" s="73"/>
      <c r="D355" s="73"/>
      <c r="E355" s="74"/>
      <c r="F355" s="75"/>
      <c r="G355" s="71"/>
      <c r="H355" s="76"/>
      <c r="I355" s="71"/>
      <c r="J355" s="71"/>
      <c r="K355" s="77"/>
      <c r="L355" s="77"/>
      <c r="M355" s="77"/>
      <c r="N355" s="76"/>
      <c r="O355" s="77"/>
      <c r="P355" s="78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80"/>
      <c r="AH355" s="81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79"/>
      <c r="AV355" s="80"/>
      <c r="AW355" s="81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79"/>
      <c r="BK355" s="80"/>
      <c r="BL355" s="81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79"/>
      <c r="BZ355" s="80"/>
      <c r="CA355" s="81"/>
      <c r="CB355" s="80"/>
      <c r="CC355" s="80"/>
      <c r="CD355" s="80"/>
      <c r="CE355" s="80"/>
      <c r="CF355" s="80"/>
      <c r="CG355" s="80"/>
      <c r="CH355" s="80"/>
      <c r="CI355" s="80"/>
      <c r="CJ355" s="80"/>
      <c r="CK355" s="80"/>
      <c r="CL355" s="80"/>
      <c r="CM355" s="80"/>
      <c r="CN355" s="79"/>
      <c r="CO355" s="80"/>
      <c r="CP355" s="81"/>
      <c r="CQ355" s="80"/>
      <c r="CR355" s="80"/>
      <c r="CS355" s="80"/>
      <c r="CT355" s="80"/>
      <c r="CU355" s="80"/>
      <c r="CV355" s="80"/>
      <c r="CW355" s="80"/>
      <c r="CX355" s="80"/>
      <c r="CY355" s="80"/>
      <c r="CZ355" s="80"/>
      <c r="DA355" s="80"/>
      <c r="DB355" s="80"/>
      <c r="DC355" s="79"/>
      <c r="DD355" s="80"/>
      <c r="DE355" s="81"/>
      <c r="DF355" s="80"/>
      <c r="DG355" s="80"/>
      <c r="DH355" s="80"/>
      <c r="DI355" s="80"/>
      <c r="DJ355" s="80"/>
      <c r="DK355" s="80"/>
      <c r="DL355" s="80"/>
      <c r="DM355" s="80"/>
      <c r="DN355" s="80"/>
      <c r="DO355" s="80"/>
      <c r="DP355" s="80"/>
      <c r="DQ355" s="80"/>
      <c r="DR355" s="79"/>
      <c r="DS355" s="80"/>
      <c r="DT355" s="81"/>
      <c r="DU355" s="80"/>
      <c r="DV355" s="80"/>
      <c r="DW355" s="80"/>
      <c r="DX355" s="80"/>
      <c r="DY355" s="80"/>
      <c r="DZ355" s="80"/>
      <c r="EA355" s="80"/>
      <c r="EB355" s="80"/>
      <c r="EC355" s="80"/>
      <c r="ED355" s="80"/>
      <c r="EE355" s="80"/>
      <c r="EF355" s="80"/>
      <c r="EG355" s="79"/>
      <c r="EH355" s="80"/>
      <c r="EI355" s="81"/>
      <c r="EJ355" s="80"/>
      <c r="EK355" s="80"/>
      <c r="EL355" s="80"/>
      <c r="EM355" s="80"/>
      <c r="EN355" s="80"/>
      <c r="EO355" s="80"/>
      <c r="EP355" s="80"/>
      <c r="EQ355" s="80"/>
      <c r="ER355" s="80"/>
      <c r="ES355" s="80"/>
      <c r="ET355" s="80"/>
      <c r="EU355" s="80"/>
      <c r="EV355" s="79"/>
      <c r="EW355" s="80"/>
      <c r="EX355" s="81"/>
      <c r="EY355" s="80"/>
      <c r="EZ355" s="80"/>
      <c r="FA355" s="80"/>
      <c r="FB355" s="80"/>
      <c r="FC355" s="80"/>
      <c r="FD355" s="80"/>
      <c r="FE355" s="80"/>
      <c r="FF355" s="80"/>
      <c r="FG355" s="80"/>
      <c r="FH355" s="80"/>
      <c r="FI355" s="80"/>
      <c r="FJ355" s="80"/>
      <c r="FK355" s="79"/>
      <c r="FL355" s="80"/>
      <c r="FM355" s="81"/>
      <c r="FN355" s="80"/>
      <c r="FO355" s="80"/>
      <c r="FP355" s="80"/>
      <c r="FQ355" s="80"/>
      <c r="FR355" s="80"/>
      <c r="FS355" s="80"/>
      <c r="FT355" s="80"/>
      <c r="FU355" s="80"/>
      <c r="FV355" s="80"/>
      <c r="FW355" s="80"/>
      <c r="FX355" s="80"/>
      <c r="FY355" s="80"/>
      <c r="FZ355" s="79"/>
      <c r="GA355" s="80"/>
      <c r="GB355" s="81"/>
      <c r="GC355" s="80"/>
      <c r="GD355" s="80"/>
      <c r="GE355" s="80"/>
      <c r="GF355" s="80"/>
      <c r="GG355" s="80"/>
      <c r="GH355" s="80"/>
      <c r="GI355" s="80"/>
      <c r="GJ355" s="80"/>
      <c r="GK355" s="80"/>
      <c r="GL355" s="80"/>
      <c r="GM355" s="80"/>
      <c r="GN355" s="80"/>
      <c r="GO355" s="79"/>
      <c r="GP355" s="79"/>
      <c r="GQ355" s="82"/>
      <c r="GR355" s="79"/>
      <c r="GS355" s="79"/>
      <c r="GT355" s="79"/>
      <c r="GU355" s="79"/>
      <c r="GV355" s="79"/>
      <c r="GW355" s="79"/>
      <c r="GX355" s="79"/>
      <c r="GY355" s="79"/>
      <c r="GZ355" s="79"/>
      <c r="HA355" s="79"/>
      <c r="HB355" s="79"/>
      <c r="HC355" s="79"/>
      <c r="HD355" s="2"/>
      <c r="HE355" s="2"/>
      <c r="HF355" s="2"/>
      <c r="HG355" s="2"/>
      <c r="HH355" s="2"/>
      <c r="HI355" s="2"/>
      <c r="HJ355" s="2"/>
      <c r="HK355" s="2"/>
      <c r="HL355" s="2"/>
    </row>
    <row r="356" spans="1:220" s="4" customFormat="1" ht="13.5" customHeight="1" x14ac:dyDescent="0.25">
      <c r="A356" s="72"/>
      <c r="B356" s="71"/>
      <c r="C356" s="73"/>
      <c r="D356" s="73"/>
      <c r="E356" s="74"/>
      <c r="F356" s="75"/>
      <c r="G356" s="71"/>
      <c r="H356" s="76"/>
      <c r="I356" s="71"/>
      <c r="J356" s="71"/>
      <c r="K356" s="77"/>
      <c r="L356" s="77"/>
      <c r="M356" s="77"/>
      <c r="N356" s="76"/>
      <c r="O356" s="77"/>
      <c r="P356" s="78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80"/>
      <c r="AH356" s="81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79"/>
      <c r="AV356" s="80"/>
      <c r="AW356" s="81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79"/>
      <c r="BK356" s="80"/>
      <c r="BL356" s="81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79"/>
      <c r="BZ356" s="80"/>
      <c r="CA356" s="81"/>
      <c r="CB356" s="80"/>
      <c r="CC356" s="80"/>
      <c r="CD356" s="80"/>
      <c r="CE356" s="80"/>
      <c r="CF356" s="80"/>
      <c r="CG356" s="80"/>
      <c r="CH356" s="80"/>
      <c r="CI356" s="80"/>
      <c r="CJ356" s="80"/>
      <c r="CK356" s="80"/>
      <c r="CL356" s="80"/>
      <c r="CM356" s="80"/>
      <c r="CN356" s="79"/>
      <c r="CO356" s="80"/>
      <c r="CP356" s="81"/>
      <c r="CQ356" s="80"/>
      <c r="CR356" s="80"/>
      <c r="CS356" s="80"/>
      <c r="CT356" s="80"/>
      <c r="CU356" s="80"/>
      <c r="CV356" s="80"/>
      <c r="CW356" s="80"/>
      <c r="CX356" s="80"/>
      <c r="CY356" s="80"/>
      <c r="CZ356" s="80"/>
      <c r="DA356" s="80"/>
      <c r="DB356" s="80"/>
      <c r="DC356" s="79"/>
      <c r="DD356" s="80"/>
      <c r="DE356" s="81"/>
      <c r="DF356" s="80"/>
      <c r="DG356" s="80"/>
      <c r="DH356" s="80"/>
      <c r="DI356" s="80"/>
      <c r="DJ356" s="80"/>
      <c r="DK356" s="80"/>
      <c r="DL356" s="80"/>
      <c r="DM356" s="80"/>
      <c r="DN356" s="80"/>
      <c r="DO356" s="80"/>
      <c r="DP356" s="80"/>
      <c r="DQ356" s="80"/>
      <c r="DR356" s="79"/>
      <c r="DS356" s="80"/>
      <c r="DT356" s="81"/>
      <c r="DU356" s="80"/>
      <c r="DV356" s="80"/>
      <c r="DW356" s="80"/>
      <c r="DX356" s="80"/>
      <c r="DY356" s="80"/>
      <c r="DZ356" s="80"/>
      <c r="EA356" s="80"/>
      <c r="EB356" s="80"/>
      <c r="EC356" s="80"/>
      <c r="ED356" s="80"/>
      <c r="EE356" s="80"/>
      <c r="EF356" s="80"/>
      <c r="EG356" s="79"/>
      <c r="EH356" s="80"/>
      <c r="EI356" s="81"/>
      <c r="EJ356" s="80"/>
      <c r="EK356" s="80"/>
      <c r="EL356" s="80"/>
      <c r="EM356" s="80"/>
      <c r="EN356" s="80"/>
      <c r="EO356" s="80"/>
      <c r="EP356" s="80"/>
      <c r="EQ356" s="80"/>
      <c r="ER356" s="80"/>
      <c r="ES356" s="80"/>
      <c r="ET356" s="80"/>
      <c r="EU356" s="80"/>
      <c r="EV356" s="79"/>
      <c r="EW356" s="80"/>
      <c r="EX356" s="81"/>
      <c r="EY356" s="80"/>
      <c r="EZ356" s="80"/>
      <c r="FA356" s="80"/>
      <c r="FB356" s="80"/>
      <c r="FC356" s="80"/>
      <c r="FD356" s="80"/>
      <c r="FE356" s="80"/>
      <c r="FF356" s="80"/>
      <c r="FG356" s="80"/>
      <c r="FH356" s="80"/>
      <c r="FI356" s="80"/>
      <c r="FJ356" s="80"/>
      <c r="FK356" s="79"/>
      <c r="FL356" s="80"/>
      <c r="FM356" s="81"/>
      <c r="FN356" s="80"/>
      <c r="FO356" s="80"/>
      <c r="FP356" s="80"/>
      <c r="FQ356" s="80"/>
      <c r="FR356" s="80"/>
      <c r="FS356" s="80"/>
      <c r="FT356" s="80"/>
      <c r="FU356" s="80"/>
      <c r="FV356" s="80"/>
      <c r="FW356" s="80"/>
      <c r="FX356" s="80"/>
      <c r="FY356" s="80"/>
      <c r="FZ356" s="79"/>
      <c r="GA356" s="80"/>
      <c r="GB356" s="81"/>
      <c r="GC356" s="80"/>
      <c r="GD356" s="80"/>
      <c r="GE356" s="80"/>
      <c r="GF356" s="80"/>
      <c r="GG356" s="80"/>
      <c r="GH356" s="80"/>
      <c r="GI356" s="80"/>
      <c r="GJ356" s="80"/>
      <c r="GK356" s="80"/>
      <c r="GL356" s="80"/>
      <c r="GM356" s="80"/>
      <c r="GN356" s="80"/>
      <c r="GO356" s="79"/>
      <c r="GP356" s="79"/>
      <c r="GQ356" s="82"/>
      <c r="GR356" s="79"/>
      <c r="GS356" s="79"/>
      <c r="GT356" s="79"/>
      <c r="GU356" s="79"/>
      <c r="GV356" s="79"/>
      <c r="GW356" s="79"/>
      <c r="GX356" s="79"/>
      <c r="GY356" s="79"/>
      <c r="GZ356" s="79"/>
      <c r="HA356" s="79"/>
      <c r="HB356" s="79"/>
      <c r="HC356" s="79"/>
      <c r="HD356" s="2"/>
      <c r="HE356" s="2"/>
      <c r="HF356" s="2"/>
      <c r="HG356" s="2"/>
      <c r="HH356" s="2"/>
      <c r="HI356" s="2"/>
      <c r="HJ356" s="2"/>
      <c r="HK356" s="2"/>
      <c r="HL356" s="2"/>
    </row>
    <row r="357" spans="1:220" s="4" customFormat="1" ht="13.5" customHeight="1" x14ac:dyDescent="0.25">
      <c r="A357" s="72"/>
      <c r="B357" s="71"/>
      <c r="C357" s="73"/>
      <c r="D357" s="73"/>
      <c r="E357" s="74"/>
      <c r="F357" s="75"/>
      <c r="G357" s="71"/>
      <c r="H357" s="76"/>
      <c r="I357" s="71"/>
      <c r="J357" s="71"/>
      <c r="K357" s="77"/>
      <c r="L357" s="77"/>
      <c r="M357" s="77"/>
      <c r="N357" s="76"/>
      <c r="O357" s="77"/>
      <c r="P357" s="78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80"/>
      <c r="AH357" s="81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79"/>
      <c r="AV357" s="80"/>
      <c r="AW357" s="81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79"/>
      <c r="BK357" s="80"/>
      <c r="BL357" s="81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79"/>
      <c r="BZ357" s="80"/>
      <c r="CA357" s="81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79"/>
      <c r="CO357" s="80"/>
      <c r="CP357" s="81"/>
      <c r="CQ357" s="80"/>
      <c r="CR357" s="80"/>
      <c r="CS357" s="80"/>
      <c r="CT357" s="80"/>
      <c r="CU357" s="80"/>
      <c r="CV357" s="80"/>
      <c r="CW357" s="80"/>
      <c r="CX357" s="80"/>
      <c r="CY357" s="80"/>
      <c r="CZ357" s="80"/>
      <c r="DA357" s="80"/>
      <c r="DB357" s="80"/>
      <c r="DC357" s="79"/>
      <c r="DD357" s="80"/>
      <c r="DE357" s="81"/>
      <c r="DF357" s="80"/>
      <c r="DG357" s="80"/>
      <c r="DH357" s="80"/>
      <c r="DI357" s="80"/>
      <c r="DJ357" s="80"/>
      <c r="DK357" s="80"/>
      <c r="DL357" s="80"/>
      <c r="DM357" s="80"/>
      <c r="DN357" s="80"/>
      <c r="DO357" s="80"/>
      <c r="DP357" s="80"/>
      <c r="DQ357" s="80"/>
      <c r="DR357" s="79"/>
      <c r="DS357" s="80"/>
      <c r="DT357" s="81"/>
      <c r="DU357" s="80"/>
      <c r="DV357" s="80"/>
      <c r="DW357" s="80"/>
      <c r="DX357" s="80"/>
      <c r="DY357" s="80"/>
      <c r="DZ357" s="80"/>
      <c r="EA357" s="80"/>
      <c r="EB357" s="80"/>
      <c r="EC357" s="80"/>
      <c r="ED357" s="80"/>
      <c r="EE357" s="80"/>
      <c r="EF357" s="80"/>
      <c r="EG357" s="79"/>
      <c r="EH357" s="80"/>
      <c r="EI357" s="81"/>
      <c r="EJ357" s="80"/>
      <c r="EK357" s="80"/>
      <c r="EL357" s="80"/>
      <c r="EM357" s="80"/>
      <c r="EN357" s="80"/>
      <c r="EO357" s="80"/>
      <c r="EP357" s="80"/>
      <c r="EQ357" s="80"/>
      <c r="ER357" s="80"/>
      <c r="ES357" s="80"/>
      <c r="ET357" s="80"/>
      <c r="EU357" s="80"/>
      <c r="EV357" s="79"/>
      <c r="EW357" s="80"/>
      <c r="EX357" s="81"/>
      <c r="EY357" s="80"/>
      <c r="EZ357" s="80"/>
      <c r="FA357" s="80"/>
      <c r="FB357" s="80"/>
      <c r="FC357" s="80"/>
      <c r="FD357" s="80"/>
      <c r="FE357" s="80"/>
      <c r="FF357" s="80"/>
      <c r="FG357" s="80"/>
      <c r="FH357" s="80"/>
      <c r="FI357" s="80"/>
      <c r="FJ357" s="80"/>
      <c r="FK357" s="79"/>
      <c r="FL357" s="80"/>
      <c r="FM357" s="81"/>
      <c r="FN357" s="80"/>
      <c r="FO357" s="80"/>
      <c r="FP357" s="80"/>
      <c r="FQ357" s="80"/>
      <c r="FR357" s="80"/>
      <c r="FS357" s="80"/>
      <c r="FT357" s="80"/>
      <c r="FU357" s="80"/>
      <c r="FV357" s="80"/>
      <c r="FW357" s="80"/>
      <c r="FX357" s="80"/>
      <c r="FY357" s="80"/>
      <c r="FZ357" s="79"/>
      <c r="GA357" s="80"/>
      <c r="GB357" s="81"/>
      <c r="GC357" s="80"/>
      <c r="GD357" s="80"/>
      <c r="GE357" s="80"/>
      <c r="GF357" s="80"/>
      <c r="GG357" s="80"/>
      <c r="GH357" s="80"/>
      <c r="GI357" s="80"/>
      <c r="GJ357" s="80"/>
      <c r="GK357" s="80"/>
      <c r="GL357" s="80"/>
      <c r="GM357" s="80"/>
      <c r="GN357" s="80"/>
      <c r="GO357" s="79"/>
      <c r="GP357" s="79"/>
      <c r="GQ357" s="82"/>
      <c r="GR357" s="79"/>
      <c r="GS357" s="79"/>
      <c r="GT357" s="79"/>
      <c r="GU357" s="79"/>
      <c r="GV357" s="79"/>
      <c r="GW357" s="79"/>
      <c r="GX357" s="79"/>
      <c r="GY357" s="79"/>
      <c r="GZ357" s="79"/>
      <c r="HA357" s="79"/>
      <c r="HB357" s="79"/>
      <c r="HC357" s="79"/>
      <c r="HD357" s="2"/>
      <c r="HE357" s="2"/>
      <c r="HF357" s="2"/>
      <c r="HG357" s="2"/>
      <c r="HH357" s="2"/>
      <c r="HI357" s="2"/>
      <c r="HJ357" s="2"/>
      <c r="HK357" s="2"/>
      <c r="HL357" s="2"/>
    </row>
    <row r="358" spans="1:220" s="4" customFormat="1" ht="13.5" customHeight="1" x14ac:dyDescent="0.25">
      <c r="A358" s="72"/>
      <c r="B358" s="71"/>
      <c r="C358" s="73"/>
      <c r="D358" s="73"/>
      <c r="E358" s="74"/>
      <c r="F358" s="75"/>
      <c r="G358" s="71"/>
      <c r="H358" s="76"/>
      <c r="I358" s="71"/>
      <c r="J358" s="71"/>
      <c r="K358" s="77"/>
      <c r="L358" s="77"/>
      <c r="M358" s="77"/>
      <c r="N358" s="76"/>
      <c r="O358" s="77"/>
      <c r="P358" s="78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80"/>
      <c r="AH358" s="81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79"/>
      <c r="AV358" s="80"/>
      <c r="AW358" s="81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79"/>
      <c r="BK358" s="80"/>
      <c r="BL358" s="81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79"/>
      <c r="BZ358" s="80"/>
      <c r="CA358" s="81"/>
      <c r="CB358" s="80"/>
      <c r="CC358" s="80"/>
      <c r="CD358" s="80"/>
      <c r="CE358" s="80"/>
      <c r="CF358" s="80"/>
      <c r="CG358" s="80"/>
      <c r="CH358" s="80"/>
      <c r="CI358" s="80"/>
      <c r="CJ358" s="80"/>
      <c r="CK358" s="80"/>
      <c r="CL358" s="80"/>
      <c r="CM358" s="80"/>
      <c r="CN358" s="79"/>
      <c r="CO358" s="80"/>
      <c r="CP358" s="81"/>
      <c r="CQ358" s="80"/>
      <c r="CR358" s="80"/>
      <c r="CS358" s="80"/>
      <c r="CT358" s="80"/>
      <c r="CU358" s="80"/>
      <c r="CV358" s="80"/>
      <c r="CW358" s="80"/>
      <c r="CX358" s="80"/>
      <c r="CY358" s="80"/>
      <c r="CZ358" s="80"/>
      <c r="DA358" s="80"/>
      <c r="DB358" s="80"/>
      <c r="DC358" s="79"/>
      <c r="DD358" s="80"/>
      <c r="DE358" s="81"/>
      <c r="DF358" s="80"/>
      <c r="DG358" s="80"/>
      <c r="DH358" s="80"/>
      <c r="DI358" s="80"/>
      <c r="DJ358" s="80"/>
      <c r="DK358" s="80"/>
      <c r="DL358" s="80"/>
      <c r="DM358" s="80"/>
      <c r="DN358" s="80"/>
      <c r="DO358" s="80"/>
      <c r="DP358" s="80"/>
      <c r="DQ358" s="80"/>
      <c r="DR358" s="79"/>
      <c r="DS358" s="80"/>
      <c r="DT358" s="81"/>
      <c r="DU358" s="80"/>
      <c r="DV358" s="80"/>
      <c r="DW358" s="80"/>
      <c r="DX358" s="80"/>
      <c r="DY358" s="80"/>
      <c r="DZ358" s="80"/>
      <c r="EA358" s="80"/>
      <c r="EB358" s="80"/>
      <c r="EC358" s="80"/>
      <c r="ED358" s="80"/>
      <c r="EE358" s="80"/>
      <c r="EF358" s="80"/>
      <c r="EG358" s="79"/>
      <c r="EH358" s="80"/>
      <c r="EI358" s="81"/>
      <c r="EJ358" s="80"/>
      <c r="EK358" s="80"/>
      <c r="EL358" s="80"/>
      <c r="EM358" s="80"/>
      <c r="EN358" s="80"/>
      <c r="EO358" s="80"/>
      <c r="EP358" s="80"/>
      <c r="EQ358" s="80"/>
      <c r="ER358" s="80"/>
      <c r="ES358" s="80"/>
      <c r="ET358" s="80"/>
      <c r="EU358" s="80"/>
      <c r="EV358" s="79"/>
      <c r="EW358" s="80"/>
      <c r="EX358" s="81"/>
      <c r="EY358" s="80"/>
      <c r="EZ358" s="80"/>
      <c r="FA358" s="80"/>
      <c r="FB358" s="80"/>
      <c r="FC358" s="80"/>
      <c r="FD358" s="80"/>
      <c r="FE358" s="80"/>
      <c r="FF358" s="80"/>
      <c r="FG358" s="80"/>
      <c r="FH358" s="80"/>
      <c r="FI358" s="80"/>
      <c r="FJ358" s="80"/>
      <c r="FK358" s="79"/>
      <c r="FL358" s="80"/>
      <c r="FM358" s="81"/>
      <c r="FN358" s="80"/>
      <c r="FO358" s="80"/>
      <c r="FP358" s="80"/>
      <c r="FQ358" s="80"/>
      <c r="FR358" s="80"/>
      <c r="FS358" s="80"/>
      <c r="FT358" s="80"/>
      <c r="FU358" s="80"/>
      <c r="FV358" s="80"/>
      <c r="FW358" s="80"/>
      <c r="FX358" s="80"/>
      <c r="FY358" s="80"/>
      <c r="FZ358" s="79"/>
      <c r="GA358" s="80"/>
      <c r="GB358" s="81"/>
      <c r="GC358" s="80"/>
      <c r="GD358" s="80"/>
      <c r="GE358" s="80"/>
      <c r="GF358" s="80"/>
      <c r="GG358" s="80"/>
      <c r="GH358" s="80"/>
      <c r="GI358" s="80"/>
      <c r="GJ358" s="80"/>
      <c r="GK358" s="80"/>
      <c r="GL358" s="80"/>
      <c r="GM358" s="80"/>
      <c r="GN358" s="80"/>
      <c r="GO358" s="79"/>
      <c r="GP358" s="79"/>
      <c r="GQ358" s="82"/>
      <c r="GR358" s="79"/>
      <c r="GS358" s="79"/>
      <c r="GT358" s="79"/>
      <c r="GU358" s="79"/>
      <c r="GV358" s="79"/>
      <c r="GW358" s="79"/>
      <c r="GX358" s="79"/>
      <c r="GY358" s="79"/>
      <c r="GZ358" s="79"/>
      <c r="HA358" s="79"/>
      <c r="HB358" s="79"/>
      <c r="HC358" s="79"/>
      <c r="HD358" s="2"/>
      <c r="HE358" s="2"/>
      <c r="HF358" s="2"/>
      <c r="HG358" s="2"/>
      <c r="HH358" s="2"/>
      <c r="HI358" s="2"/>
      <c r="HJ358" s="2"/>
      <c r="HK358" s="2"/>
      <c r="HL358" s="2"/>
    </row>
    <row r="359" spans="1:220" s="4" customFormat="1" ht="13.5" customHeight="1" x14ac:dyDescent="0.25">
      <c r="A359" s="72"/>
      <c r="B359" s="71"/>
      <c r="C359" s="73"/>
      <c r="D359" s="73"/>
      <c r="E359" s="74"/>
      <c r="F359" s="75"/>
      <c r="G359" s="71"/>
      <c r="H359" s="76"/>
      <c r="I359" s="71"/>
      <c r="J359" s="71"/>
      <c r="K359" s="77"/>
      <c r="L359" s="77"/>
      <c r="M359" s="77"/>
      <c r="N359" s="76"/>
      <c r="O359" s="77"/>
      <c r="P359" s="78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80"/>
      <c r="AH359" s="81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79"/>
      <c r="AV359" s="80"/>
      <c r="AW359" s="81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79"/>
      <c r="BK359" s="80"/>
      <c r="BL359" s="81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79"/>
      <c r="BZ359" s="80"/>
      <c r="CA359" s="81"/>
      <c r="CB359" s="80"/>
      <c r="CC359" s="80"/>
      <c r="CD359" s="80"/>
      <c r="CE359" s="80"/>
      <c r="CF359" s="80"/>
      <c r="CG359" s="80"/>
      <c r="CH359" s="80"/>
      <c r="CI359" s="80"/>
      <c r="CJ359" s="80"/>
      <c r="CK359" s="80"/>
      <c r="CL359" s="80"/>
      <c r="CM359" s="80"/>
      <c r="CN359" s="79"/>
      <c r="CO359" s="80"/>
      <c r="CP359" s="81"/>
      <c r="CQ359" s="80"/>
      <c r="CR359" s="80"/>
      <c r="CS359" s="80"/>
      <c r="CT359" s="80"/>
      <c r="CU359" s="80"/>
      <c r="CV359" s="80"/>
      <c r="CW359" s="80"/>
      <c r="CX359" s="80"/>
      <c r="CY359" s="80"/>
      <c r="CZ359" s="80"/>
      <c r="DA359" s="80"/>
      <c r="DB359" s="80"/>
      <c r="DC359" s="79"/>
      <c r="DD359" s="80"/>
      <c r="DE359" s="81"/>
      <c r="DF359" s="80"/>
      <c r="DG359" s="80"/>
      <c r="DH359" s="80"/>
      <c r="DI359" s="80"/>
      <c r="DJ359" s="80"/>
      <c r="DK359" s="80"/>
      <c r="DL359" s="80"/>
      <c r="DM359" s="80"/>
      <c r="DN359" s="80"/>
      <c r="DO359" s="80"/>
      <c r="DP359" s="80"/>
      <c r="DQ359" s="80"/>
      <c r="DR359" s="79"/>
      <c r="DS359" s="80"/>
      <c r="DT359" s="81"/>
      <c r="DU359" s="80"/>
      <c r="DV359" s="80"/>
      <c r="DW359" s="80"/>
      <c r="DX359" s="80"/>
      <c r="DY359" s="80"/>
      <c r="DZ359" s="80"/>
      <c r="EA359" s="80"/>
      <c r="EB359" s="80"/>
      <c r="EC359" s="80"/>
      <c r="ED359" s="80"/>
      <c r="EE359" s="80"/>
      <c r="EF359" s="80"/>
      <c r="EG359" s="79"/>
      <c r="EH359" s="80"/>
      <c r="EI359" s="81"/>
      <c r="EJ359" s="80"/>
      <c r="EK359" s="80"/>
      <c r="EL359" s="80"/>
      <c r="EM359" s="80"/>
      <c r="EN359" s="80"/>
      <c r="EO359" s="80"/>
      <c r="EP359" s="80"/>
      <c r="EQ359" s="80"/>
      <c r="ER359" s="80"/>
      <c r="ES359" s="80"/>
      <c r="ET359" s="80"/>
      <c r="EU359" s="80"/>
      <c r="EV359" s="79"/>
      <c r="EW359" s="80"/>
      <c r="EX359" s="81"/>
      <c r="EY359" s="80"/>
      <c r="EZ359" s="80"/>
      <c r="FA359" s="80"/>
      <c r="FB359" s="80"/>
      <c r="FC359" s="80"/>
      <c r="FD359" s="80"/>
      <c r="FE359" s="80"/>
      <c r="FF359" s="80"/>
      <c r="FG359" s="80"/>
      <c r="FH359" s="80"/>
      <c r="FI359" s="80"/>
      <c r="FJ359" s="80"/>
      <c r="FK359" s="79"/>
      <c r="FL359" s="80"/>
      <c r="FM359" s="81"/>
      <c r="FN359" s="80"/>
      <c r="FO359" s="80"/>
      <c r="FP359" s="80"/>
      <c r="FQ359" s="80"/>
      <c r="FR359" s="80"/>
      <c r="FS359" s="80"/>
      <c r="FT359" s="80"/>
      <c r="FU359" s="80"/>
      <c r="FV359" s="80"/>
      <c r="FW359" s="80"/>
      <c r="FX359" s="80"/>
      <c r="FY359" s="80"/>
      <c r="FZ359" s="79"/>
      <c r="GA359" s="80"/>
      <c r="GB359" s="81"/>
      <c r="GC359" s="80"/>
      <c r="GD359" s="80"/>
      <c r="GE359" s="80"/>
      <c r="GF359" s="80"/>
      <c r="GG359" s="80"/>
      <c r="GH359" s="80"/>
      <c r="GI359" s="80"/>
      <c r="GJ359" s="80"/>
      <c r="GK359" s="80"/>
      <c r="GL359" s="80"/>
      <c r="GM359" s="80"/>
      <c r="GN359" s="80"/>
      <c r="GO359" s="79"/>
      <c r="GP359" s="79"/>
      <c r="GQ359" s="82"/>
      <c r="GR359" s="79"/>
      <c r="GS359" s="79"/>
      <c r="GT359" s="79"/>
      <c r="GU359" s="79"/>
      <c r="GV359" s="79"/>
      <c r="GW359" s="79"/>
      <c r="GX359" s="79"/>
      <c r="GY359" s="79"/>
      <c r="GZ359" s="79"/>
      <c r="HA359" s="79"/>
      <c r="HB359" s="79"/>
      <c r="HC359" s="79"/>
      <c r="HD359" s="2"/>
      <c r="HE359" s="2"/>
      <c r="HF359" s="2"/>
      <c r="HG359" s="2"/>
      <c r="HH359" s="2"/>
      <c r="HI359" s="2"/>
      <c r="HJ359" s="2"/>
      <c r="HK359" s="2"/>
      <c r="HL359" s="2"/>
    </row>
    <row r="360" spans="1:220" s="4" customFormat="1" ht="13.5" customHeight="1" x14ac:dyDescent="0.25">
      <c r="A360" s="72"/>
      <c r="B360" s="71"/>
      <c r="C360" s="73"/>
      <c r="D360" s="73"/>
      <c r="E360" s="74"/>
      <c r="F360" s="75"/>
      <c r="G360" s="71"/>
      <c r="H360" s="76"/>
      <c r="I360" s="71"/>
      <c r="J360" s="71"/>
      <c r="K360" s="77"/>
      <c r="L360" s="77"/>
      <c r="M360" s="77"/>
      <c r="N360" s="76"/>
      <c r="O360" s="77"/>
      <c r="P360" s="78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80"/>
      <c r="AH360" s="81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79"/>
      <c r="AV360" s="80"/>
      <c r="AW360" s="81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79"/>
      <c r="BK360" s="80"/>
      <c r="BL360" s="81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79"/>
      <c r="BZ360" s="80"/>
      <c r="CA360" s="81"/>
      <c r="CB360" s="80"/>
      <c r="CC360" s="80"/>
      <c r="CD360" s="80"/>
      <c r="CE360" s="80"/>
      <c r="CF360" s="80"/>
      <c r="CG360" s="80"/>
      <c r="CH360" s="80"/>
      <c r="CI360" s="80"/>
      <c r="CJ360" s="80"/>
      <c r="CK360" s="80"/>
      <c r="CL360" s="80"/>
      <c r="CM360" s="80"/>
      <c r="CN360" s="79"/>
      <c r="CO360" s="80"/>
      <c r="CP360" s="81"/>
      <c r="CQ360" s="80"/>
      <c r="CR360" s="80"/>
      <c r="CS360" s="80"/>
      <c r="CT360" s="80"/>
      <c r="CU360" s="80"/>
      <c r="CV360" s="80"/>
      <c r="CW360" s="80"/>
      <c r="CX360" s="80"/>
      <c r="CY360" s="80"/>
      <c r="CZ360" s="80"/>
      <c r="DA360" s="80"/>
      <c r="DB360" s="80"/>
      <c r="DC360" s="79"/>
      <c r="DD360" s="80"/>
      <c r="DE360" s="81"/>
      <c r="DF360" s="80"/>
      <c r="DG360" s="80"/>
      <c r="DH360" s="80"/>
      <c r="DI360" s="80"/>
      <c r="DJ360" s="80"/>
      <c r="DK360" s="80"/>
      <c r="DL360" s="80"/>
      <c r="DM360" s="80"/>
      <c r="DN360" s="80"/>
      <c r="DO360" s="80"/>
      <c r="DP360" s="80"/>
      <c r="DQ360" s="80"/>
      <c r="DR360" s="79"/>
      <c r="DS360" s="80"/>
      <c r="DT360" s="81"/>
      <c r="DU360" s="80"/>
      <c r="DV360" s="80"/>
      <c r="DW360" s="80"/>
      <c r="DX360" s="80"/>
      <c r="DY360" s="80"/>
      <c r="DZ360" s="80"/>
      <c r="EA360" s="80"/>
      <c r="EB360" s="80"/>
      <c r="EC360" s="80"/>
      <c r="ED360" s="80"/>
      <c r="EE360" s="80"/>
      <c r="EF360" s="80"/>
      <c r="EG360" s="79"/>
      <c r="EH360" s="80"/>
      <c r="EI360" s="81"/>
      <c r="EJ360" s="80"/>
      <c r="EK360" s="80"/>
      <c r="EL360" s="80"/>
      <c r="EM360" s="80"/>
      <c r="EN360" s="80"/>
      <c r="EO360" s="80"/>
      <c r="EP360" s="80"/>
      <c r="EQ360" s="80"/>
      <c r="ER360" s="80"/>
      <c r="ES360" s="80"/>
      <c r="ET360" s="80"/>
      <c r="EU360" s="80"/>
      <c r="EV360" s="79"/>
      <c r="EW360" s="80"/>
      <c r="EX360" s="81"/>
      <c r="EY360" s="80"/>
      <c r="EZ360" s="80"/>
      <c r="FA360" s="80"/>
      <c r="FB360" s="80"/>
      <c r="FC360" s="80"/>
      <c r="FD360" s="80"/>
      <c r="FE360" s="80"/>
      <c r="FF360" s="80"/>
      <c r="FG360" s="80"/>
      <c r="FH360" s="80"/>
      <c r="FI360" s="80"/>
      <c r="FJ360" s="80"/>
      <c r="FK360" s="79"/>
      <c r="FL360" s="80"/>
      <c r="FM360" s="81"/>
      <c r="FN360" s="80"/>
      <c r="FO360" s="80"/>
      <c r="FP360" s="80"/>
      <c r="FQ360" s="80"/>
      <c r="FR360" s="80"/>
      <c r="FS360" s="80"/>
      <c r="FT360" s="80"/>
      <c r="FU360" s="80"/>
      <c r="FV360" s="80"/>
      <c r="FW360" s="80"/>
      <c r="FX360" s="80"/>
      <c r="FY360" s="80"/>
      <c r="FZ360" s="79"/>
      <c r="GA360" s="80"/>
      <c r="GB360" s="81"/>
      <c r="GC360" s="80"/>
      <c r="GD360" s="80"/>
      <c r="GE360" s="80"/>
      <c r="GF360" s="80"/>
      <c r="GG360" s="80"/>
      <c r="GH360" s="80"/>
      <c r="GI360" s="80"/>
      <c r="GJ360" s="80"/>
      <c r="GK360" s="80"/>
      <c r="GL360" s="80"/>
      <c r="GM360" s="80"/>
      <c r="GN360" s="80"/>
      <c r="GO360" s="79"/>
      <c r="GP360" s="79"/>
      <c r="GQ360" s="82"/>
      <c r="GR360" s="79"/>
      <c r="GS360" s="79"/>
      <c r="GT360" s="79"/>
      <c r="GU360" s="79"/>
      <c r="GV360" s="79"/>
      <c r="GW360" s="79"/>
      <c r="GX360" s="79"/>
      <c r="GY360" s="79"/>
      <c r="GZ360" s="79"/>
      <c r="HA360" s="79"/>
      <c r="HB360" s="79"/>
      <c r="HC360" s="79"/>
      <c r="HD360" s="2"/>
      <c r="HE360" s="2"/>
      <c r="HF360" s="2"/>
      <c r="HG360" s="2"/>
      <c r="HH360" s="2"/>
      <c r="HI360" s="2"/>
      <c r="HJ360" s="2"/>
      <c r="HK360" s="2"/>
      <c r="HL360" s="2"/>
    </row>
    <row r="361" spans="1:220" s="4" customFormat="1" ht="13.5" customHeight="1" x14ac:dyDescent="0.25">
      <c r="A361" s="72"/>
      <c r="B361" s="71"/>
      <c r="C361" s="73"/>
      <c r="D361" s="73"/>
      <c r="E361" s="74"/>
      <c r="F361" s="75"/>
      <c r="G361" s="71"/>
      <c r="H361" s="76"/>
      <c r="I361" s="71"/>
      <c r="J361" s="71"/>
      <c r="K361" s="77"/>
      <c r="L361" s="77"/>
      <c r="M361" s="77"/>
      <c r="N361" s="76"/>
      <c r="O361" s="77"/>
      <c r="P361" s="78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80"/>
      <c r="AH361" s="81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79"/>
      <c r="AV361" s="80"/>
      <c r="AW361" s="81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79"/>
      <c r="BK361" s="80"/>
      <c r="BL361" s="81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79"/>
      <c r="BZ361" s="80"/>
      <c r="CA361" s="81"/>
      <c r="CB361" s="80"/>
      <c r="CC361" s="80"/>
      <c r="CD361" s="80"/>
      <c r="CE361" s="80"/>
      <c r="CF361" s="80"/>
      <c r="CG361" s="80"/>
      <c r="CH361" s="80"/>
      <c r="CI361" s="80"/>
      <c r="CJ361" s="80"/>
      <c r="CK361" s="80"/>
      <c r="CL361" s="80"/>
      <c r="CM361" s="80"/>
      <c r="CN361" s="79"/>
      <c r="CO361" s="80"/>
      <c r="CP361" s="81"/>
      <c r="CQ361" s="80"/>
      <c r="CR361" s="80"/>
      <c r="CS361" s="80"/>
      <c r="CT361" s="80"/>
      <c r="CU361" s="80"/>
      <c r="CV361" s="80"/>
      <c r="CW361" s="80"/>
      <c r="CX361" s="80"/>
      <c r="CY361" s="80"/>
      <c r="CZ361" s="80"/>
      <c r="DA361" s="80"/>
      <c r="DB361" s="80"/>
      <c r="DC361" s="79"/>
      <c r="DD361" s="80"/>
      <c r="DE361" s="81"/>
      <c r="DF361" s="80"/>
      <c r="DG361" s="80"/>
      <c r="DH361" s="80"/>
      <c r="DI361" s="80"/>
      <c r="DJ361" s="80"/>
      <c r="DK361" s="80"/>
      <c r="DL361" s="80"/>
      <c r="DM361" s="80"/>
      <c r="DN361" s="80"/>
      <c r="DO361" s="80"/>
      <c r="DP361" s="80"/>
      <c r="DQ361" s="80"/>
      <c r="DR361" s="79"/>
      <c r="DS361" s="80"/>
      <c r="DT361" s="81"/>
      <c r="DU361" s="80"/>
      <c r="DV361" s="80"/>
      <c r="DW361" s="80"/>
      <c r="DX361" s="80"/>
      <c r="DY361" s="80"/>
      <c r="DZ361" s="80"/>
      <c r="EA361" s="80"/>
      <c r="EB361" s="80"/>
      <c r="EC361" s="80"/>
      <c r="ED361" s="80"/>
      <c r="EE361" s="80"/>
      <c r="EF361" s="80"/>
      <c r="EG361" s="79"/>
      <c r="EH361" s="80"/>
      <c r="EI361" s="81"/>
      <c r="EJ361" s="80"/>
      <c r="EK361" s="80"/>
      <c r="EL361" s="80"/>
      <c r="EM361" s="80"/>
      <c r="EN361" s="80"/>
      <c r="EO361" s="80"/>
      <c r="EP361" s="80"/>
      <c r="EQ361" s="80"/>
      <c r="ER361" s="80"/>
      <c r="ES361" s="80"/>
      <c r="ET361" s="80"/>
      <c r="EU361" s="80"/>
      <c r="EV361" s="79"/>
      <c r="EW361" s="80"/>
      <c r="EX361" s="81"/>
      <c r="EY361" s="80"/>
      <c r="EZ361" s="80"/>
      <c r="FA361" s="80"/>
      <c r="FB361" s="80"/>
      <c r="FC361" s="80"/>
      <c r="FD361" s="80"/>
      <c r="FE361" s="80"/>
      <c r="FF361" s="80"/>
      <c r="FG361" s="80"/>
      <c r="FH361" s="80"/>
      <c r="FI361" s="80"/>
      <c r="FJ361" s="80"/>
      <c r="FK361" s="79"/>
      <c r="FL361" s="80"/>
      <c r="FM361" s="81"/>
      <c r="FN361" s="80"/>
      <c r="FO361" s="80"/>
      <c r="FP361" s="80"/>
      <c r="FQ361" s="80"/>
      <c r="FR361" s="80"/>
      <c r="FS361" s="80"/>
      <c r="FT361" s="80"/>
      <c r="FU361" s="80"/>
      <c r="FV361" s="80"/>
      <c r="FW361" s="80"/>
      <c r="FX361" s="80"/>
      <c r="FY361" s="80"/>
      <c r="FZ361" s="79"/>
      <c r="GA361" s="80"/>
      <c r="GB361" s="81"/>
      <c r="GC361" s="80"/>
      <c r="GD361" s="80"/>
      <c r="GE361" s="80"/>
      <c r="GF361" s="80"/>
      <c r="GG361" s="80"/>
      <c r="GH361" s="80"/>
      <c r="GI361" s="80"/>
      <c r="GJ361" s="80"/>
      <c r="GK361" s="80"/>
      <c r="GL361" s="80"/>
      <c r="GM361" s="80"/>
      <c r="GN361" s="80"/>
      <c r="GO361" s="79"/>
      <c r="GP361" s="79"/>
      <c r="GQ361" s="82"/>
      <c r="GR361" s="79"/>
      <c r="GS361" s="79"/>
      <c r="GT361" s="79"/>
      <c r="GU361" s="79"/>
      <c r="GV361" s="79"/>
      <c r="GW361" s="79"/>
      <c r="GX361" s="79"/>
      <c r="GY361" s="79"/>
      <c r="GZ361" s="79"/>
      <c r="HA361" s="79"/>
      <c r="HB361" s="79"/>
      <c r="HC361" s="79"/>
      <c r="HD361" s="2"/>
      <c r="HE361" s="2"/>
      <c r="HF361" s="2"/>
      <c r="HG361" s="2"/>
      <c r="HH361" s="2"/>
      <c r="HI361" s="2"/>
      <c r="HJ361" s="2"/>
      <c r="HK361" s="2"/>
      <c r="HL361" s="2"/>
    </row>
    <row r="362" spans="1:220" s="4" customFormat="1" ht="13.5" customHeight="1" x14ac:dyDescent="0.25">
      <c r="A362" s="72"/>
      <c r="B362" s="71"/>
      <c r="C362" s="73"/>
      <c r="D362" s="73"/>
      <c r="E362" s="74"/>
      <c r="F362" s="75"/>
      <c r="G362" s="71"/>
      <c r="H362" s="76"/>
      <c r="I362" s="71"/>
      <c r="J362" s="71"/>
      <c r="K362" s="77"/>
      <c r="L362" s="77"/>
      <c r="M362" s="77"/>
      <c r="N362" s="76"/>
      <c r="O362" s="77"/>
      <c r="P362" s="78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80"/>
      <c r="AH362" s="81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79"/>
      <c r="AV362" s="80"/>
      <c r="AW362" s="81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79"/>
      <c r="BK362" s="80"/>
      <c r="BL362" s="81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79"/>
      <c r="BZ362" s="80"/>
      <c r="CA362" s="81"/>
      <c r="CB362" s="80"/>
      <c r="CC362" s="80"/>
      <c r="CD362" s="80"/>
      <c r="CE362" s="80"/>
      <c r="CF362" s="80"/>
      <c r="CG362" s="80"/>
      <c r="CH362" s="80"/>
      <c r="CI362" s="80"/>
      <c r="CJ362" s="80"/>
      <c r="CK362" s="80"/>
      <c r="CL362" s="80"/>
      <c r="CM362" s="80"/>
      <c r="CN362" s="79"/>
      <c r="CO362" s="80"/>
      <c r="CP362" s="81"/>
      <c r="CQ362" s="80"/>
      <c r="CR362" s="80"/>
      <c r="CS362" s="80"/>
      <c r="CT362" s="80"/>
      <c r="CU362" s="80"/>
      <c r="CV362" s="80"/>
      <c r="CW362" s="80"/>
      <c r="CX362" s="80"/>
      <c r="CY362" s="80"/>
      <c r="CZ362" s="80"/>
      <c r="DA362" s="80"/>
      <c r="DB362" s="80"/>
      <c r="DC362" s="79"/>
      <c r="DD362" s="80"/>
      <c r="DE362" s="81"/>
      <c r="DF362" s="80"/>
      <c r="DG362" s="80"/>
      <c r="DH362" s="80"/>
      <c r="DI362" s="80"/>
      <c r="DJ362" s="80"/>
      <c r="DK362" s="80"/>
      <c r="DL362" s="80"/>
      <c r="DM362" s="80"/>
      <c r="DN362" s="80"/>
      <c r="DO362" s="80"/>
      <c r="DP362" s="80"/>
      <c r="DQ362" s="80"/>
      <c r="DR362" s="79"/>
      <c r="DS362" s="80"/>
      <c r="DT362" s="81"/>
      <c r="DU362" s="80"/>
      <c r="DV362" s="80"/>
      <c r="DW362" s="80"/>
      <c r="DX362" s="80"/>
      <c r="DY362" s="80"/>
      <c r="DZ362" s="80"/>
      <c r="EA362" s="80"/>
      <c r="EB362" s="80"/>
      <c r="EC362" s="80"/>
      <c r="ED362" s="80"/>
      <c r="EE362" s="80"/>
      <c r="EF362" s="80"/>
      <c r="EG362" s="79"/>
      <c r="EH362" s="80"/>
      <c r="EI362" s="81"/>
      <c r="EJ362" s="80"/>
      <c r="EK362" s="80"/>
      <c r="EL362" s="80"/>
      <c r="EM362" s="80"/>
      <c r="EN362" s="80"/>
      <c r="EO362" s="80"/>
      <c r="EP362" s="80"/>
      <c r="EQ362" s="80"/>
      <c r="ER362" s="80"/>
      <c r="ES362" s="80"/>
      <c r="ET362" s="80"/>
      <c r="EU362" s="80"/>
      <c r="EV362" s="79"/>
      <c r="EW362" s="80"/>
      <c r="EX362" s="81"/>
      <c r="EY362" s="80"/>
      <c r="EZ362" s="80"/>
      <c r="FA362" s="80"/>
      <c r="FB362" s="80"/>
      <c r="FC362" s="80"/>
      <c r="FD362" s="80"/>
      <c r="FE362" s="80"/>
      <c r="FF362" s="80"/>
      <c r="FG362" s="80"/>
      <c r="FH362" s="80"/>
      <c r="FI362" s="80"/>
      <c r="FJ362" s="80"/>
      <c r="FK362" s="79"/>
      <c r="FL362" s="80"/>
      <c r="FM362" s="81"/>
      <c r="FN362" s="80"/>
      <c r="FO362" s="80"/>
      <c r="FP362" s="80"/>
      <c r="FQ362" s="80"/>
      <c r="FR362" s="80"/>
      <c r="FS362" s="80"/>
      <c r="FT362" s="80"/>
      <c r="FU362" s="80"/>
      <c r="FV362" s="80"/>
      <c r="FW362" s="80"/>
      <c r="FX362" s="80"/>
      <c r="FY362" s="80"/>
      <c r="FZ362" s="79"/>
      <c r="GA362" s="80"/>
      <c r="GB362" s="81"/>
      <c r="GC362" s="80"/>
      <c r="GD362" s="80"/>
      <c r="GE362" s="80"/>
      <c r="GF362" s="80"/>
      <c r="GG362" s="80"/>
      <c r="GH362" s="80"/>
      <c r="GI362" s="80"/>
      <c r="GJ362" s="80"/>
      <c r="GK362" s="80"/>
      <c r="GL362" s="80"/>
      <c r="GM362" s="80"/>
      <c r="GN362" s="80"/>
      <c r="GO362" s="79"/>
      <c r="GP362" s="79"/>
      <c r="GQ362" s="82"/>
      <c r="GR362" s="79"/>
      <c r="GS362" s="79"/>
      <c r="GT362" s="79"/>
      <c r="GU362" s="79"/>
      <c r="GV362" s="79"/>
      <c r="GW362" s="79"/>
      <c r="GX362" s="79"/>
      <c r="GY362" s="79"/>
      <c r="GZ362" s="79"/>
      <c r="HA362" s="79"/>
      <c r="HB362" s="79"/>
      <c r="HC362" s="79"/>
      <c r="HD362" s="2"/>
      <c r="HE362" s="2"/>
      <c r="HF362" s="2"/>
      <c r="HG362" s="2"/>
      <c r="HH362" s="2"/>
      <c r="HI362" s="2"/>
      <c r="HJ362" s="2"/>
      <c r="HK362" s="2"/>
      <c r="HL362" s="2"/>
    </row>
    <row r="363" spans="1:220" s="4" customFormat="1" ht="15" customHeight="1" x14ac:dyDescent="0.25">
      <c r="A363" s="72"/>
      <c r="B363" s="71"/>
      <c r="C363" s="73"/>
      <c r="D363" s="73"/>
      <c r="E363" s="74"/>
      <c r="F363" s="75"/>
      <c r="G363" s="71"/>
      <c r="H363" s="76"/>
      <c r="I363" s="71"/>
      <c r="J363" s="71"/>
      <c r="K363" s="77"/>
      <c r="L363" s="85"/>
      <c r="M363" s="77"/>
      <c r="N363" s="76"/>
      <c r="O363" s="77"/>
      <c r="P363" s="78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80"/>
      <c r="AH363" s="81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79"/>
      <c r="AV363" s="80"/>
      <c r="AW363" s="81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79"/>
      <c r="BK363" s="80"/>
      <c r="BL363" s="81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79"/>
      <c r="BZ363" s="80"/>
      <c r="CA363" s="81"/>
      <c r="CB363" s="80"/>
      <c r="CC363" s="80"/>
      <c r="CD363" s="80"/>
      <c r="CE363" s="80"/>
      <c r="CF363" s="80"/>
      <c r="CG363" s="80"/>
      <c r="CH363" s="80"/>
      <c r="CI363" s="80"/>
      <c r="CJ363" s="80"/>
      <c r="CK363" s="80"/>
      <c r="CL363" s="80"/>
      <c r="CM363" s="80"/>
      <c r="CN363" s="79"/>
      <c r="CO363" s="80"/>
      <c r="CP363" s="81"/>
      <c r="CQ363" s="80"/>
      <c r="CR363" s="80"/>
      <c r="CS363" s="80"/>
      <c r="CT363" s="80"/>
      <c r="CU363" s="80"/>
      <c r="CV363" s="80"/>
      <c r="CW363" s="80"/>
      <c r="CX363" s="80"/>
      <c r="CY363" s="80"/>
      <c r="CZ363" s="80"/>
      <c r="DA363" s="80"/>
      <c r="DB363" s="80"/>
      <c r="DC363" s="79"/>
      <c r="DD363" s="80"/>
      <c r="DE363" s="81"/>
      <c r="DF363" s="80"/>
      <c r="DG363" s="80"/>
      <c r="DH363" s="80"/>
      <c r="DI363" s="80"/>
      <c r="DJ363" s="80"/>
      <c r="DK363" s="80"/>
      <c r="DL363" s="80"/>
      <c r="DM363" s="80"/>
      <c r="DN363" s="80"/>
      <c r="DO363" s="80"/>
      <c r="DP363" s="80"/>
      <c r="DQ363" s="80"/>
      <c r="DR363" s="79"/>
      <c r="DS363" s="80"/>
      <c r="DT363" s="81"/>
      <c r="DU363" s="80"/>
      <c r="DV363" s="80"/>
      <c r="DW363" s="80"/>
      <c r="DX363" s="80"/>
      <c r="DY363" s="80"/>
      <c r="DZ363" s="80"/>
      <c r="EA363" s="80"/>
      <c r="EB363" s="80"/>
      <c r="EC363" s="80"/>
      <c r="ED363" s="80"/>
      <c r="EE363" s="80"/>
      <c r="EF363" s="80"/>
      <c r="EG363" s="79"/>
      <c r="EH363" s="80"/>
      <c r="EI363" s="81"/>
      <c r="EJ363" s="80"/>
      <c r="EK363" s="80"/>
      <c r="EL363" s="80"/>
      <c r="EM363" s="80"/>
      <c r="EN363" s="80"/>
      <c r="EO363" s="80"/>
      <c r="EP363" s="80"/>
      <c r="EQ363" s="80"/>
      <c r="ER363" s="80"/>
      <c r="ES363" s="80"/>
      <c r="ET363" s="80"/>
      <c r="EU363" s="80"/>
      <c r="EV363" s="79"/>
      <c r="EW363" s="80"/>
      <c r="EX363" s="81"/>
      <c r="EY363" s="80"/>
      <c r="EZ363" s="80"/>
      <c r="FA363" s="80"/>
      <c r="FB363" s="80"/>
      <c r="FC363" s="80"/>
      <c r="FD363" s="80"/>
      <c r="FE363" s="80"/>
      <c r="FF363" s="80"/>
      <c r="FG363" s="80"/>
      <c r="FH363" s="80"/>
      <c r="FI363" s="80"/>
      <c r="FJ363" s="80"/>
      <c r="FK363" s="79"/>
      <c r="FL363" s="80"/>
      <c r="FM363" s="81"/>
      <c r="FN363" s="80"/>
      <c r="FO363" s="80"/>
      <c r="FP363" s="80"/>
      <c r="FQ363" s="80"/>
      <c r="FR363" s="80"/>
      <c r="FS363" s="80"/>
      <c r="FT363" s="80"/>
      <c r="FU363" s="80"/>
      <c r="FV363" s="80"/>
      <c r="FW363" s="80"/>
      <c r="FX363" s="80"/>
      <c r="FY363" s="80"/>
      <c r="FZ363" s="79"/>
      <c r="GA363" s="80"/>
      <c r="GB363" s="81"/>
      <c r="GC363" s="80"/>
      <c r="GD363" s="80"/>
      <c r="GE363" s="80"/>
      <c r="GF363" s="80"/>
      <c r="GG363" s="80"/>
      <c r="GH363" s="80"/>
      <c r="GI363" s="80"/>
      <c r="GJ363" s="80"/>
      <c r="GK363" s="80"/>
      <c r="GL363" s="80"/>
      <c r="GM363" s="80"/>
      <c r="GN363" s="80"/>
      <c r="GO363" s="79"/>
      <c r="GP363" s="79"/>
      <c r="GQ363" s="82"/>
      <c r="GR363" s="79"/>
      <c r="GS363" s="79"/>
      <c r="GT363" s="79"/>
      <c r="GU363" s="79"/>
      <c r="GV363" s="79"/>
      <c r="GW363" s="79"/>
      <c r="GX363" s="79"/>
      <c r="GY363" s="79"/>
      <c r="GZ363" s="79"/>
      <c r="HA363" s="79"/>
      <c r="HB363" s="79"/>
      <c r="HC363" s="79"/>
      <c r="HD363" s="2"/>
      <c r="HE363" s="2"/>
      <c r="HF363" s="2"/>
      <c r="HG363" s="2"/>
      <c r="HH363" s="2"/>
      <c r="HI363" s="2"/>
      <c r="HJ363" s="2"/>
      <c r="HK363" s="2"/>
      <c r="HL363" s="2"/>
    </row>
    <row r="364" spans="1:220" s="4" customFormat="1" ht="15" customHeight="1" x14ac:dyDescent="0.25">
      <c r="A364" s="72"/>
      <c r="B364" s="71"/>
      <c r="C364" s="73"/>
      <c r="D364" s="73"/>
      <c r="E364" s="74"/>
      <c r="F364" s="75"/>
      <c r="G364" s="71"/>
      <c r="H364" s="76"/>
      <c r="I364" s="71"/>
      <c r="J364" s="71"/>
      <c r="K364" s="77"/>
      <c r="L364" s="85"/>
      <c r="M364" s="77"/>
      <c r="N364" s="76"/>
      <c r="O364" s="77"/>
      <c r="P364" s="78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80"/>
      <c r="AH364" s="81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79"/>
      <c r="AV364" s="80"/>
      <c r="AW364" s="81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79"/>
      <c r="BK364" s="80"/>
      <c r="BL364" s="81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79"/>
      <c r="BZ364" s="80"/>
      <c r="CA364" s="81"/>
      <c r="CB364" s="80"/>
      <c r="CC364" s="80"/>
      <c r="CD364" s="80"/>
      <c r="CE364" s="80"/>
      <c r="CF364" s="80"/>
      <c r="CG364" s="80"/>
      <c r="CH364" s="80"/>
      <c r="CI364" s="80"/>
      <c r="CJ364" s="80"/>
      <c r="CK364" s="80"/>
      <c r="CL364" s="80"/>
      <c r="CM364" s="80"/>
      <c r="CN364" s="79"/>
      <c r="CO364" s="80"/>
      <c r="CP364" s="81"/>
      <c r="CQ364" s="80"/>
      <c r="CR364" s="80"/>
      <c r="CS364" s="80"/>
      <c r="CT364" s="80"/>
      <c r="CU364" s="80"/>
      <c r="CV364" s="80"/>
      <c r="CW364" s="80"/>
      <c r="CX364" s="80"/>
      <c r="CY364" s="80"/>
      <c r="CZ364" s="80"/>
      <c r="DA364" s="80"/>
      <c r="DB364" s="80"/>
      <c r="DC364" s="79"/>
      <c r="DD364" s="80"/>
      <c r="DE364" s="81"/>
      <c r="DF364" s="80"/>
      <c r="DG364" s="80"/>
      <c r="DH364" s="80"/>
      <c r="DI364" s="80"/>
      <c r="DJ364" s="80"/>
      <c r="DK364" s="80"/>
      <c r="DL364" s="80"/>
      <c r="DM364" s="80"/>
      <c r="DN364" s="80"/>
      <c r="DO364" s="80"/>
      <c r="DP364" s="80"/>
      <c r="DQ364" s="80"/>
      <c r="DR364" s="79"/>
      <c r="DS364" s="80"/>
      <c r="DT364" s="81"/>
      <c r="DU364" s="80"/>
      <c r="DV364" s="80"/>
      <c r="DW364" s="80"/>
      <c r="DX364" s="80"/>
      <c r="DY364" s="80"/>
      <c r="DZ364" s="80"/>
      <c r="EA364" s="80"/>
      <c r="EB364" s="80"/>
      <c r="EC364" s="80"/>
      <c r="ED364" s="80"/>
      <c r="EE364" s="80"/>
      <c r="EF364" s="80"/>
      <c r="EG364" s="79"/>
      <c r="EH364" s="80"/>
      <c r="EI364" s="81"/>
      <c r="EJ364" s="80"/>
      <c r="EK364" s="80"/>
      <c r="EL364" s="80"/>
      <c r="EM364" s="80"/>
      <c r="EN364" s="80"/>
      <c r="EO364" s="80"/>
      <c r="EP364" s="80"/>
      <c r="EQ364" s="80"/>
      <c r="ER364" s="80"/>
      <c r="ES364" s="80"/>
      <c r="ET364" s="80"/>
      <c r="EU364" s="80"/>
      <c r="EV364" s="79"/>
      <c r="EW364" s="80"/>
      <c r="EX364" s="81"/>
      <c r="EY364" s="80"/>
      <c r="EZ364" s="80"/>
      <c r="FA364" s="80"/>
      <c r="FB364" s="80"/>
      <c r="FC364" s="80"/>
      <c r="FD364" s="80"/>
      <c r="FE364" s="80"/>
      <c r="FF364" s="80"/>
      <c r="FG364" s="80"/>
      <c r="FH364" s="80"/>
      <c r="FI364" s="80"/>
      <c r="FJ364" s="80"/>
      <c r="FK364" s="79"/>
      <c r="FL364" s="80"/>
      <c r="FM364" s="81"/>
      <c r="FN364" s="80"/>
      <c r="FO364" s="80"/>
      <c r="FP364" s="80"/>
      <c r="FQ364" s="80"/>
      <c r="FR364" s="80"/>
      <c r="FS364" s="80"/>
      <c r="FT364" s="80"/>
      <c r="FU364" s="80"/>
      <c r="FV364" s="80"/>
      <c r="FW364" s="80"/>
      <c r="FX364" s="80"/>
      <c r="FY364" s="80"/>
      <c r="FZ364" s="79"/>
      <c r="GA364" s="80"/>
      <c r="GB364" s="81"/>
      <c r="GC364" s="80"/>
      <c r="GD364" s="80"/>
      <c r="GE364" s="80"/>
      <c r="GF364" s="80"/>
      <c r="GG364" s="80"/>
      <c r="GH364" s="80"/>
      <c r="GI364" s="80"/>
      <c r="GJ364" s="80"/>
      <c r="GK364" s="80"/>
      <c r="GL364" s="80"/>
      <c r="GM364" s="80"/>
      <c r="GN364" s="80"/>
      <c r="GO364" s="79"/>
      <c r="GP364" s="79"/>
      <c r="GQ364" s="82"/>
      <c r="GR364" s="79"/>
      <c r="GS364" s="79"/>
      <c r="GT364" s="79"/>
      <c r="GU364" s="79"/>
      <c r="GV364" s="79"/>
      <c r="GW364" s="79"/>
      <c r="GX364" s="79"/>
      <c r="GY364" s="79"/>
      <c r="GZ364" s="79"/>
      <c r="HA364" s="79"/>
      <c r="HB364" s="79"/>
      <c r="HC364" s="79"/>
      <c r="HD364" s="2"/>
      <c r="HE364" s="2"/>
      <c r="HF364" s="2"/>
      <c r="HG364" s="2"/>
      <c r="HH364" s="2"/>
      <c r="HI364" s="2"/>
      <c r="HJ364" s="2"/>
      <c r="HK364" s="2"/>
      <c r="HL364" s="2"/>
    </row>
    <row r="365" spans="1:220" s="4" customFormat="1" ht="15" customHeight="1" x14ac:dyDescent="0.25">
      <c r="A365" s="72"/>
      <c r="B365" s="71"/>
      <c r="C365" s="73"/>
      <c r="D365" s="73"/>
      <c r="E365" s="74"/>
      <c r="F365" s="75"/>
      <c r="G365" s="71"/>
      <c r="H365" s="76"/>
      <c r="I365" s="71"/>
      <c r="J365" s="71"/>
      <c r="K365" s="77"/>
      <c r="L365" s="85"/>
      <c r="M365" s="77"/>
      <c r="N365" s="76"/>
      <c r="O365" s="77"/>
      <c r="P365" s="78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80"/>
      <c r="AH365" s="81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79"/>
      <c r="AV365" s="80"/>
      <c r="AW365" s="81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79"/>
      <c r="BK365" s="80"/>
      <c r="BL365" s="81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79"/>
      <c r="BZ365" s="80"/>
      <c r="CA365" s="81"/>
      <c r="CB365" s="80"/>
      <c r="CC365" s="80"/>
      <c r="CD365" s="80"/>
      <c r="CE365" s="80"/>
      <c r="CF365" s="80"/>
      <c r="CG365" s="80"/>
      <c r="CH365" s="80"/>
      <c r="CI365" s="80"/>
      <c r="CJ365" s="80"/>
      <c r="CK365" s="80"/>
      <c r="CL365" s="80"/>
      <c r="CM365" s="80"/>
      <c r="CN365" s="79"/>
      <c r="CO365" s="80"/>
      <c r="CP365" s="81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79"/>
      <c r="DD365" s="80"/>
      <c r="DE365" s="81"/>
      <c r="DF365" s="80"/>
      <c r="DG365" s="80"/>
      <c r="DH365" s="80"/>
      <c r="DI365" s="80"/>
      <c r="DJ365" s="80"/>
      <c r="DK365" s="80"/>
      <c r="DL365" s="80"/>
      <c r="DM365" s="80"/>
      <c r="DN365" s="80"/>
      <c r="DO365" s="80"/>
      <c r="DP365" s="80"/>
      <c r="DQ365" s="80"/>
      <c r="DR365" s="79"/>
      <c r="DS365" s="80"/>
      <c r="DT365" s="81"/>
      <c r="DU365" s="80"/>
      <c r="DV365" s="80"/>
      <c r="DW365" s="80"/>
      <c r="DX365" s="80"/>
      <c r="DY365" s="80"/>
      <c r="DZ365" s="80"/>
      <c r="EA365" s="80"/>
      <c r="EB365" s="80"/>
      <c r="EC365" s="80"/>
      <c r="ED365" s="80"/>
      <c r="EE365" s="80"/>
      <c r="EF365" s="80"/>
      <c r="EG365" s="79"/>
      <c r="EH365" s="80"/>
      <c r="EI365" s="81"/>
      <c r="EJ365" s="80"/>
      <c r="EK365" s="80"/>
      <c r="EL365" s="80"/>
      <c r="EM365" s="80"/>
      <c r="EN365" s="80"/>
      <c r="EO365" s="80"/>
      <c r="EP365" s="80"/>
      <c r="EQ365" s="80"/>
      <c r="ER365" s="80"/>
      <c r="ES365" s="80"/>
      <c r="ET365" s="80"/>
      <c r="EU365" s="80"/>
      <c r="EV365" s="79"/>
      <c r="EW365" s="80"/>
      <c r="EX365" s="81"/>
      <c r="EY365" s="80"/>
      <c r="EZ365" s="80"/>
      <c r="FA365" s="80"/>
      <c r="FB365" s="80"/>
      <c r="FC365" s="80"/>
      <c r="FD365" s="80"/>
      <c r="FE365" s="80"/>
      <c r="FF365" s="80"/>
      <c r="FG365" s="80"/>
      <c r="FH365" s="80"/>
      <c r="FI365" s="80"/>
      <c r="FJ365" s="80"/>
      <c r="FK365" s="79"/>
      <c r="FL365" s="80"/>
      <c r="FM365" s="81"/>
      <c r="FN365" s="80"/>
      <c r="FO365" s="80"/>
      <c r="FP365" s="80"/>
      <c r="FQ365" s="80"/>
      <c r="FR365" s="80"/>
      <c r="FS365" s="80"/>
      <c r="FT365" s="80"/>
      <c r="FU365" s="80"/>
      <c r="FV365" s="80"/>
      <c r="FW365" s="80"/>
      <c r="FX365" s="80"/>
      <c r="FY365" s="80"/>
      <c r="FZ365" s="79"/>
      <c r="GA365" s="80"/>
      <c r="GB365" s="81"/>
      <c r="GC365" s="80"/>
      <c r="GD365" s="80"/>
      <c r="GE365" s="80"/>
      <c r="GF365" s="80"/>
      <c r="GG365" s="80"/>
      <c r="GH365" s="80"/>
      <c r="GI365" s="80"/>
      <c r="GJ365" s="80"/>
      <c r="GK365" s="80"/>
      <c r="GL365" s="80"/>
      <c r="GM365" s="80"/>
      <c r="GN365" s="80"/>
      <c r="GO365" s="79"/>
      <c r="GP365" s="79"/>
      <c r="GQ365" s="82"/>
      <c r="GR365" s="79"/>
      <c r="GS365" s="79"/>
      <c r="GT365" s="79"/>
      <c r="GU365" s="79"/>
      <c r="GV365" s="79"/>
      <c r="GW365" s="79"/>
      <c r="GX365" s="79"/>
      <c r="GY365" s="79"/>
      <c r="GZ365" s="79"/>
      <c r="HA365" s="79"/>
      <c r="HB365" s="79"/>
      <c r="HC365" s="79"/>
      <c r="HD365" s="2"/>
      <c r="HE365" s="2"/>
      <c r="HF365" s="2"/>
      <c r="HG365" s="2"/>
      <c r="HH365" s="2"/>
      <c r="HI365" s="2"/>
      <c r="HJ365" s="2"/>
      <c r="HK365" s="2"/>
      <c r="HL365" s="2"/>
    </row>
    <row r="366" spans="1:220" s="4" customFormat="1" ht="15" customHeight="1" x14ac:dyDescent="0.25">
      <c r="A366" s="72"/>
      <c r="B366" s="71"/>
      <c r="C366" s="73"/>
      <c r="D366" s="73"/>
      <c r="E366" s="74"/>
      <c r="F366" s="75"/>
      <c r="G366" s="71"/>
      <c r="H366" s="76"/>
      <c r="I366" s="71"/>
      <c r="J366" s="71"/>
      <c r="K366" s="77"/>
      <c r="L366" s="85"/>
      <c r="M366" s="77"/>
      <c r="N366" s="76"/>
      <c r="O366" s="77"/>
      <c r="P366" s="78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80"/>
      <c r="AH366" s="81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79"/>
      <c r="AV366" s="80"/>
      <c r="AW366" s="81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79"/>
      <c r="BK366" s="80"/>
      <c r="BL366" s="81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79"/>
      <c r="BZ366" s="80"/>
      <c r="CA366" s="81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79"/>
      <c r="CO366" s="80"/>
      <c r="CP366" s="81"/>
      <c r="CQ366" s="80"/>
      <c r="CR366" s="80"/>
      <c r="CS366" s="80"/>
      <c r="CT366" s="80"/>
      <c r="CU366" s="80"/>
      <c r="CV366" s="80"/>
      <c r="CW366" s="80"/>
      <c r="CX366" s="80"/>
      <c r="CY366" s="80"/>
      <c r="CZ366" s="80"/>
      <c r="DA366" s="80"/>
      <c r="DB366" s="80"/>
      <c r="DC366" s="79"/>
      <c r="DD366" s="80"/>
      <c r="DE366" s="81"/>
      <c r="DF366" s="80"/>
      <c r="DG366" s="80"/>
      <c r="DH366" s="80"/>
      <c r="DI366" s="80"/>
      <c r="DJ366" s="80"/>
      <c r="DK366" s="80"/>
      <c r="DL366" s="80"/>
      <c r="DM366" s="80"/>
      <c r="DN366" s="80"/>
      <c r="DO366" s="80"/>
      <c r="DP366" s="80"/>
      <c r="DQ366" s="80"/>
      <c r="DR366" s="79"/>
      <c r="DS366" s="80"/>
      <c r="DT366" s="81"/>
      <c r="DU366" s="80"/>
      <c r="DV366" s="80"/>
      <c r="DW366" s="80"/>
      <c r="DX366" s="80"/>
      <c r="DY366" s="80"/>
      <c r="DZ366" s="80"/>
      <c r="EA366" s="80"/>
      <c r="EB366" s="80"/>
      <c r="EC366" s="80"/>
      <c r="ED366" s="80"/>
      <c r="EE366" s="80"/>
      <c r="EF366" s="80"/>
      <c r="EG366" s="79"/>
      <c r="EH366" s="80"/>
      <c r="EI366" s="81"/>
      <c r="EJ366" s="80"/>
      <c r="EK366" s="80"/>
      <c r="EL366" s="80"/>
      <c r="EM366" s="80"/>
      <c r="EN366" s="80"/>
      <c r="EO366" s="80"/>
      <c r="EP366" s="80"/>
      <c r="EQ366" s="80"/>
      <c r="ER366" s="80"/>
      <c r="ES366" s="80"/>
      <c r="ET366" s="80"/>
      <c r="EU366" s="80"/>
      <c r="EV366" s="79"/>
      <c r="EW366" s="80"/>
      <c r="EX366" s="81"/>
      <c r="EY366" s="80"/>
      <c r="EZ366" s="80"/>
      <c r="FA366" s="80"/>
      <c r="FB366" s="80"/>
      <c r="FC366" s="80"/>
      <c r="FD366" s="80"/>
      <c r="FE366" s="80"/>
      <c r="FF366" s="80"/>
      <c r="FG366" s="80"/>
      <c r="FH366" s="80"/>
      <c r="FI366" s="80"/>
      <c r="FJ366" s="80"/>
      <c r="FK366" s="79"/>
      <c r="FL366" s="80"/>
      <c r="FM366" s="81"/>
      <c r="FN366" s="80"/>
      <c r="FO366" s="80"/>
      <c r="FP366" s="80"/>
      <c r="FQ366" s="80"/>
      <c r="FR366" s="80"/>
      <c r="FS366" s="80"/>
      <c r="FT366" s="80"/>
      <c r="FU366" s="80"/>
      <c r="FV366" s="80"/>
      <c r="FW366" s="80"/>
      <c r="FX366" s="80"/>
      <c r="FY366" s="80"/>
      <c r="FZ366" s="79"/>
      <c r="GA366" s="80"/>
      <c r="GB366" s="81"/>
      <c r="GC366" s="80"/>
      <c r="GD366" s="80"/>
      <c r="GE366" s="80"/>
      <c r="GF366" s="80"/>
      <c r="GG366" s="80"/>
      <c r="GH366" s="80"/>
      <c r="GI366" s="80"/>
      <c r="GJ366" s="80"/>
      <c r="GK366" s="80"/>
      <c r="GL366" s="80"/>
      <c r="GM366" s="80"/>
      <c r="GN366" s="80"/>
      <c r="GO366" s="79"/>
      <c r="GP366" s="79"/>
      <c r="GQ366" s="82"/>
      <c r="GR366" s="79"/>
      <c r="GS366" s="79"/>
      <c r="GT366" s="79"/>
      <c r="GU366" s="79"/>
      <c r="GV366" s="79"/>
      <c r="GW366" s="79"/>
      <c r="GX366" s="79"/>
      <c r="GY366" s="79"/>
      <c r="GZ366" s="79"/>
      <c r="HA366" s="79"/>
      <c r="HB366" s="79"/>
      <c r="HC366" s="79"/>
      <c r="HD366" s="2"/>
      <c r="HE366" s="2"/>
      <c r="HF366" s="2"/>
      <c r="HG366" s="2"/>
      <c r="HH366" s="2"/>
      <c r="HI366" s="2"/>
      <c r="HJ366" s="2"/>
      <c r="HK366" s="2"/>
      <c r="HL366" s="2"/>
    </row>
    <row r="367" spans="1:220" s="4" customFormat="1" ht="15" customHeight="1" x14ac:dyDescent="0.25">
      <c r="A367" s="72"/>
      <c r="B367" s="71"/>
      <c r="C367" s="73"/>
      <c r="D367" s="73"/>
      <c r="E367" s="74"/>
      <c r="F367" s="75"/>
      <c r="G367" s="71"/>
      <c r="H367" s="76"/>
      <c r="I367" s="71"/>
      <c r="J367" s="71"/>
      <c r="K367" s="77"/>
      <c r="L367" s="85"/>
      <c r="M367" s="77"/>
      <c r="N367" s="76"/>
      <c r="O367" s="77"/>
      <c r="P367" s="78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80"/>
      <c r="AH367" s="81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79"/>
      <c r="AV367" s="80"/>
      <c r="AW367" s="81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79"/>
      <c r="BK367" s="80"/>
      <c r="BL367" s="81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79"/>
      <c r="BZ367" s="80"/>
      <c r="CA367" s="81"/>
      <c r="CB367" s="80"/>
      <c r="CC367" s="80"/>
      <c r="CD367" s="80"/>
      <c r="CE367" s="80"/>
      <c r="CF367" s="80"/>
      <c r="CG367" s="80"/>
      <c r="CH367" s="80"/>
      <c r="CI367" s="80"/>
      <c r="CJ367" s="80"/>
      <c r="CK367" s="80"/>
      <c r="CL367" s="80"/>
      <c r="CM367" s="80"/>
      <c r="CN367" s="79"/>
      <c r="CO367" s="80"/>
      <c r="CP367" s="81"/>
      <c r="CQ367" s="80"/>
      <c r="CR367" s="80"/>
      <c r="CS367" s="80"/>
      <c r="CT367" s="80"/>
      <c r="CU367" s="80"/>
      <c r="CV367" s="80"/>
      <c r="CW367" s="80"/>
      <c r="CX367" s="80"/>
      <c r="CY367" s="80"/>
      <c r="CZ367" s="80"/>
      <c r="DA367" s="80"/>
      <c r="DB367" s="80"/>
      <c r="DC367" s="79"/>
      <c r="DD367" s="80"/>
      <c r="DE367" s="81"/>
      <c r="DF367" s="80"/>
      <c r="DG367" s="80"/>
      <c r="DH367" s="80"/>
      <c r="DI367" s="80"/>
      <c r="DJ367" s="80"/>
      <c r="DK367" s="80"/>
      <c r="DL367" s="80"/>
      <c r="DM367" s="80"/>
      <c r="DN367" s="80"/>
      <c r="DO367" s="80"/>
      <c r="DP367" s="80"/>
      <c r="DQ367" s="80"/>
      <c r="DR367" s="79"/>
      <c r="DS367" s="80"/>
      <c r="DT367" s="81"/>
      <c r="DU367" s="80"/>
      <c r="DV367" s="80"/>
      <c r="DW367" s="80"/>
      <c r="DX367" s="80"/>
      <c r="DY367" s="80"/>
      <c r="DZ367" s="80"/>
      <c r="EA367" s="80"/>
      <c r="EB367" s="80"/>
      <c r="EC367" s="80"/>
      <c r="ED367" s="80"/>
      <c r="EE367" s="80"/>
      <c r="EF367" s="80"/>
      <c r="EG367" s="79"/>
      <c r="EH367" s="80"/>
      <c r="EI367" s="81"/>
      <c r="EJ367" s="80"/>
      <c r="EK367" s="80"/>
      <c r="EL367" s="80"/>
      <c r="EM367" s="80"/>
      <c r="EN367" s="80"/>
      <c r="EO367" s="80"/>
      <c r="EP367" s="80"/>
      <c r="EQ367" s="80"/>
      <c r="ER367" s="80"/>
      <c r="ES367" s="80"/>
      <c r="ET367" s="80"/>
      <c r="EU367" s="80"/>
      <c r="EV367" s="79"/>
      <c r="EW367" s="80"/>
      <c r="EX367" s="81"/>
      <c r="EY367" s="80"/>
      <c r="EZ367" s="80"/>
      <c r="FA367" s="80"/>
      <c r="FB367" s="80"/>
      <c r="FC367" s="80"/>
      <c r="FD367" s="80"/>
      <c r="FE367" s="80"/>
      <c r="FF367" s="80"/>
      <c r="FG367" s="80"/>
      <c r="FH367" s="80"/>
      <c r="FI367" s="80"/>
      <c r="FJ367" s="80"/>
      <c r="FK367" s="79"/>
      <c r="FL367" s="80"/>
      <c r="FM367" s="81"/>
      <c r="FN367" s="80"/>
      <c r="FO367" s="80"/>
      <c r="FP367" s="80"/>
      <c r="FQ367" s="80"/>
      <c r="FR367" s="80"/>
      <c r="FS367" s="80"/>
      <c r="FT367" s="80"/>
      <c r="FU367" s="80"/>
      <c r="FV367" s="80"/>
      <c r="FW367" s="80"/>
      <c r="FX367" s="80"/>
      <c r="FY367" s="80"/>
      <c r="FZ367" s="79"/>
      <c r="GA367" s="80"/>
      <c r="GB367" s="81"/>
      <c r="GC367" s="80"/>
      <c r="GD367" s="80"/>
      <c r="GE367" s="80"/>
      <c r="GF367" s="80"/>
      <c r="GG367" s="80"/>
      <c r="GH367" s="80"/>
      <c r="GI367" s="80"/>
      <c r="GJ367" s="80"/>
      <c r="GK367" s="80"/>
      <c r="GL367" s="80"/>
      <c r="GM367" s="80"/>
      <c r="GN367" s="80"/>
      <c r="GO367" s="79"/>
      <c r="GP367" s="79"/>
      <c r="GQ367" s="82"/>
      <c r="GR367" s="79"/>
      <c r="GS367" s="79"/>
      <c r="GT367" s="79"/>
      <c r="GU367" s="79"/>
      <c r="GV367" s="79"/>
      <c r="GW367" s="79"/>
      <c r="GX367" s="79"/>
      <c r="GY367" s="79"/>
      <c r="GZ367" s="79"/>
      <c r="HA367" s="79"/>
      <c r="HB367" s="79"/>
      <c r="HC367" s="79"/>
      <c r="HD367" s="2"/>
      <c r="HE367" s="2"/>
      <c r="HF367" s="2"/>
      <c r="HG367" s="2"/>
      <c r="HH367" s="2"/>
      <c r="HI367" s="2"/>
      <c r="HJ367" s="2"/>
      <c r="HK367" s="2"/>
      <c r="HL367" s="2"/>
    </row>
    <row r="368" spans="1:220" s="4" customFormat="1" ht="15" customHeight="1" x14ac:dyDescent="0.25">
      <c r="A368" s="72"/>
      <c r="B368" s="71"/>
      <c r="C368" s="73"/>
      <c r="D368" s="73"/>
      <c r="E368" s="74"/>
      <c r="F368" s="75"/>
      <c r="G368" s="71"/>
      <c r="H368" s="76"/>
      <c r="I368" s="71"/>
      <c r="J368" s="71"/>
      <c r="K368" s="77"/>
      <c r="L368" s="85"/>
      <c r="M368" s="77"/>
      <c r="N368" s="76"/>
      <c r="O368" s="77"/>
      <c r="P368" s="78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80"/>
      <c r="AH368" s="81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79"/>
      <c r="AV368" s="80"/>
      <c r="AW368" s="81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79"/>
      <c r="BK368" s="80"/>
      <c r="BL368" s="81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79"/>
      <c r="BZ368" s="80"/>
      <c r="CA368" s="81"/>
      <c r="CB368" s="80"/>
      <c r="CC368" s="80"/>
      <c r="CD368" s="80"/>
      <c r="CE368" s="80"/>
      <c r="CF368" s="80"/>
      <c r="CG368" s="80"/>
      <c r="CH368" s="80"/>
      <c r="CI368" s="80"/>
      <c r="CJ368" s="80"/>
      <c r="CK368" s="80"/>
      <c r="CL368" s="80"/>
      <c r="CM368" s="80"/>
      <c r="CN368" s="79"/>
      <c r="CO368" s="80"/>
      <c r="CP368" s="81"/>
      <c r="CQ368" s="80"/>
      <c r="CR368" s="80"/>
      <c r="CS368" s="80"/>
      <c r="CT368" s="80"/>
      <c r="CU368" s="80"/>
      <c r="CV368" s="80"/>
      <c r="CW368" s="80"/>
      <c r="CX368" s="80"/>
      <c r="CY368" s="80"/>
      <c r="CZ368" s="80"/>
      <c r="DA368" s="80"/>
      <c r="DB368" s="80"/>
      <c r="DC368" s="79"/>
      <c r="DD368" s="80"/>
      <c r="DE368" s="81"/>
      <c r="DF368" s="80"/>
      <c r="DG368" s="80"/>
      <c r="DH368" s="80"/>
      <c r="DI368" s="80"/>
      <c r="DJ368" s="80"/>
      <c r="DK368" s="80"/>
      <c r="DL368" s="80"/>
      <c r="DM368" s="80"/>
      <c r="DN368" s="80"/>
      <c r="DO368" s="80"/>
      <c r="DP368" s="80"/>
      <c r="DQ368" s="80"/>
      <c r="DR368" s="79"/>
      <c r="DS368" s="80"/>
      <c r="DT368" s="81"/>
      <c r="DU368" s="80"/>
      <c r="DV368" s="80"/>
      <c r="DW368" s="80"/>
      <c r="DX368" s="80"/>
      <c r="DY368" s="80"/>
      <c r="DZ368" s="80"/>
      <c r="EA368" s="80"/>
      <c r="EB368" s="80"/>
      <c r="EC368" s="80"/>
      <c r="ED368" s="80"/>
      <c r="EE368" s="80"/>
      <c r="EF368" s="80"/>
      <c r="EG368" s="79"/>
      <c r="EH368" s="80"/>
      <c r="EI368" s="81"/>
      <c r="EJ368" s="80"/>
      <c r="EK368" s="80"/>
      <c r="EL368" s="80"/>
      <c r="EM368" s="80"/>
      <c r="EN368" s="80"/>
      <c r="EO368" s="80"/>
      <c r="EP368" s="80"/>
      <c r="EQ368" s="80"/>
      <c r="ER368" s="80"/>
      <c r="ES368" s="80"/>
      <c r="ET368" s="80"/>
      <c r="EU368" s="80"/>
      <c r="EV368" s="79"/>
      <c r="EW368" s="80"/>
      <c r="EX368" s="81"/>
      <c r="EY368" s="80"/>
      <c r="EZ368" s="80"/>
      <c r="FA368" s="80"/>
      <c r="FB368" s="80"/>
      <c r="FC368" s="80"/>
      <c r="FD368" s="80"/>
      <c r="FE368" s="80"/>
      <c r="FF368" s="80"/>
      <c r="FG368" s="80"/>
      <c r="FH368" s="80"/>
      <c r="FI368" s="80"/>
      <c r="FJ368" s="80"/>
      <c r="FK368" s="79"/>
      <c r="FL368" s="80"/>
      <c r="FM368" s="81"/>
      <c r="FN368" s="80"/>
      <c r="FO368" s="80"/>
      <c r="FP368" s="80"/>
      <c r="FQ368" s="80"/>
      <c r="FR368" s="80"/>
      <c r="FS368" s="80"/>
      <c r="FT368" s="80"/>
      <c r="FU368" s="80"/>
      <c r="FV368" s="80"/>
      <c r="FW368" s="80"/>
      <c r="FX368" s="80"/>
      <c r="FY368" s="80"/>
      <c r="FZ368" s="79"/>
      <c r="GA368" s="80"/>
      <c r="GB368" s="81"/>
      <c r="GC368" s="80"/>
      <c r="GD368" s="80"/>
      <c r="GE368" s="80"/>
      <c r="GF368" s="80"/>
      <c r="GG368" s="80"/>
      <c r="GH368" s="80"/>
      <c r="GI368" s="80"/>
      <c r="GJ368" s="80"/>
      <c r="GK368" s="80"/>
      <c r="GL368" s="80"/>
      <c r="GM368" s="80"/>
      <c r="GN368" s="80"/>
      <c r="GO368" s="79"/>
      <c r="GP368" s="79"/>
      <c r="GQ368" s="82"/>
      <c r="GR368" s="79"/>
      <c r="GS368" s="79"/>
      <c r="GT368" s="79"/>
      <c r="GU368" s="79"/>
      <c r="GV368" s="79"/>
      <c r="GW368" s="79"/>
      <c r="GX368" s="79"/>
      <c r="GY368" s="79"/>
      <c r="GZ368" s="79"/>
      <c r="HA368" s="79"/>
      <c r="HB368" s="79"/>
      <c r="HC368" s="79"/>
      <c r="HD368" s="2"/>
      <c r="HE368" s="2"/>
      <c r="HF368" s="2"/>
      <c r="HG368" s="2"/>
      <c r="HH368" s="2"/>
      <c r="HI368" s="2"/>
      <c r="HJ368" s="2"/>
      <c r="HK368" s="2"/>
      <c r="HL368" s="2"/>
    </row>
    <row r="369" spans="1:220" s="4" customFormat="1" ht="15" customHeight="1" x14ac:dyDescent="0.25">
      <c r="A369" s="72"/>
      <c r="B369" s="71"/>
      <c r="C369" s="73"/>
      <c r="D369" s="73"/>
      <c r="E369" s="74"/>
      <c r="F369" s="75"/>
      <c r="G369" s="71"/>
      <c r="H369" s="76"/>
      <c r="I369" s="71"/>
      <c r="J369" s="71"/>
      <c r="K369" s="77"/>
      <c r="L369" s="85"/>
      <c r="M369" s="77"/>
      <c r="N369" s="76"/>
      <c r="O369" s="77"/>
      <c r="P369" s="78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86"/>
      <c r="AH369" s="81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79"/>
      <c r="AV369" s="86"/>
      <c r="AW369" s="81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79"/>
      <c r="BK369" s="86"/>
      <c r="BL369" s="81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79"/>
      <c r="BZ369" s="86"/>
      <c r="CA369" s="81"/>
      <c r="CB369" s="86"/>
      <c r="CC369" s="86"/>
      <c r="CD369" s="86"/>
      <c r="CE369" s="86"/>
      <c r="CF369" s="86"/>
      <c r="CG369" s="86"/>
      <c r="CH369" s="86"/>
      <c r="CI369" s="86"/>
      <c r="CJ369" s="86"/>
      <c r="CK369" s="86"/>
      <c r="CL369" s="86"/>
      <c r="CM369" s="86"/>
      <c r="CN369" s="79"/>
      <c r="CO369" s="86"/>
      <c r="CP369" s="81"/>
      <c r="CQ369" s="86"/>
      <c r="CR369" s="86"/>
      <c r="CS369" s="86"/>
      <c r="CT369" s="86"/>
      <c r="CU369" s="86"/>
      <c r="CV369" s="86"/>
      <c r="CW369" s="86"/>
      <c r="CX369" s="86"/>
      <c r="CY369" s="86"/>
      <c r="CZ369" s="86"/>
      <c r="DA369" s="86"/>
      <c r="DB369" s="86"/>
      <c r="DC369" s="79"/>
      <c r="DD369" s="86"/>
      <c r="DE369" s="81"/>
      <c r="DF369" s="86"/>
      <c r="DG369" s="86"/>
      <c r="DH369" s="86"/>
      <c r="DI369" s="86"/>
      <c r="DJ369" s="86"/>
      <c r="DK369" s="86"/>
      <c r="DL369" s="86"/>
      <c r="DM369" s="86"/>
      <c r="DN369" s="86"/>
      <c r="DO369" s="86"/>
      <c r="DP369" s="86"/>
      <c r="DQ369" s="86"/>
      <c r="DR369" s="79"/>
      <c r="DS369" s="86"/>
      <c r="DT369" s="81"/>
      <c r="DU369" s="86"/>
      <c r="DV369" s="86"/>
      <c r="DW369" s="86"/>
      <c r="DX369" s="86"/>
      <c r="DY369" s="86"/>
      <c r="DZ369" s="86"/>
      <c r="EA369" s="86"/>
      <c r="EB369" s="86"/>
      <c r="EC369" s="86"/>
      <c r="ED369" s="86"/>
      <c r="EE369" s="86"/>
      <c r="EF369" s="86"/>
      <c r="EG369" s="79"/>
      <c r="EH369" s="86"/>
      <c r="EI369" s="81"/>
      <c r="EJ369" s="86"/>
      <c r="EK369" s="86"/>
      <c r="EL369" s="86"/>
      <c r="EM369" s="86"/>
      <c r="EN369" s="86"/>
      <c r="EO369" s="86"/>
      <c r="EP369" s="86"/>
      <c r="EQ369" s="86"/>
      <c r="ER369" s="86"/>
      <c r="ES369" s="86"/>
      <c r="ET369" s="86"/>
      <c r="EU369" s="86"/>
      <c r="EV369" s="79"/>
      <c r="EW369" s="86"/>
      <c r="EX369" s="81"/>
      <c r="EY369" s="86"/>
      <c r="EZ369" s="86"/>
      <c r="FA369" s="86"/>
      <c r="FB369" s="86"/>
      <c r="FC369" s="86"/>
      <c r="FD369" s="86"/>
      <c r="FE369" s="86"/>
      <c r="FF369" s="86"/>
      <c r="FG369" s="86"/>
      <c r="FH369" s="86"/>
      <c r="FI369" s="86"/>
      <c r="FJ369" s="86"/>
      <c r="FK369" s="79"/>
      <c r="FL369" s="86"/>
      <c r="FM369" s="81"/>
      <c r="FN369" s="86"/>
      <c r="FO369" s="86"/>
      <c r="FP369" s="86"/>
      <c r="FQ369" s="86"/>
      <c r="FR369" s="86"/>
      <c r="FS369" s="86"/>
      <c r="FT369" s="86"/>
      <c r="FU369" s="86"/>
      <c r="FV369" s="86"/>
      <c r="FW369" s="86"/>
      <c r="FX369" s="86"/>
      <c r="FY369" s="86"/>
      <c r="FZ369" s="79"/>
      <c r="GA369" s="86"/>
      <c r="GB369" s="81"/>
      <c r="GC369" s="86"/>
      <c r="GD369" s="86"/>
      <c r="GE369" s="86"/>
      <c r="GF369" s="86"/>
      <c r="GG369" s="86"/>
      <c r="GH369" s="86"/>
      <c r="GI369" s="86"/>
      <c r="GJ369" s="86"/>
      <c r="GK369" s="86"/>
      <c r="GL369" s="86"/>
      <c r="GM369" s="86"/>
      <c r="GN369" s="86"/>
      <c r="GO369" s="79"/>
      <c r="GP369" s="79"/>
      <c r="GQ369" s="82"/>
      <c r="GR369" s="79"/>
      <c r="GS369" s="79"/>
      <c r="GT369" s="79"/>
      <c r="GU369" s="79"/>
      <c r="GV369" s="79"/>
      <c r="GW369" s="79"/>
      <c r="GX369" s="79"/>
      <c r="GY369" s="79"/>
      <c r="GZ369" s="79"/>
      <c r="HA369" s="79"/>
      <c r="HB369" s="79"/>
      <c r="HC369" s="79"/>
      <c r="HD369" s="2"/>
      <c r="HE369" s="2"/>
      <c r="HF369" s="2"/>
      <c r="HG369" s="2"/>
      <c r="HH369" s="2"/>
      <c r="HI369" s="2"/>
      <c r="HJ369" s="2"/>
      <c r="HK369" s="2"/>
      <c r="HL369" s="2"/>
    </row>
    <row r="370" spans="1:220" s="4" customFormat="1" ht="15" customHeight="1" x14ac:dyDescent="0.25">
      <c r="A370" s="72"/>
      <c r="B370" s="71"/>
      <c r="C370" s="73"/>
      <c r="D370" s="73"/>
      <c r="E370" s="74"/>
      <c r="F370" s="75"/>
      <c r="G370" s="71"/>
      <c r="H370" s="76"/>
      <c r="I370" s="71"/>
      <c r="J370" s="71"/>
      <c r="K370" s="77"/>
      <c r="L370" s="85"/>
      <c r="M370" s="77"/>
      <c r="N370" s="76"/>
      <c r="O370" s="77"/>
      <c r="P370" s="78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80"/>
      <c r="AH370" s="81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79"/>
      <c r="AV370" s="80"/>
      <c r="AW370" s="81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79"/>
      <c r="BK370" s="80"/>
      <c r="BL370" s="81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79"/>
      <c r="BZ370" s="80"/>
      <c r="CA370" s="81"/>
      <c r="CB370" s="80"/>
      <c r="CC370" s="80"/>
      <c r="CD370" s="80"/>
      <c r="CE370" s="80"/>
      <c r="CF370" s="80"/>
      <c r="CG370" s="80"/>
      <c r="CH370" s="80"/>
      <c r="CI370" s="80"/>
      <c r="CJ370" s="80"/>
      <c r="CK370" s="80"/>
      <c r="CL370" s="80"/>
      <c r="CM370" s="80"/>
      <c r="CN370" s="79"/>
      <c r="CO370" s="80"/>
      <c r="CP370" s="81"/>
      <c r="CQ370" s="80"/>
      <c r="CR370" s="80"/>
      <c r="CS370" s="80"/>
      <c r="CT370" s="80"/>
      <c r="CU370" s="80"/>
      <c r="CV370" s="80"/>
      <c r="CW370" s="80"/>
      <c r="CX370" s="80"/>
      <c r="CY370" s="80"/>
      <c r="CZ370" s="80"/>
      <c r="DA370" s="80"/>
      <c r="DB370" s="80"/>
      <c r="DC370" s="79"/>
      <c r="DD370" s="80"/>
      <c r="DE370" s="81"/>
      <c r="DF370" s="80"/>
      <c r="DG370" s="80"/>
      <c r="DH370" s="80"/>
      <c r="DI370" s="80"/>
      <c r="DJ370" s="80"/>
      <c r="DK370" s="80"/>
      <c r="DL370" s="80"/>
      <c r="DM370" s="80"/>
      <c r="DN370" s="80"/>
      <c r="DO370" s="80"/>
      <c r="DP370" s="80"/>
      <c r="DQ370" s="80"/>
      <c r="DR370" s="79"/>
      <c r="DS370" s="80"/>
      <c r="DT370" s="81"/>
      <c r="DU370" s="80"/>
      <c r="DV370" s="80"/>
      <c r="DW370" s="80"/>
      <c r="DX370" s="80"/>
      <c r="DY370" s="80"/>
      <c r="DZ370" s="80"/>
      <c r="EA370" s="80"/>
      <c r="EB370" s="80"/>
      <c r="EC370" s="80"/>
      <c r="ED370" s="80"/>
      <c r="EE370" s="80"/>
      <c r="EF370" s="80"/>
      <c r="EG370" s="79"/>
      <c r="EH370" s="80"/>
      <c r="EI370" s="81"/>
      <c r="EJ370" s="80"/>
      <c r="EK370" s="80"/>
      <c r="EL370" s="80"/>
      <c r="EM370" s="80"/>
      <c r="EN370" s="80"/>
      <c r="EO370" s="80"/>
      <c r="EP370" s="80"/>
      <c r="EQ370" s="80"/>
      <c r="ER370" s="80"/>
      <c r="ES370" s="80"/>
      <c r="ET370" s="80"/>
      <c r="EU370" s="80"/>
      <c r="EV370" s="79"/>
      <c r="EW370" s="80"/>
      <c r="EX370" s="81"/>
      <c r="EY370" s="80"/>
      <c r="EZ370" s="80"/>
      <c r="FA370" s="80"/>
      <c r="FB370" s="80"/>
      <c r="FC370" s="80"/>
      <c r="FD370" s="80"/>
      <c r="FE370" s="80"/>
      <c r="FF370" s="80"/>
      <c r="FG370" s="80"/>
      <c r="FH370" s="80"/>
      <c r="FI370" s="80"/>
      <c r="FJ370" s="80"/>
      <c r="FK370" s="79"/>
      <c r="FL370" s="80"/>
      <c r="FM370" s="81"/>
      <c r="FN370" s="80"/>
      <c r="FO370" s="80"/>
      <c r="FP370" s="80"/>
      <c r="FQ370" s="80"/>
      <c r="FR370" s="80"/>
      <c r="FS370" s="80"/>
      <c r="FT370" s="80"/>
      <c r="FU370" s="80"/>
      <c r="FV370" s="80"/>
      <c r="FW370" s="80"/>
      <c r="FX370" s="80"/>
      <c r="FY370" s="80"/>
      <c r="FZ370" s="79"/>
      <c r="GA370" s="80"/>
      <c r="GB370" s="81"/>
      <c r="GC370" s="80"/>
      <c r="GD370" s="80"/>
      <c r="GE370" s="80"/>
      <c r="GF370" s="80"/>
      <c r="GG370" s="80"/>
      <c r="GH370" s="80"/>
      <c r="GI370" s="80"/>
      <c r="GJ370" s="80"/>
      <c r="GK370" s="80"/>
      <c r="GL370" s="80"/>
      <c r="GM370" s="80"/>
      <c r="GN370" s="80"/>
      <c r="GO370" s="79"/>
      <c r="GP370" s="79"/>
      <c r="GQ370" s="82"/>
      <c r="GR370" s="79"/>
      <c r="GS370" s="79"/>
      <c r="GT370" s="79"/>
      <c r="GU370" s="79"/>
      <c r="GV370" s="79"/>
      <c r="GW370" s="79"/>
      <c r="GX370" s="79"/>
      <c r="GY370" s="79"/>
      <c r="GZ370" s="79"/>
      <c r="HA370" s="79"/>
      <c r="HB370" s="79"/>
      <c r="HC370" s="79"/>
      <c r="HD370" s="2"/>
      <c r="HE370" s="2"/>
      <c r="HF370" s="2"/>
      <c r="HG370" s="2"/>
      <c r="HH370" s="2"/>
      <c r="HI370" s="2"/>
      <c r="HJ370" s="2"/>
      <c r="HK370" s="2"/>
      <c r="HL370" s="2"/>
    </row>
    <row r="371" spans="1:220" s="4" customFormat="1" ht="15" customHeight="1" x14ac:dyDescent="0.25">
      <c r="A371" s="72"/>
      <c r="B371" s="71"/>
      <c r="C371" s="73"/>
      <c r="D371" s="73"/>
      <c r="E371" s="74"/>
      <c r="F371" s="75"/>
      <c r="G371" s="71"/>
      <c r="H371" s="76"/>
      <c r="I371" s="71"/>
      <c r="J371" s="71"/>
      <c r="K371" s="77"/>
      <c r="L371" s="85"/>
      <c r="M371" s="77"/>
      <c r="N371" s="76"/>
      <c r="O371" s="77"/>
      <c r="P371" s="78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80"/>
      <c r="AH371" s="81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79"/>
      <c r="AV371" s="80"/>
      <c r="AW371" s="81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79"/>
      <c r="BK371" s="80"/>
      <c r="BL371" s="81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79"/>
      <c r="BZ371" s="80"/>
      <c r="CA371" s="81"/>
      <c r="CB371" s="80"/>
      <c r="CC371" s="80"/>
      <c r="CD371" s="80"/>
      <c r="CE371" s="80"/>
      <c r="CF371" s="80"/>
      <c r="CG371" s="80"/>
      <c r="CH371" s="80"/>
      <c r="CI371" s="80"/>
      <c r="CJ371" s="80"/>
      <c r="CK371" s="80"/>
      <c r="CL371" s="80"/>
      <c r="CM371" s="80"/>
      <c r="CN371" s="79"/>
      <c r="CO371" s="80"/>
      <c r="CP371" s="81"/>
      <c r="CQ371" s="80"/>
      <c r="CR371" s="80"/>
      <c r="CS371" s="80"/>
      <c r="CT371" s="80"/>
      <c r="CU371" s="80"/>
      <c r="CV371" s="80"/>
      <c r="CW371" s="80"/>
      <c r="CX371" s="80"/>
      <c r="CY371" s="80"/>
      <c r="CZ371" s="80"/>
      <c r="DA371" s="80"/>
      <c r="DB371" s="80"/>
      <c r="DC371" s="79"/>
      <c r="DD371" s="80"/>
      <c r="DE371" s="81"/>
      <c r="DF371" s="80"/>
      <c r="DG371" s="80"/>
      <c r="DH371" s="80"/>
      <c r="DI371" s="80"/>
      <c r="DJ371" s="80"/>
      <c r="DK371" s="80"/>
      <c r="DL371" s="80"/>
      <c r="DM371" s="80"/>
      <c r="DN371" s="80"/>
      <c r="DO371" s="80"/>
      <c r="DP371" s="80"/>
      <c r="DQ371" s="80"/>
      <c r="DR371" s="79"/>
      <c r="DS371" s="80"/>
      <c r="DT371" s="81"/>
      <c r="DU371" s="80"/>
      <c r="DV371" s="80"/>
      <c r="DW371" s="80"/>
      <c r="DX371" s="80"/>
      <c r="DY371" s="80"/>
      <c r="DZ371" s="80"/>
      <c r="EA371" s="80"/>
      <c r="EB371" s="80"/>
      <c r="EC371" s="80"/>
      <c r="ED371" s="80"/>
      <c r="EE371" s="80"/>
      <c r="EF371" s="80"/>
      <c r="EG371" s="79"/>
      <c r="EH371" s="80"/>
      <c r="EI371" s="81"/>
      <c r="EJ371" s="80"/>
      <c r="EK371" s="80"/>
      <c r="EL371" s="80"/>
      <c r="EM371" s="80"/>
      <c r="EN371" s="80"/>
      <c r="EO371" s="80"/>
      <c r="EP371" s="80"/>
      <c r="EQ371" s="80"/>
      <c r="ER371" s="80"/>
      <c r="ES371" s="80"/>
      <c r="ET371" s="80"/>
      <c r="EU371" s="80"/>
      <c r="EV371" s="79"/>
      <c r="EW371" s="80"/>
      <c r="EX371" s="81"/>
      <c r="EY371" s="80"/>
      <c r="EZ371" s="80"/>
      <c r="FA371" s="80"/>
      <c r="FB371" s="80"/>
      <c r="FC371" s="80"/>
      <c r="FD371" s="80"/>
      <c r="FE371" s="80"/>
      <c r="FF371" s="80"/>
      <c r="FG371" s="80"/>
      <c r="FH371" s="80"/>
      <c r="FI371" s="80"/>
      <c r="FJ371" s="80"/>
      <c r="FK371" s="79"/>
      <c r="FL371" s="80"/>
      <c r="FM371" s="81"/>
      <c r="FN371" s="80"/>
      <c r="FO371" s="80"/>
      <c r="FP371" s="80"/>
      <c r="FQ371" s="80"/>
      <c r="FR371" s="80"/>
      <c r="FS371" s="80"/>
      <c r="FT371" s="80"/>
      <c r="FU371" s="80"/>
      <c r="FV371" s="80"/>
      <c r="FW371" s="80"/>
      <c r="FX371" s="80"/>
      <c r="FY371" s="80"/>
      <c r="FZ371" s="79"/>
      <c r="GA371" s="80"/>
      <c r="GB371" s="81"/>
      <c r="GC371" s="80"/>
      <c r="GD371" s="80"/>
      <c r="GE371" s="80"/>
      <c r="GF371" s="80"/>
      <c r="GG371" s="80"/>
      <c r="GH371" s="80"/>
      <c r="GI371" s="80"/>
      <c r="GJ371" s="80"/>
      <c r="GK371" s="80"/>
      <c r="GL371" s="80"/>
      <c r="GM371" s="80"/>
      <c r="GN371" s="80"/>
      <c r="GO371" s="79"/>
      <c r="GP371" s="79"/>
      <c r="GQ371" s="82"/>
      <c r="GR371" s="79"/>
      <c r="GS371" s="79"/>
      <c r="GT371" s="79"/>
      <c r="GU371" s="79"/>
      <c r="GV371" s="79"/>
      <c r="GW371" s="79"/>
      <c r="GX371" s="79"/>
      <c r="GY371" s="79"/>
      <c r="GZ371" s="79"/>
      <c r="HA371" s="79"/>
      <c r="HB371" s="79"/>
      <c r="HC371" s="79"/>
      <c r="HD371" s="2"/>
      <c r="HE371" s="2"/>
      <c r="HF371" s="2"/>
      <c r="HG371" s="2"/>
      <c r="HH371" s="2"/>
      <c r="HI371" s="2"/>
      <c r="HJ371" s="2"/>
      <c r="HK371" s="2"/>
      <c r="HL371" s="2"/>
    </row>
    <row r="372" spans="1:220" s="4" customFormat="1" x14ac:dyDescent="0.2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1"/>
      <c r="M372" s="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2"/>
      <c r="Z372" s="2"/>
      <c r="AA372" s="2"/>
      <c r="AB372" s="2"/>
      <c r="AC372" s="2"/>
      <c r="AD372" s="2"/>
      <c r="AE372" s="2"/>
      <c r="AF372" s="88"/>
      <c r="AG372" s="88"/>
      <c r="AH372" s="69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69"/>
      <c r="AX372" s="88"/>
      <c r="AY372" s="88"/>
      <c r="AZ372" s="88"/>
      <c r="BA372" s="88"/>
      <c r="BB372" s="88"/>
      <c r="BC372" s="88"/>
      <c r="BD372" s="88"/>
      <c r="BE372" s="88"/>
      <c r="BF372" s="88"/>
      <c r="BG372" s="88"/>
      <c r="BH372" s="88"/>
      <c r="BI372" s="88"/>
      <c r="BJ372" s="88"/>
      <c r="BK372" s="88"/>
      <c r="BL372" s="69"/>
      <c r="BM372" s="88"/>
      <c r="BN372" s="88"/>
      <c r="BO372" s="88"/>
      <c r="BP372" s="88"/>
      <c r="BQ372" s="88"/>
      <c r="BR372" s="88"/>
      <c r="BS372" s="88"/>
      <c r="BT372" s="88"/>
      <c r="BU372" s="88"/>
      <c r="BV372" s="88"/>
      <c r="BW372" s="88"/>
      <c r="BX372" s="88"/>
      <c r="BY372" s="88"/>
      <c r="BZ372" s="88"/>
      <c r="CA372" s="69"/>
      <c r="CB372" s="88"/>
      <c r="CC372" s="88"/>
      <c r="CD372" s="88"/>
      <c r="CE372" s="88"/>
      <c r="CF372" s="88"/>
      <c r="CG372" s="88"/>
      <c r="CH372" s="88"/>
      <c r="CI372" s="88"/>
      <c r="CJ372" s="88"/>
      <c r="CK372" s="88"/>
      <c r="CL372" s="88"/>
      <c r="CM372" s="88"/>
      <c r="CN372" s="88"/>
      <c r="CO372" s="88"/>
      <c r="CP372" s="69"/>
      <c r="CQ372" s="88"/>
      <c r="CR372" s="88"/>
      <c r="CS372" s="88"/>
      <c r="CT372" s="88"/>
      <c r="CU372" s="88"/>
      <c r="CV372" s="88"/>
      <c r="CW372" s="88"/>
      <c r="CX372" s="88"/>
      <c r="CY372" s="88"/>
      <c r="CZ372" s="88"/>
      <c r="DA372" s="88"/>
      <c r="DB372" s="88"/>
      <c r="DC372" s="88"/>
      <c r="DD372" s="88"/>
      <c r="DE372" s="69"/>
      <c r="DF372" s="88"/>
      <c r="DG372" s="88"/>
      <c r="DH372" s="88"/>
      <c r="DI372" s="88"/>
      <c r="DJ372" s="88"/>
      <c r="DK372" s="88"/>
      <c r="DL372" s="88"/>
      <c r="DM372" s="88"/>
      <c r="DN372" s="88"/>
      <c r="DO372" s="88"/>
      <c r="DP372" s="88"/>
      <c r="DQ372" s="88"/>
      <c r="DR372" s="88"/>
      <c r="DS372" s="88"/>
      <c r="DT372" s="69"/>
      <c r="DU372" s="88"/>
      <c r="DV372" s="88"/>
      <c r="DW372" s="88"/>
      <c r="DX372" s="88"/>
      <c r="DY372" s="88"/>
      <c r="DZ372" s="88"/>
      <c r="EA372" s="88"/>
      <c r="EB372" s="88"/>
      <c r="EC372" s="88"/>
      <c r="ED372" s="88"/>
      <c r="EE372" s="88"/>
      <c r="EF372" s="88"/>
      <c r="EG372" s="88"/>
      <c r="EH372" s="88"/>
      <c r="EI372" s="69"/>
      <c r="EJ372" s="88"/>
      <c r="EK372" s="88"/>
      <c r="EL372" s="88"/>
      <c r="EM372" s="88"/>
      <c r="EN372" s="88"/>
      <c r="EO372" s="88"/>
      <c r="EP372" s="88"/>
      <c r="EQ372" s="88"/>
      <c r="ER372" s="88"/>
      <c r="ES372" s="88"/>
      <c r="ET372" s="88"/>
      <c r="EU372" s="88"/>
      <c r="EV372" s="88"/>
      <c r="EW372" s="88"/>
      <c r="EX372" s="69"/>
      <c r="EY372" s="88"/>
      <c r="EZ372" s="88"/>
      <c r="FA372" s="88"/>
      <c r="FB372" s="88"/>
      <c r="FC372" s="88"/>
      <c r="FD372" s="88"/>
      <c r="FE372" s="88"/>
      <c r="FF372" s="88"/>
      <c r="FG372" s="88"/>
      <c r="FH372" s="88"/>
      <c r="FI372" s="88"/>
      <c r="FJ372" s="88"/>
      <c r="FK372" s="88"/>
      <c r="FL372" s="88"/>
      <c r="FM372" s="69"/>
      <c r="FN372" s="88"/>
      <c r="FO372" s="88"/>
      <c r="FP372" s="88"/>
      <c r="FQ372" s="88"/>
      <c r="FR372" s="88"/>
      <c r="FS372" s="88"/>
      <c r="FT372" s="88"/>
      <c r="FU372" s="88"/>
      <c r="FV372" s="88"/>
      <c r="FW372" s="88"/>
      <c r="FX372" s="88"/>
      <c r="FY372" s="88"/>
      <c r="FZ372" s="88"/>
      <c r="GA372" s="88"/>
      <c r="GB372" s="69"/>
      <c r="GC372" s="88"/>
      <c r="GD372" s="88"/>
      <c r="GE372" s="88"/>
      <c r="GF372" s="88"/>
      <c r="GG372" s="88"/>
      <c r="GH372" s="88"/>
      <c r="GI372" s="88"/>
      <c r="GJ372" s="88"/>
      <c r="GK372" s="88"/>
      <c r="GL372" s="88"/>
      <c r="GM372" s="88"/>
      <c r="GN372" s="88"/>
      <c r="GO372" s="88"/>
      <c r="GQ372" s="11"/>
      <c r="HD372" s="2"/>
      <c r="HE372" s="2"/>
      <c r="HF372" s="2"/>
      <c r="HG372" s="2"/>
      <c r="HH372" s="2"/>
      <c r="HI372" s="2"/>
      <c r="HJ372" s="2"/>
      <c r="HK372" s="2"/>
      <c r="HL372" s="2"/>
    </row>
    <row r="373" spans="1:220" s="4" customFormat="1" x14ac:dyDescent="0.2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1"/>
      <c r="M373" s="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2"/>
      <c r="Z373" s="2"/>
      <c r="AA373" s="2"/>
      <c r="AB373" s="2"/>
      <c r="AC373" s="2"/>
      <c r="AD373" s="2"/>
      <c r="AE373" s="2"/>
      <c r="AF373" s="88"/>
      <c r="AG373" s="88"/>
      <c r="AH373" s="69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69"/>
      <c r="AX373" s="88"/>
      <c r="AY373" s="88"/>
      <c r="AZ373" s="88"/>
      <c r="BA373" s="88"/>
      <c r="BB373" s="88"/>
      <c r="BC373" s="88"/>
      <c r="BD373" s="88"/>
      <c r="BE373" s="88"/>
      <c r="BF373" s="88"/>
      <c r="BG373" s="88"/>
      <c r="BH373" s="88"/>
      <c r="BI373" s="88"/>
      <c r="BJ373" s="88"/>
      <c r="BK373" s="88"/>
      <c r="BL373" s="69"/>
      <c r="BM373" s="88"/>
      <c r="BN373" s="88"/>
      <c r="BO373" s="88"/>
      <c r="BP373" s="88"/>
      <c r="BQ373" s="88"/>
      <c r="BR373" s="88"/>
      <c r="BS373" s="88"/>
      <c r="BT373" s="88"/>
      <c r="BU373" s="88"/>
      <c r="BV373" s="88"/>
      <c r="BW373" s="88"/>
      <c r="BX373" s="88"/>
      <c r="BY373" s="88"/>
      <c r="BZ373" s="88"/>
      <c r="CA373" s="69"/>
      <c r="CB373" s="88"/>
      <c r="CC373" s="88"/>
      <c r="CD373" s="88"/>
      <c r="CE373" s="88"/>
      <c r="CF373" s="88"/>
      <c r="CG373" s="88"/>
      <c r="CH373" s="88"/>
      <c r="CI373" s="88"/>
      <c r="CJ373" s="88"/>
      <c r="CK373" s="88"/>
      <c r="CL373" s="88"/>
      <c r="CM373" s="88"/>
      <c r="CN373" s="88"/>
      <c r="CO373" s="88"/>
      <c r="CP373" s="69"/>
      <c r="CQ373" s="88"/>
      <c r="CR373" s="88"/>
      <c r="CS373" s="88"/>
      <c r="CT373" s="88"/>
      <c r="CU373" s="88"/>
      <c r="CV373" s="88"/>
      <c r="CW373" s="88"/>
      <c r="CX373" s="88"/>
      <c r="CY373" s="88"/>
      <c r="CZ373" s="88"/>
      <c r="DA373" s="88"/>
      <c r="DB373" s="88"/>
      <c r="DC373" s="88"/>
      <c r="DD373" s="88"/>
      <c r="DE373" s="69"/>
      <c r="DF373" s="88"/>
      <c r="DG373" s="88"/>
      <c r="DH373" s="88"/>
      <c r="DI373" s="88"/>
      <c r="DJ373" s="88"/>
      <c r="DK373" s="88"/>
      <c r="DL373" s="88"/>
      <c r="DM373" s="88"/>
      <c r="DN373" s="88"/>
      <c r="DO373" s="88"/>
      <c r="DP373" s="88"/>
      <c r="DQ373" s="88"/>
      <c r="DR373" s="88"/>
      <c r="DS373" s="88"/>
      <c r="DT373" s="69"/>
      <c r="DU373" s="88"/>
      <c r="DV373" s="88"/>
      <c r="DW373" s="88"/>
      <c r="DX373" s="88"/>
      <c r="DY373" s="88"/>
      <c r="DZ373" s="88"/>
      <c r="EA373" s="88"/>
      <c r="EB373" s="88"/>
      <c r="EC373" s="88"/>
      <c r="ED373" s="88"/>
      <c r="EE373" s="88"/>
      <c r="EF373" s="88"/>
      <c r="EG373" s="88"/>
      <c r="EH373" s="88"/>
      <c r="EI373" s="69"/>
      <c r="EJ373" s="88"/>
      <c r="EK373" s="88"/>
      <c r="EL373" s="88"/>
      <c r="EM373" s="88"/>
      <c r="EN373" s="88"/>
      <c r="EO373" s="88"/>
      <c r="EP373" s="88"/>
      <c r="EQ373" s="88"/>
      <c r="ER373" s="88"/>
      <c r="ES373" s="88"/>
      <c r="ET373" s="88"/>
      <c r="EU373" s="88"/>
      <c r="EV373" s="88"/>
      <c r="EW373" s="88"/>
      <c r="EX373" s="69"/>
      <c r="EY373" s="88"/>
      <c r="EZ373" s="88"/>
      <c r="FA373" s="88"/>
      <c r="FB373" s="88"/>
      <c r="FC373" s="88"/>
      <c r="FD373" s="88"/>
      <c r="FE373" s="88"/>
      <c r="FF373" s="88"/>
      <c r="FG373" s="88"/>
      <c r="FH373" s="88"/>
      <c r="FI373" s="88"/>
      <c r="FJ373" s="88"/>
      <c r="FK373" s="88"/>
      <c r="FL373" s="88"/>
      <c r="FM373" s="69"/>
      <c r="FN373" s="88"/>
      <c r="FO373" s="88"/>
      <c r="FP373" s="88"/>
      <c r="FQ373" s="88"/>
      <c r="FR373" s="88"/>
      <c r="FS373" s="88"/>
      <c r="FT373" s="88"/>
      <c r="FU373" s="88"/>
      <c r="FV373" s="88"/>
      <c r="FW373" s="88"/>
      <c r="FX373" s="88"/>
      <c r="FY373" s="88"/>
      <c r="FZ373" s="88"/>
      <c r="GA373" s="88"/>
      <c r="GB373" s="69"/>
      <c r="GC373" s="88"/>
      <c r="GD373" s="88"/>
      <c r="GE373" s="88"/>
      <c r="GF373" s="88"/>
      <c r="GG373" s="88"/>
      <c r="GH373" s="88"/>
      <c r="GI373" s="88"/>
      <c r="GJ373" s="88"/>
      <c r="GK373" s="88"/>
      <c r="GL373" s="88"/>
      <c r="GM373" s="88"/>
      <c r="GN373" s="88"/>
      <c r="GO373" s="88"/>
      <c r="GQ373" s="11"/>
      <c r="HD373" s="2"/>
      <c r="HE373" s="2"/>
      <c r="HF373" s="2"/>
      <c r="HG373" s="2"/>
      <c r="HH373" s="2"/>
      <c r="HI373" s="2"/>
      <c r="HJ373" s="2"/>
      <c r="HK373" s="2"/>
      <c r="HL373" s="2"/>
    </row>
    <row r="374" spans="1:220" s="4" customFormat="1" x14ac:dyDescent="0.2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1"/>
      <c r="M374" s="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2"/>
      <c r="Z374" s="2"/>
      <c r="AA374" s="2"/>
      <c r="AB374" s="2"/>
      <c r="AC374" s="2"/>
      <c r="AD374" s="2"/>
      <c r="AE374" s="2"/>
      <c r="AF374" s="88"/>
      <c r="AG374" s="88"/>
      <c r="AH374" s="69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69"/>
      <c r="AX374" s="88"/>
      <c r="AY374" s="88"/>
      <c r="AZ374" s="88"/>
      <c r="BA374" s="88"/>
      <c r="BB374" s="88"/>
      <c r="BC374" s="88"/>
      <c r="BD374" s="88"/>
      <c r="BE374" s="88"/>
      <c r="BF374" s="88"/>
      <c r="BG374" s="88"/>
      <c r="BH374" s="88"/>
      <c r="BI374" s="88"/>
      <c r="BJ374" s="88"/>
      <c r="BK374" s="88"/>
      <c r="BL374" s="69"/>
      <c r="BM374" s="88"/>
      <c r="BN374" s="88"/>
      <c r="BO374" s="88"/>
      <c r="BP374" s="88"/>
      <c r="BQ374" s="88"/>
      <c r="BR374" s="88"/>
      <c r="BS374" s="88"/>
      <c r="BT374" s="88"/>
      <c r="BU374" s="88"/>
      <c r="BV374" s="88"/>
      <c r="BW374" s="88"/>
      <c r="BX374" s="88"/>
      <c r="BY374" s="88"/>
      <c r="BZ374" s="88"/>
      <c r="CA374" s="69"/>
      <c r="CB374" s="88"/>
      <c r="CC374" s="88"/>
      <c r="CD374" s="88"/>
      <c r="CE374" s="88"/>
      <c r="CF374" s="88"/>
      <c r="CG374" s="88"/>
      <c r="CH374" s="88"/>
      <c r="CI374" s="88"/>
      <c r="CJ374" s="88"/>
      <c r="CK374" s="88"/>
      <c r="CL374" s="88"/>
      <c r="CM374" s="88"/>
      <c r="CN374" s="88"/>
      <c r="CO374" s="88"/>
      <c r="CP374" s="69"/>
      <c r="CQ374" s="88"/>
      <c r="CR374" s="88"/>
      <c r="CS374" s="88"/>
      <c r="CT374" s="88"/>
      <c r="CU374" s="88"/>
      <c r="CV374" s="88"/>
      <c r="CW374" s="88"/>
      <c r="CX374" s="88"/>
      <c r="CY374" s="88"/>
      <c r="CZ374" s="88"/>
      <c r="DA374" s="88"/>
      <c r="DB374" s="88"/>
      <c r="DC374" s="88"/>
      <c r="DD374" s="88"/>
      <c r="DE374" s="69"/>
      <c r="DF374" s="88"/>
      <c r="DG374" s="88"/>
      <c r="DH374" s="88"/>
      <c r="DI374" s="88"/>
      <c r="DJ374" s="88"/>
      <c r="DK374" s="88"/>
      <c r="DL374" s="88"/>
      <c r="DM374" s="88"/>
      <c r="DN374" s="88"/>
      <c r="DO374" s="88"/>
      <c r="DP374" s="88"/>
      <c r="DQ374" s="88"/>
      <c r="DR374" s="88"/>
      <c r="DS374" s="88"/>
      <c r="DT374" s="69"/>
      <c r="DU374" s="88"/>
      <c r="DV374" s="88"/>
      <c r="DW374" s="88"/>
      <c r="DX374" s="88"/>
      <c r="DY374" s="88"/>
      <c r="DZ374" s="88"/>
      <c r="EA374" s="88"/>
      <c r="EB374" s="88"/>
      <c r="EC374" s="88"/>
      <c r="ED374" s="88"/>
      <c r="EE374" s="88"/>
      <c r="EF374" s="88"/>
      <c r="EG374" s="88"/>
      <c r="EH374" s="88"/>
      <c r="EI374" s="69"/>
      <c r="EJ374" s="88"/>
      <c r="EK374" s="88"/>
      <c r="EL374" s="88"/>
      <c r="EM374" s="88"/>
      <c r="EN374" s="88"/>
      <c r="EO374" s="88"/>
      <c r="EP374" s="88"/>
      <c r="EQ374" s="88"/>
      <c r="ER374" s="88"/>
      <c r="ES374" s="88"/>
      <c r="ET374" s="88"/>
      <c r="EU374" s="88"/>
      <c r="EV374" s="88"/>
      <c r="EW374" s="88"/>
      <c r="EX374" s="69"/>
      <c r="EY374" s="88"/>
      <c r="EZ374" s="88"/>
      <c r="FA374" s="88"/>
      <c r="FB374" s="88"/>
      <c r="FC374" s="88"/>
      <c r="FD374" s="88"/>
      <c r="FE374" s="88"/>
      <c r="FF374" s="88"/>
      <c r="FG374" s="88"/>
      <c r="FH374" s="88"/>
      <c r="FI374" s="88"/>
      <c r="FJ374" s="88"/>
      <c r="FK374" s="88"/>
      <c r="FL374" s="88"/>
      <c r="FM374" s="69"/>
      <c r="FN374" s="88"/>
      <c r="FO374" s="88"/>
      <c r="FP374" s="88"/>
      <c r="FQ374" s="88"/>
      <c r="FR374" s="88"/>
      <c r="FS374" s="88"/>
      <c r="FT374" s="88"/>
      <c r="FU374" s="88"/>
      <c r="FV374" s="88"/>
      <c r="FW374" s="88"/>
      <c r="FX374" s="88"/>
      <c r="FY374" s="88"/>
      <c r="FZ374" s="88"/>
      <c r="GA374" s="88"/>
      <c r="GB374" s="69"/>
      <c r="GC374" s="88"/>
      <c r="GD374" s="88"/>
      <c r="GE374" s="88"/>
      <c r="GF374" s="88"/>
      <c r="GG374" s="88"/>
      <c r="GH374" s="88"/>
      <c r="GI374" s="88"/>
      <c r="GJ374" s="88"/>
      <c r="GK374" s="88"/>
      <c r="GL374" s="88"/>
      <c r="GM374" s="88"/>
      <c r="GN374" s="88"/>
      <c r="GO374" s="88"/>
      <c r="GQ374" s="11"/>
      <c r="HD374" s="2"/>
      <c r="HE374" s="2"/>
      <c r="HF374" s="2"/>
      <c r="HG374" s="2"/>
      <c r="HH374" s="2"/>
      <c r="HI374" s="2"/>
      <c r="HJ374" s="2"/>
      <c r="HK374" s="2"/>
      <c r="HL374" s="2"/>
    </row>
    <row r="375" spans="1:220" s="4" customFormat="1" x14ac:dyDescent="0.2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1"/>
      <c r="M375" s="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2"/>
      <c r="Z375" s="2"/>
      <c r="AA375" s="2"/>
      <c r="AB375" s="2"/>
      <c r="AC375" s="2"/>
      <c r="AD375" s="2"/>
      <c r="AE375" s="2"/>
      <c r="AF375" s="88"/>
      <c r="AG375" s="88"/>
      <c r="AH375" s="69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69"/>
      <c r="AX375" s="88"/>
      <c r="AY375" s="88"/>
      <c r="AZ375" s="88"/>
      <c r="BA375" s="88"/>
      <c r="BB375" s="88"/>
      <c r="BC375" s="88"/>
      <c r="BD375" s="88"/>
      <c r="BE375" s="88"/>
      <c r="BF375" s="88"/>
      <c r="BG375" s="88"/>
      <c r="BH375" s="88"/>
      <c r="BI375" s="88"/>
      <c r="BJ375" s="88"/>
      <c r="BK375" s="88"/>
      <c r="BL375" s="69"/>
      <c r="BM375" s="88"/>
      <c r="BN375" s="88"/>
      <c r="BO375" s="88"/>
      <c r="BP375" s="88"/>
      <c r="BQ375" s="88"/>
      <c r="BR375" s="88"/>
      <c r="BS375" s="88"/>
      <c r="BT375" s="88"/>
      <c r="BU375" s="88"/>
      <c r="BV375" s="88"/>
      <c r="BW375" s="88"/>
      <c r="BX375" s="88"/>
      <c r="BY375" s="88"/>
      <c r="BZ375" s="88"/>
      <c r="CA375" s="69"/>
      <c r="CB375" s="88"/>
      <c r="CC375" s="88"/>
      <c r="CD375" s="88"/>
      <c r="CE375" s="88"/>
      <c r="CF375" s="88"/>
      <c r="CG375" s="88"/>
      <c r="CH375" s="88"/>
      <c r="CI375" s="88"/>
      <c r="CJ375" s="88"/>
      <c r="CK375" s="88"/>
      <c r="CL375" s="88"/>
      <c r="CM375" s="88"/>
      <c r="CN375" s="88"/>
      <c r="CO375" s="88"/>
      <c r="CP375" s="69"/>
      <c r="CQ375" s="88"/>
      <c r="CR375" s="88"/>
      <c r="CS375" s="88"/>
      <c r="CT375" s="88"/>
      <c r="CU375" s="88"/>
      <c r="CV375" s="88"/>
      <c r="CW375" s="88"/>
      <c r="CX375" s="88"/>
      <c r="CY375" s="88"/>
      <c r="CZ375" s="88"/>
      <c r="DA375" s="88"/>
      <c r="DB375" s="88"/>
      <c r="DC375" s="88"/>
      <c r="DD375" s="88"/>
      <c r="DE375" s="69"/>
      <c r="DF375" s="88"/>
      <c r="DG375" s="88"/>
      <c r="DH375" s="88"/>
      <c r="DI375" s="88"/>
      <c r="DJ375" s="88"/>
      <c r="DK375" s="88"/>
      <c r="DL375" s="88"/>
      <c r="DM375" s="88"/>
      <c r="DN375" s="88"/>
      <c r="DO375" s="88"/>
      <c r="DP375" s="88"/>
      <c r="DQ375" s="88"/>
      <c r="DR375" s="88"/>
      <c r="DS375" s="88"/>
      <c r="DT375" s="69"/>
      <c r="DU375" s="88"/>
      <c r="DV375" s="88"/>
      <c r="DW375" s="88"/>
      <c r="DX375" s="88"/>
      <c r="DY375" s="88"/>
      <c r="DZ375" s="88"/>
      <c r="EA375" s="88"/>
      <c r="EB375" s="88"/>
      <c r="EC375" s="88"/>
      <c r="ED375" s="88"/>
      <c r="EE375" s="88"/>
      <c r="EF375" s="88"/>
      <c r="EG375" s="88"/>
      <c r="EH375" s="88"/>
      <c r="EI375" s="69"/>
      <c r="EJ375" s="88"/>
      <c r="EK375" s="88"/>
      <c r="EL375" s="88"/>
      <c r="EM375" s="88"/>
      <c r="EN375" s="88"/>
      <c r="EO375" s="88"/>
      <c r="EP375" s="88"/>
      <c r="EQ375" s="88"/>
      <c r="ER375" s="88"/>
      <c r="ES375" s="88"/>
      <c r="ET375" s="88"/>
      <c r="EU375" s="88"/>
      <c r="EV375" s="88"/>
      <c r="EW375" s="88"/>
      <c r="EX375" s="69"/>
      <c r="EY375" s="88"/>
      <c r="EZ375" s="88"/>
      <c r="FA375" s="88"/>
      <c r="FB375" s="88"/>
      <c r="FC375" s="88"/>
      <c r="FD375" s="88"/>
      <c r="FE375" s="88"/>
      <c r="FF375" s="88"/>
      <c r="FG375" s="88"/>
      <c r="FH375" s="88"/>
      <c r="FI375" s="88"/>
      <c r="FJ375" s="88"/>
      <c r="FK375" s="88"/>
      <c r="FL375" s="88"/>
      <c r="FM375" s="69"/>
      <c r="FN375" s="88"/>
      <c r="FO375" s="88"/>
      <c r="FP375" s="88"/>
      <c r="FQ375" s="88"/>
      <c r="FR375" s="88"/>
      <c r="FS375" s="88"/>
      <c r="FT375" s="88"/>
      <c r="FU375" s="88"/>
      <c r="FV375" s="88"/>
      <c r="FW375" s="88"/>
      <c r="FX375" s="88"/>
      <c r="FY375" s="88"/>
      <c r="FZ375" s="88"/>
      <c r="GA375" s="88"/>
      <c r="GB375" s="69"/>
      <c r="GC375" s="88"/>
      <c r="GD375" s="88"/>
      <c r="GE375" s="88"/>
      <c r="GF375" s="88"/>
      <c r="GG375" s="88"/>
      <c r="GH375" s="88"/>
      <c r="GI375" s="88"/>
      <c r="GJ375" s="88"/>
      <c r="GK375" s="88"/>
      <c r="GL375" s="88"/>
      <c r="GM375" s="88"/>
      <c r="GN375" s="88"/>
      <c r="GO375" s="88"/>
      <c r="GQ375" s="11"/>
      <c r="HD375" s="2"/>
      <c r="HE375" s="2"/>
      <c r="HF375" s="2"/>
      <c r="HG375" s="2"/>
      <c r="HH375" s="2"/>
      <c r="HI375" s="2"/>
      <c r="HJ375" s="2"/>
      <c r="HK375" s="2"/>
      <c r="HL375" s="2"/>
    </row>
    <row r="376" spans="1:220" s="4" customFormat="1" x14ac:dyDescent="0.2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1"/>
      <c r="M376" s="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2"/>
      <c r="Z376" s="2"/>
      <c r="AA376" s="2"/>
      <c r="AB376" s="2"/>
      <c r="AC376" s="2"/>
      <c r="AD376" s="2"/>
      <c r="AE376" s="2"/>
      <c r="AF376" s="88"/>
      <c r="AG376" s="88"/>
      <c r="AH376" s="69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69"/>
      <c r="AX376" s="88"/>
      <c r="AY376" s="88"/>
      <c r="AZ376" s="88"/>
      <c r="BA376" s="88"/>
      <c r="BB376" s="88"/>
      <c r="BC376" s="88"/>
      <c r="BD376" s="88"/>
      <c r="BE376" s="88"/>
      <c r="BF376" s="88"/>
      <c r="BG376" s="88"/>
      <c r="BH376" s="88"/>
      <c r="BI376" s="88"/>
      <c r="BJ376" s="88"/>
      <c r="BK376" s="88"/>
      <c r="BL376" s="69"/>
      <c r="BM376" s="88"/>
      <c r="BN376" s="88"/>
      <c r="BO376" s="88"/>
      <c r="BP376" s="88"/>
      <c r="BQ376" s="88"/>
      <c r="BR376" s="88"/>
      <c r="BS376" s="88"/>
      <c r="BT376" s="88"/>
      <c r="BU376" s="88"/>
      <c r="BV376" s="88"/>
      <c r="BW376" s="88"/>
      <c r="BX376" s="88"/>
      <c r="BY376" s="88"/>
      <c r="BZ376" s="88"/>
      <c r="CA376" s="69"/>
      <c r="CB376" s="88"/>
      <c r="CC376" s="88"/>
      <c r="CD376" s="88"/>
      <c r="CE376" s="88"/>
      <c r="CF376" s="88"/>
      <c r="CG376" s="88"/>
      <c r="CH376" s="88"/>
      <c r="CI376" s="88"/>
      <c r="CJ376" s="88"/>
      <c r="CK376" s="88"/>
      <c r="CL376" s="88"/>
      <c r="CM376" s="88"/>
      <c r="CN376" s="88"/>
      <c r="CO376" s="88"/>
      <c r="CP376" s="69"/>
      <c r="CQ376" s="88"/>
      <c r="CR376" s="88"/>
      <c r="CS376" s="88"/>
      <c r="CT376" s="88"/>
      <c r="CU376" s="88"/>
      <c r="CV376" s="88"/>
      <c r="CW376" s="88"/>
      <c r="CX376" s="88"/>
      <c r="CY376" s="88"/>
      <c r="CZ376" s="88"/>
      <c r="DA376" s="88"/>
      <c r="DB376" s="88"/>
      <c r="DC376" s="88"/>
      <c r="DD376" s="88"/>
      <c r="DE376" s="69"/>
      <c r="DF376" s="88"/>
      <c r="DG376" s="88"/>
      <c r="DH376" s="88"/>
      <c r="DI376" s="88"/>
      <c r="DJ376" s="88"/>
      <c r="DK376" s="88"/>
      <c r="DL376" s="88"/>
      <c r="DM376" s="88"/>
      <c r="DN376" s="88"/>
      <c r="DO376" s="88"/>
      <c r="DP376" s="88"/>
      <c r="DQ376" s="88"/>
      <c r="DR376" s="88"/>
      <c r="DS376" s="88"/>
      <c r="DT376" s="69"/>
      <c r="DU376" s="88"/>
      <c r="DV376" s="88"/>
      <c r="DW376" s="88"/>
      <c r="DX376" s="88"/>
      <c r="DY376" s="88"/>
      <c r="DZ376" s="88"/>
      <c r="EA376" s="88"/>
      <c r="EB376" s="88"/>
      <c r="EC376" s="88"/>
      <c r="ED376" s="88"/>
      <c r="EE376" s="88"/>
      <c r="EF376" s="88"/>
      <c r="EG376" s="88"/>
      <c r="EH376" s="88"/>
      <c r="EI376" s="69"/>
      <c r="EJ376" s="88"/>
      <c r="EK376" s="88"/>
      <c r="EL376" s="88"/>
      <c r="EM376" s="88"/>
      <c r="EN376" s="88"/>
      <c r="EO376" s="88"/>
      <c r="EP376" s="88"/>
      <c r="EQ376" s="88"/>
      <c r="ER376" s="88"/>
      <c r="ES376" s="88"/>
      <c r="ET376" s="88"/>
      <c r="EU376" s="88"/>
      <c r="EV376" s="88"/>
      <c r="EW376" s="88"/>
      <c r="EX376" s="69"/>
      <c r="EY376" s="88"/>
      <c r="EZ376" s="88"/>
      <c r="FA376" s="88"/>
      <c r="FB376" s="88"/>
      <c r="FC376" s="88"/>
      <c r="FD376" s="88"/>
      <c r="FE376" s="88"/>
      <c r="FF376" s="88"/>
      <c r="FG376" s="88"/>
      <c r="FH376" s="88"/>
      <c r="FI376" s="88"/>
      <c r="FJ376" s="88"/>
      <c r="FK376" s="88"/>
      <c r="FL376" s="88"/>
      <c r="FM376" s="69"/>
      <c r="FN376" s="88"/>
      <c r="FO376" s="88"/>
      <c r="FP376" s="88"/>
      <c r="FQ376" s="88"/>
      <c r="FR376" s="88"/>
      <c r="FS376" s="88"/>
      <c r="FT376" s="88"/>
      <c r="FU376" s="88"/>
      <c r="FV376" s="88"/>
      <c r="FW376" s="88"/>
      <c r="FX376" s="88"/>
      <c r="FY376" s="88"/>
      <c r="FZ376" s="88"/>
      <c r="GA376" s="88"/>
      <c r="GB376" s="69"/>
      <c r="GC376" s="88"/>
      <c r="GD376" s="88"/>
      <c r="GE376" s="88"/>
      <c r="GF376" s="88"/>
      <c r="GG376" s="88"/>
      <c r="GH376" s="88"/>
      <c r="GI376" s="88"/>
      <c r="GJ376" s="88"/>
      <c r="GK376" s="88"/>
      <c r="GL376" s="88"/>
      <c r="GM376" s="88"/>
      <c r="GN376" s="88"/>
      <c r="GO376" s="88"/>
      <c r="GQ376" s="11"/>
      <c r="HD376" s="2"/>
      <c r="HE376" s="2"/>
      <c r="HF376" s="2"/>
      <c r="HG376" s="2"/>
      <c r="HH376" s="2"/>
      <c r="HI376" s="2"/>
      <c r="HJ376" s="2"/>
      <c r="HK376" s="2"/>
      <c r="HL376" s="2"/>
    </row>
    <row r="377" spans="1:220" s="4" customFormat="1" x14ac:dyDescent="0.2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1"/>
      <c r="M377" s="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2"/>
      <c r="Z377" s="2"/>
      <c r="AA377" s="2"/>
      <c r="AB377" s="2"/>
      <c r="AC377" s="2"/>
      <c r="AD377" s="2"/>
      <c r="AE377" s="2"/>
      <c r="AF377" s="88"/>
      <c r="AG377" s="88"/>
      <c r="AH377" s="69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69"/>
      <c r="AX377" s="88"/>
      <c r="AY377" s="88"/>
      <c r="AZ377" s="88"/>
      <c r="BA377" s="88"/>
      <c r="BB377" s="88"/>
      <c r="BC377" s="88"/>
      <c r="BD377" s="88"/>
      <c r="BE377" s="88"/>
      <c r="BF377" s="88"/>
      <c r="BG377" s="88"/>
      <c r="BH377" s="88"/>
      <c r="BI377" s="88"/>
      <c r="BJ377" s="88"/>
      <c r="BK377" s="88"/>
      <c r="BL377" s="69"/>
      <c r="BM377" s="88"/>
      <c r="BN377" s="88"/>
      <c r="BO377" s="88"/>
      <c r="BP377" s="88"/>
      <c r="BQ377" s="88"/>
      <c r="BR377" s="88"/>
      <c r="BS377" s="88"/>
      <c r="BT377" s="88"/>
      <c r="BU377" s="88"/>
      <c r="BV377" s="88"/>
      <c r="BW377" s="88"/>
      <c r="BX377" s="88"/>
      <c r="BY377" s="88"/>
      <c r="BZ377" s="88"/>
      <c r="CA377" s="69"/>
      <c r="CB377" s="88"/>
      <c r="CC377" s="88"/>
      <c r="CD377" s="88"/>
      <c r="CE377" s="88"/>
      <c r="CF377" s="88"/>
      <c r="CG377" s="88"/>
      <c r="CH377" s="88"/>
      <c r="CI377" s="88"/>
      <c r="CJ377" s="88"/>
      <c r="CK377" s="88"/>
      <c r="CL377" s="88"/>
      <c r="CM377" s="88"/>
      <c r="CN377" s="88"/>
      <c r="CO377" s="88"/>
      <c r="CP377" s="69"/>
      <c r="CQ377" s="88"/>
      <c r="CR377" s="88"/>
      <c r="CS377" s="88"/>
      <c r="CT377" s="88"/>
      <c r="CU377" s="88"/>
      <c r="CV377" s="88"/>
      <c r="CW377" s="88"/>
      <c r="CX377" s="88"/>
      <c r="CY377" s="88"/>
      <c r="CZ377" s="88"/>
      <c r="DA377" s="88"/>
      <c r="DB377" s="88"/>
      <c r="DC377" s="88"/>
      <c r="DD377" s="88"/>
      <c r="DE377" s="69"/>
      <c r="DF377" s="88"/>
      <c r="DG377" s="88"/>
      <c r="DH377" s="88"/>
      <c r="DI377" s="88"/>
      <c r="DJ377" s="88"/>
      <c r="DK377" s="88"/>
      <c r="DL377" s="88"/>
      <c r="DM377" s="88"/>
      <c r="DN377" s="88"/>
      <c r="DO377" s="88"/>
      <c r="DP377" s="88"/>
      <c r="DQ377" s="88"/>
      <c r="DR377" s="88"/>
      <c r="DS377" s="88"/>
      <c r="DT377" s="69"/>
      <c r="DU377" s="88"/>
      <c r="DV377" s="88"/>
      <c r="DW377" s="88"/>
      <c r="DX377" s="88"/>
      <c r="DY377" s="88"/>
      <c r="DZ377" s="88"/>
      <c r="EA377" s="88"/>
      <c r="EB377" s="88"/>
      <c r="EC377" s="88"/>
      <c r="ED377" s="88"/>
      <c r="EE377" s="88"/>
      <c r="EF377" s="88"/>
      <c r="EG377" s="88"/>
      <c r="EH377" s="88"/>
      <c r="EI377" s="69"/>
      <c r="EJ377" s="88"/>
      <c r="EK377" s="88"/>
      <c r="EL377" s="88"/>
      <c r="EM377" s="88"/>
      <c r="EN377" s="88"/>
      <c r="EO377" s="88"/>
      <c r="EP377" s="88"/>
      <c r="EQ377" s="88"/>
      <c r="ER377" s="88"/>
      <c r="ES377" s="88"/>
      <c r="ET377" s="88"/>
      <c r="EU377" s="88"/>
      <c r="EV377" s="88"/>
      <c r="EW377" s="88"/>
      <c r="EX377" s="69"/>
      <c r="EY377" s="88"/>
      <c r="EZ377" s="88"/>
      <c r="FA377" s="88"/>
      <c r="FB377" s="88"/>
      <c r="FC377" s="88"/>
      <c r="FD377" s="88"/>
      <c r="FE377" s="88"/>
      <c r="FF377" s="88"/>
      <c r="FG377" s="88"/>
      <c r="FH377" s="88"/>
      <c r="FI377" s="88"/>
      <c r="FJ377" s="88"/>
      <c r="FK377" s="88"/>
      <c r="FL377" s="88"/>
      <c r="FM377" s="69"/>
      <c r="FN377" s="88"/>
      <c r="FO377" s="88"/>
      <c r="FP377" s="88"/>
      <c r="FQ377" s="88"/>
      <c r="FR377" s="88"/>
      <c r="FS377" s="88"/>
      <c r="FT377" s="88"/>
      <c r="FU377" s="88"/>
      <c r="FV377" s="88"/>
      <c r="FW377" s="88"/>
      <c r="FX377" s="88"/>
      <c r="FY377" s="88"/>
      <c r="FZ377" s="88"/>
      <c r="GA377" s="88"/>
      <c r="GB377" s="69"/>
      <c r="GC377" s="88"/>
      <c r="GD377" s="88"/>
      <c r="GE377" s="88"/>
      <c r="GF377" s="88"/>
      <c r="GG377" s="88"/>
      <c r="GH377" s="88"/>
      <c r="GI377" s="88"/>
      <c r="GJ377" s="88"/>
      <c r="GK377" s="88"/>
      <c r="GL377" s="88"/>
      <c r="GM377" s="88"/>
      <c r="GN377" s="88"/>
      <c r="GO377" s="88"/>
      <c r="GQ377" s="11"/>
      <c r="HD377" s="2"/>
      <c r="HE377" s="2"/>
      <c r="HF377" s="2"/>
      <c r="HG377" s="2"/>
      <c r="HH377" s="2"/>
      <c r="HI377" s="2"/>
      <c r="HJ377" s="2"/>
      <c r="HK377" s="2"/>
      <c r="HL377" s="2"/>
    </row>
    <row r="378" spans="1:220" s="4" customFormat="1" x14ac:dyDescent="0.2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1"/>
      <c r="M378" s="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2"/>
      <c r="Z378" s="2"/>
      <c r="AA378" s="2"/>
      <c r="AB378" s="2"/>
      <c r="AC378" s="2"/>
      <c r="AD378" s="2"/>
      <c r="AE378" s="2"/>
      <c r="AF378" s="88"/>
      <c r="AG378" s="88"/>
      <c r="AH378" s="69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69"/>
      <c r="AX378" s="88"/>
      <c r="AY378" s="88"/>
      <c r="AZ378" s="88"/>
      <c r="BA378" s="88"/>
      <c r="BB378" s="88"/>
      <c r="BC378" s="88"/>
      <c r="BD378" s="88"/>
      <c r="BE378" s="88"/>
      <c r="BF378" s="88"/>
      <c r="BG378" s="88"/>
      <c r="BH378" s="88"/>
      <c r="BI378" s="88"/>
      <c r="BJ378" s="88"/>
      <c r="BK378" s="88"/>
      <c r="BL378" s="69"/>
      <c r="BM378" s="88"/>
      <c r="BN378" s="88"/>
      <c r="BO378" s="88"/>
      <c r="BP378" s="88"/>
      <c r="BQ378" s="88"/>
      <c r="BR378" s="88"/>
      <c r="BS378" s="88"/>
      <c r="BT378" s="88"/>
      <c r="BU378" s="88"/>
      <c r="BV378" s="88"/>
      <c r="BW378" s="88"/>
      <c r="BX378" s="88"/>
      <c r="BY378" s="88"/>
      <c r="BZ378" s="88"/>
      <c r="CA378" s="69"/>
      <c r="CB378" s="88"/>
      <c r="CC378" s="88"/>
      <c r="CD378" s="88"/>
      <c r="CE378" s="88"/>
      <c r="CF378" s="88"/>
      <c r="CG378" s="88"/>
      <c r="CH378" s="88"/>
      <c r="CI378" s="88"/>
      <c r="CJ378" s="88"/>
      <c r="CK378" s="88"/>
      <c r="CL378" s="88"/>
      <c r="CM378" s="88"/>
      <c r="CN378" s="88"/>
      <c r="CO378" s="88"/>
      <c r="CP378" s="69"/>
      <c r="CQ378" s="88"/>
      <c r="CR378" s="88"/>
      <c r="CS378" s="88"/>
      <c r="CT378" s="88"/>
      <c r="CU378" s="88"/>
      <c r="CV378" s="88"/>
      <c r="CW378" s="88"/>
      <c r="CX378" s="88"/>
      <c r="CY378" s="88"/>
      <c r="CZ378" s="88"/>
      <c r="DA378" s="88"/>
      <c r="DB378" s="88"/>
      <c r="DC378" s="88"/>
      <c r="DD378" s="88"/>
      <c r="DE378" s="69"/>
      <c r="DF378" s="88"/>
      <c r="DG378" s="88"/>
      <c r="DH378" s="88"/>
      <c r="DI378" s="88"/>
      <c r="DJ378" s="88"/>
      <c r="DK378" s="88"/>
      <c r="DL378" s="88"/>
      <c r="DM378" s="88"/>
      <c r="DN378" s="88"/>
      <c r="DO378" s="88"/>
      <c r="DP378" s="88"/>
      <c r="DQ378" s="88"/>
      <c r="DR378" s="88"/>
      <c r="DS378" s="88"/>
      <c r="DT378" s="69"/>
      <c r="DU378" s="88"/>
      <c r="DV378" s="88"/>
      <c r="DW378" s="88"/>
      <c r="DX378" s="88"/>
      <c r="DY378" s="88"/>
      <c r="DZ378" s="88"/>
      <c r="EA378" s="88"/>
      <c r="EB378" s="88"/>
      <c r="EC378" s="88"/>
      <c r="ED378" s="88"/>
      <c r="EE378" s="88"/>
      <c r="EF378" s="88"/>
      <c r="EG378" s="88"/>
      <c r="EH378" s="88"/>
      <c r="EI378" s="69"/>
      <c r="EJ378" s="88"/>
      <c r="EK378" s="88"/>
      <c r="EL378" s="88"/>
      <c r="EM378" s="88"/>
      <c r="EN378" s="88"/>
      <c r="EO378" s="88"/>
      <c r="EP378" s="88"/>
      <c r="EQ378" s="88"/>
      <c r="ER378" s="88"/>
      <c r="ES378" s="88"/>
      <c r="ET378" s="88"/>
      <c r="EU378" s="88"/>
      <c r="EV378" s="88"/>
      <c r="EW378" s="88"/>
      <c r="EX378" s="69"/>
      <c r="EY378" s="88"/>
      <c r="EZ378" s="88"/>
      <c r="FA378" s="88"/>
      <c r="FB378" s="88"/>
      <c r="FC378" s="88"/>
      <c r="FD378" s="88"/>
      <c r="FE378" s="88"/>
      <c r="FF378" s="88"/>
      <c r="FG378" s="88"/>
      <c r="FH378" s="88"/>
      <c r="FI378" s="88"/>
      <c r="FJ378" s="88"/>
      <c r="FK378" s="88"/>
      <c r="FL378" s="88"/>
      <c r="FM378" s="69"/>
      <c r="FN378" s="88"/>
      <c r="FO378" s="88"/>
      <c r="FP378" s="88"/>
      <c r="FQ378" s="88"/>
      <c r="FR378" s="88"/>
      <c r="FS378" s="88"/>
      <c r="FT378" s="88"/>
      <c r="FU378" s="88"/>
      <c r="FV378" s="88"/>
      <c r="FW378" s="88"/>
      <c r="FX378" s="88"/>
      <c r="FY378" s="88"/>
      <c r="FZ378" s="88"/>
      <c r="GA378" s="88"/>
      <c r="GB378" s="69"/>
      <c r="GC378" s="88"/>
      <c r="GD378" s="88"/>
      <c r="GE378" s="88"/>
      <c r="GF378" s="88"/>
      <c r="GG378" s="88"/>
      <c r="GH378" s="88"/>
      <c r="GI378" s="88"/>
      <c r="GJ378" s="88"/>
      <c r="GK378" s="88"/>
      <c r="GL378" s="88"/>
      <c r="GM378" s="88"/>
      <c r="GN378" s="88"/>
      <c r="GO378" s="88"/>
      <c r="GQ378" s="11"/>
      <c r="HD378" s="2"/>
      <c r="HE378" s="2"/>
      <c r="HF378" s="2"/>
      <c r="HG378" s="2"/>
      <c r="HH378" s="2"/>
      <c r="HI378" s="2"/>
      <c r="HJ378" s="2"/>
      <c r="HK378" s="2"/>
      <c r="HL378" s="2"/>
    </row>
    <row r="379" spans="1:220" s="4" customFormat="1" x14ac:dyDescent="0.2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1"/>
      <c r="M379" s="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2"/>
      <c r="Z379" s="2"/>
      <c r="AA379" s="2"/>
      <c r="AB379" s="2"/>
      <c r="AC379" s="2"/>
      <c r="AD379" s="2"/>
      <c r="AE379" s="2"/>
      <c r="AF379" s="88"/>
      <c r="AG379" s="88"/>
      <c r="AH379" s="69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69"/>
      <c r="AX379" s="88"/>
      <c r="AY379" s="88"/>
      <c r="AZ379" s="88"/>
      <c r="BA379" s="88"/>
      <c r="BB379" s="88"/>
      <c r="BC379" s="88"/>
      <c r="BD379" s="88"/>
      <c r="BE379" s="88"/>
      <c r="BF379" s="88"/>
      <c r="BG379" s="88"/>
      <c r="BH379" s="88"/>
      <c r="BI379" s="88"/>
      <c r="BJ379" s="88"/>
      <c r="BK379" s="88"/>
      <c r="BL379" s="69"/>
      <c r="BM379" s="88"/>
      <c r="BN379" s="88"/>
      <c r="BO379" s="88"/>
      <c r="BP379" s="88"/>
      <c r="BQ379" s="88"/>
      <c r="BR379" s="88"/>
      <c r="BS379" s="88"/>
      <c r="BT379" s="88"/>
      <c r="BU379" s="88"/>
      <c r="BV379" s="88"/>
      <c r="BW379" s="88"/>
      <c r="BX379" s="88"/>
      <c r="BY379" s="88"/>
      <c r="BZ379" s="88"/>
      <c r="CA379" s="69"/>
      <c r="CB379" s="88"/>
      <c r="CC379" s="88"/>
      <c r="CD379" s="88"/>
      <c r="CE379" s="88"/>
      <c r="CF379" s="88"/>
      <c r="CG379" s="88"/>
      <c r="CH379" s="88"/>
      <c r="CI379" s="88"/>
      <c r="CJ379" s="88"/>
      <c r="CK379" s="88"/>
      <c r="CL379" s="88"/>
      <c r="CM379" s="88"/>
      <c r="CN379" s="88"/>
      <c r="CO379" s="88"/>
      <c r="CP379" s="69"/>
      <c r="CQ379" s="88"/>
      <c r="CR379" s="88"/>
      <c r="CS379" s="88"/>
      <c r="CT379" s="88"/>
      <c r="CU379" s="88"/>
      <c r="CV379" s="88"/>
      <c r="CW379" s="88"/>
      <c r="CX379" s="88"/>
      <c r="CY379" s="88"/>
      <c r="CZ379" s="88"/>
      <c r="DA379" s="88"/>
      <c r="DB379" s="88"/>
      <c r="DC379" s="88"/>
      <c r="DD379" s="88"/>
      <c r="DE379" s="69"/>
      <c r="DF379" s="88"/>
      <c r="DG379" s="88"/>
      <c r="DH379" s="88"/>
      <c r="DI379" s="88"/>
      <c r="DJ379" s="88"/>
      <c r="DK379" s="88"/>
      <c r="DL379" s="88"/>
      <c r="DM379" s="88"/>
      <c r="DN379" s="88"/>
      <c r="DO379" s="88"/>
      <c r="DP379" s="88"/>
      <c r="DQ379" s="88"/>
      <c r="DR379" s="88"/>
      <c r="DS379" s="88"/>
      <c r="DT379" s="69"/>
      <c r="DU379" s="88"/>
      <c r="DV379" s="88"/>
      <c r="DW379" s="88"/>
      <c r="DX379" s="88"/>
      <c r="DY379" s="88"/>
      <c r="DZ379" s="88"/>
      <c r="EA379" s="88"/>
      <c r="EB379" s="88"/>
      <c r="EC379" s="88"/>
      <c r="ED379" s="88"/>
      <c r="EE379" s="88"/>
      <c r="EF379" s="88"/>
      <c r="EG379" s="88"/>
      <c r="EH379" s="88"/>
      <c r="EI379" s="69"/>
      <c r="EJ379" s="88"/>
      <c r="EK379" s="88"/>
      <c r="EL379" s="88"/>
      <c r="EM379" s="88"/>
      <c r="EN379" s="88"/>
      <c r="EO379" s="88"/>
      <c r="EP379" s="88"/>
      <c r="EQ379" s="88"/>
      <c r="ER379" s="88"/>
      <c r="ES379" s="88"/>
      <c r="ET379" s="88"/>
      <c r="EU379" s="88"/>
      <c r="EV379" s="88"/>
      <c r="EW379" s="88"/>
      <c r="EX379" s="69"/>
      <c r="EY379" s="88"/>
      <c r="EZ379" s="88"/>
      <c r="FA379" s="88"/>
      <c r="FB379" s="88"/>
      <c r="FC379" s="88"/>
      <c r="FD379" s="88"/>
      <c r="FE379" s="88"/>
      <c r="FF379" s="88"/>
      <c r="FG379" s="88"/>
      <c r="FH379" s="88"/>
      <c r="FI379" s="88"/>
      <c r="FJ379" s="88"/>
      <c r="FK379" s="88"/>
      <c r="FL379" s="88"/>
      <c r="FM379" s="69"/>
      <c r="FN379" s="88"/>
      <c r="FO379" s="88"/>
      <c r="FP379" s="88"/>
      <c r="FQ379" s="88"/>
      <c r="FR379" s="88"/>
      <c r="FS379" s="88"/>
      <c r="FT379" s="88"/>
      <c r="FU379" s="88"/>
      <c r="FV379" s="88"/>
      <c r="FW379" s="88"/>
      <c r="FX379" s="88"/>
      <c r="FY379" s="88"/>
      <c r="FZ379" s="88"/>
      <c r="GA379" s="88"/>
      <c r="GB379" s="69"/>
      <c r="GC379" s="88"/>
      <c r="GD379" s="88"/>
      <c r="GE379" s="88"/>
      <c r="GF379" s="88"/>
      <c r="GG379" s="88"/>
      <c r="GH379" s="88"/>
      <c r="GI379" s="88"/>
      <c r="GJ379" s="88"/>
      <c r="GK379" s="88"/>
      <c r="GL379" s="88"/>
      <c r="GM379" s="88"/>
      <c r="GN379" s="88"/>
      <c r="GO379" s="88"/>
      <c r="GQ379" s="11"/>
      <c r="HD379" s="2"/>
      <c r="HE379" s="2"/>
      <c r="HF379" s="2"/>
      <c r="HG379" s="2"/>
      <c r="HH379" s="2"/>
      <c r="HI379" s="2"/>
      <c r="HJ379" s="2"/>
      <c r="HK379" s="2"/>
      <c r="HL379" s="2"/>
    </row>
    <row r="380" spans="1:220" s="4" customFormat="1" x14ac:dyDescent="0.2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1"/>
      <c r="M380" s="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2"/>
      <c r="Z380" s="2"/>
      <c r="AA380" s="2"/>
      <c r="AB380" s="2"/>
      <c r="AC380" s="2"/>
      <c r="AD380" s="2"/>
      <c r="AE380" s="2"/>
      <c r="AF380" s="88"/>
      <c r="AG380" s="88"/>
      <c r="AH380" s="69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69"/>
      <c r="AX380" s="88"/>
      <c r="AY380" s="88"/>
      <c r="AZ380" s="88"/>
      <c r="BA380" s="88"/>
      <c r="BB380" s="88"/>
      <c r="BC380" s="88"/>
      <c r="BD380" s="88"/>
      <c r="BE380" s="88"/>
      <c r="BF380" s="88"/>
      <c r="BG380" s="88"/>
      <c r="BH380" s="88"/>
      <c r="BI380" s="88"/>
      <c r="BJ380" s="88"/>
      <c r="BK380" s="88"/>
      <c r="BL380" s="69"/>
      <c r="BM380" s="88"/>
      <c r="BN380" s="88"/>
      <c r="BO380" s="88"/>
      <c r="BP380" s="88"/>
      <c r="BQ380" s="88"/>
      <c r="BR380" s="88"/>
      <c r="BS380" s="88"/>
      <c r="BT380" s="88"/>
      <c r="BU380" s="88"/>
      <c r="BV380" s="88"/>
      <c r="BW380" s="88"/>
      <c r="BX380" s="88"/>
      <c r="BY380" s="88"/>
      <c r="BZ380" s="88"/>
      <c r="CA380" s="69"/>
      <c r="CB380" s="88"/>
      <c r="CC380" s="88"/>
      <c r="CD380" s="88"/>
      <c r="CE380" s="88"/>
      <c r="CF380" s="88"/>
      <c r="CG380" s="88"/>
      <c r="CH380" s="88"/>
      <c r="CI380" s="88"/>
      <c r="CJ380" s="88"/>
      <c r="CK380" s="88"/>
      <c r="CL380" s="88"/>
      <c r="CM380" s="88"/>
      <c r="CN380" s="88"/>
      <c r="CO380" s="88"/>
      <c r="CP380" s="69"/>
      <c r="CQ380" s="88"/>
      <c r="CR380" s="88"/>
      <c r="CS380" s="88"/>
      <c r="CT380" s="88"/>
      <c r="CU380" s="88"/>
      <c r="CV380" s="88"/>
      <c r="CW380" s="88"/>
      <c r="CX380" s="88"/>
      <c r="CY380" s="88"/>
      <c r="CZ380" s="88"/>
      <c r="DA380" s="88"/>
      <c r="DB380" s="88"/>
      <c r="DC380" s="88"/>
      <c r="DD380" s="88"/>
      <c r="DE380" s="69"/>
      <c r="DF380" s="88"/>
      <c r="DG380" s="88"/>
      <c r="DH380" s="88"/>
      <c r="DI380" s="88"/>
      <c r="DJ380" s="88"/>
      <c r="DK380" s="88"/>
      <c r="DL380" s="88"/>
      <c r="DM380" s="88"/>
      <c r="DN380" s="88"/>
      <c r="DO380" s="88"/>
      <c r="DP380" s="88"/>
      <c r="DQ380" s="88"/>
      <c r="DR380" s="88"/>
      <c r="DS380" s="88"/>
      <c r="DT380" s="69"/>
      <c r="DU380" s="88"/>
      <c r="DV380" s="88"/>
      <c r="DW380" s="88"/>
      <c r="DX380" s="88"/>
      <c r="DY380" s="88"/>
      <c r="DZ380" s="88"/>
      <c r="EA380" s="88"/>
      <c r="EB380" s="88"/>
      <c r="EC380" s="88"/>
      <c r="ED380" s="88"/>
      <c r="EE380" s="88"/>
      <c r="EF380" s="88"/>
      <c r="EG380" s="88"/>
      <c r="EH380" s="88"/>
      <c r="EI380" s="69"/>
      <c r="EJ380" s="88"/>
      <c r="EK380" s="88"/>
      <c r="EL380" s="88"/>
      <c r="EM380" s="88"/>
      <c r="EN380" s="88"/>
      <c r="EO380" s="88"/>
      <c r="EP380" s="88"/>
      <c r="EQ380" s="88"/>
      <c r="ER380" s="88"/>
      <c r="ES380" s="88"/>
      <c r="ET380" s="88"/>
      <c r="EU380" s="88"/>
      <c r="EV380" s="88"/>
      <c r="EW380" s="88"/>
      <c r="EX380" s="69"/>
      <c r="EY380" s="88"/>
      <c r="EZ380" s="88"/>
      <c r="FA380" s="88"/>
      <c r="FB380" s="88"/>
      <c r="FC380" s="88"/>
      <c r="FD380" s="88"/>
      <c r="FE380" s="88"/>
      <c r="FF380" s="88"/>
      <c r="FG380" s="88"/>
      <c r="FH380" s="88"/>
      <c r="FI380" s="88"/>
      <c r="FJ380" s="88"/>
      <c r="FK380" s="88"/>
      <c r="FL380" s="88"/>
      <c r="FM380" s="69"/>
      <c r="FN380" s="88"/>
      <c r="FO380" s="88"/>
      <c r="FP380" s="88"/>
      <c r="FQ380" s="88"/>
      <c r="FR380" s="88"/>
      <c r="FS380" s="88"/>
      <c r="FT380" s="88"/>
      <c r="FU380" s="88"/>
      <c r="FV380" s="88"/>
      <c r="FW380" s="88"/>
      <c r="FX380" s="88"/>
      <c r="FY380" s="88"/>
      <c r="FZ380" s="88"/>
      <c r="GA380" s="88"/>
      <c r="GB380" s="69"/>
      <c r="GC380" s="88"/>
      <c r="GD380" s="88"/>
      <c r="GE380" s="88"/>
      <c r="GF380" s="88"/>
      <c r="GG380" s="88"/>
      <c r="GH380" s="88"/>
      <c r="GI380" s="88"/>
      <c r="GJ380" s="88"/>
      <c r="GK380" s="88"/>
      <c r="GL380" s="88"/>
      <c r="GM380" s="88"/>
      <c r="GN380" s="88"/>
      <c r="GO380" s="88"/>
      <c r="GQ380" s="11"/>
      <c r="HD380" s="2"/>
      <c r="HE380" s="2"/>
      <c r="HF380" s="2"/>
      <c r="HG380" s="2"/>
      <c r="HH380" s="2"/>
      <c r="HI380" s="2"/>
      <c r="HJ380" s="2"/>
      <c r="HK380" s="2"/>
      <c r="HL380" s="2"/>
    </row>
    <row r="381" spans="1:220" s="4" customFormat="1" x14ac:dyDescent="0.2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1"/>
      <c r="M381" s="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2"/>
      <c r="Z381" s="2"/>
      <c r="AA381" s="2"/>
      <c r="AB381" s="2"/>
      <c r="AC381" s="2"/>
      <c r="AD381" s="2"/>
      <c r="AE381" s="2"/>
      <c r="AF381" s="88"/>
      <c r="AG381" s="88"/>
      <c r="AH381" s="69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69"/>
      <c r="AX381" s="88"/>
      <c r="AY381" s="88"/>
      <c r="AZ381" s="88"/>
      <c r="BA381" s="88"/>
      <c r="BB381" s="88"/>
      <c r="BC381" s="88"/>
      <c r="BD381" s="88"/>
      <c r="BE381" s="88"/>
      <c r="BF381" s="88"/>
      <c r="BG381" s="88"/>
      <c r="BH381" s="88"/>
      <c r="BI381" s="88"/>
      <c r="BJ381" s="88"/>
      <c r="BK381" s="88"/>
      <c r="BL381" s="69"/>
      <c r="BM381" s="88"/>
      <c r="BN381" s="88"/>
      <c r="BO381" s="88"/>
      <c r="BP381" s="88"/>
      <c r="BQ381" s="88"/>
      <c r="BR381" s="88"/>
      <c r="BS381" s="88"/>
      <c r="BT381" s="88"/>
      <c r="BU381" s="88"/>
      <c r="BV381" s="88"/>
      <c r="BW381" s="88"/>
      <c r="BX381" s="88"/>
      <c r="BY381" s="88"/>
      <c r="BZ381" s="88"/>
      <c r="CA381" s="69"/>
      <c r="CB381" s="88"/>
      <c r="CC381" s="88"/>
      <c r="CD381" s="88"/>
      <c r="CE381" s="88"/>
      <c r="CF381" s="88"/>
      <c r="CG381" s="88"/>
      <c r="CH381" s="88"/>
      <c r="CI381" s="88"/>
      <c r="CJ381" s="88"/>
      <c r="CK381" s="88"/>
      <c r="CL381" s="88"/>
      <c r="CM381" s="88"/>
      <c r="CN381" s="88"/>
      <c r="CO381" s="88"/>
      <c r="CP381" s="69"/>
      <c r="CQ381" s="88"/>
      <c r="CR381" s="88"/>
      <c r="CS381" s="88"/>
      <c r="CT381" s="88"/>
      <c r="CU381" s="88"/>
      <c r="CV381" s="88"/>
      <c r="CW381" s="88"/>
      <c r="CX381" s="88"/>
      <c r="CY381" s="88"/>
      <c r="CZ381" s="88"/>
      <c r="DA381" s="88"/>
      <c r="DB381" s="88"/>
      <c r="DC381" s="88"/>
      <c r="DD381" s="88"/>
      <c r="DE381" s="69"/>
      <c r="DF381" s="88"/>
      <c r="DG381" s="88"/>
      <c r="DH381" s="88"/>
      <c r="DI381" s="88"/>
      <c r="DJ381" s="88"/>
      <c r="DK381" s="88"/>
      <c r="DL381" s="88"/>
      <c r="DM381" s="88"/>
      <c r="DN381" s="88"/>
      <c r="DO381" s="88"/>
      <c r="DP381" s="88"/>
      <c r="DQ381" s="88"/>
      <c r="DR381" s="88"/>
      <c r="DS381" s="88"/>
      <c r="DT381" s="69"/>
      <c r="DU381" s="88"/>
      <c r="DV381" s="88"/>
      <c r="DW381" s="88"/>
      <c r="DX381" s="88"/>
      <c r="DY381" s="88"/>
      <c r="DZ381" s="88"/>
      <c r="EA381" s="88"/>
      <c r="EB381" s="88"/>
      <c r="EC381" s="88"/>
      <c r="ED381" s="88"/>
      <c r="EE381" s="88"/>
      <c r="EF381" s="88"/>
      <c r="EG381" s="88"/>
      <c r="EH381" s="88"/>
      <c r="EI381" s="69"/>
      <c r="EJ381" s="88"/>
      <c r="EK381" s="88"/>
      <c r="EL381" s="88"/>
      <c r="EM381" s="88"/>
      <c r="EN381" s="88"/>
      <c r="EO381" s="88"/>
      <c r="EP381" s="88"/>
      <c r="EQ381" s="88"/>
      <c r="ER381" s="88"/>
      <c r="ES381" s="88"/>
      <c r="ET381" s="88"/>
      <c r="EU381" s="88"/>
      <c r="EV381" s="88"/>
      <c r="EW381" s="88"/>
      <c r="EX381" s="69"/>
      <c r="EY381" s="88"/>
      <c r="EZ381" s="88"/>
      <c r="FA381" s="88"/>
      <c r="FB381" s="88"/>
      <c r="FC381" s="88"/>
      <c r="FD381" s="88"/>
      <c r="FE381" s="88"/>
      <c r="FF381" s="88"/>
      <c r="FG381" s="88"/>
      <c r="FH381" s="88"/>
      <c r="FI381" s="88"/>
      <c r="FJ381" s="88"/>
      <c r="FK381" s="88"/>
      <c r="FL381" s="88"/>
      <c r="FM381" s="69"/>
      <c r="FN381" s="88"/>
      <c r="FO381" s="88"/>
      <c r="FP381" s="88"/>
      <c r="FQ381" s="88"/>
      <c r="FR381" s="88"/>
      <c r="FS381" s="88"/>
      <c r="FT381" s="88"/>
      <c r="FU381" s="88"/>
      <c r="FV381" s="88"/>
      <c r="FW381" s="88"/>
      <c r="FX381" s="88"/>
      <c r="FY381" s="88"/>
      <c r="FZ381" s="88"/>
      <c r="GA381" s="88"/>
      <c r="GB381" s="69"/>
      <c r="GC381" s="88"/>
      <c r="GD381" s="88"/>
      <c r="GE381" s="88"/>
      <c r="GF381" s="88"/>
      <c r="GG381" s="88"/>
      <c r="GH381" s="88"/>
      <c r="GI381" s="88"/>
      <c r="GJ381" s="88"/>
      <c r="GK381" s="88"/>
      <c r="GL381" s="88"/>
      <c r="GM381" s="88"/>
      <c r="GN381" s="88"/>
      <c r="GO381" s="88"/>
      <c r="GQ381" s="11"/>
      <c r="HD381" s="2"/>
      <c r="HE381" s="2"/>
      <c r="HF381" s="2"/>
      <c r="HG381" s="2"/>
      <c r="HH381" s="2"/>
      <c r="HI381" s="2"/>
      <c r="HJ381" s="2"/>
      <c r="HK381" s="2"/>
      <c r="HL381" s="2"/>
    </row>
    <row r="382" spans="1:220" s="4" customFormat="1" x14ac:dyDescent="0.2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1"/>
      <c r="M382" s="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2"/>
      <c r="Z382" s="2"/>
      <c r="AA382" s="2"/>
      <c r="AB382" s="2"/>
      <c r="AC382" s="2"/>
      <c r="AD382" s="2"/>
      <c r="AE382" s="2"/>
      <c r="AF382" s="88"/>
      <c r="AG382" s="88"/>
      <c r="AH382" s="69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69"/>
      <c r="AX382" s="88"/>
      <c r="AY382" s="88"/>
      <c r="AZ382" s="88"/>
      <c r="BA382" s="88"/>
      <c r="BB382" s="88"/>
      <c r="BC382" s="88"/>
      <c r="BD382" s="88"/>
      <c r="BE382" s="88"/>
      <c r="BF382" s="88"/>
      <c r="BG382" s="88"/>
      <c r="BH382" s="88"/>
      <c r="BI382" s="88"/>
      <c r="BJ382" s="88"/>
      <c r="BK382" s="88"/>
      <c r="BL382" s="69"/>
      <c r="BM382" s="88"/>
      <c r="BN382" s="88"/>
      <c r="BO382" s="88"/>
      <c r="BP382" s="88"/>
      <c r="BQ382" s="88"/>
      <c r="BR382" s="88"/>
      <c r="BS382" s="88"/>
      <c r="BT382" s="88"/>
      <c r="BU382" s="88"/>
      <c r="BV382" s="88"/>
      <c r="BW382" s="88"/>
      <c r="BX382" s="88"/>
      <c r="BY382" s="88"/>
      <c r="BZ382" s="88"/>
      <c r="CA382" s="69"/>
      <c r="CB382" s="88"/>
      <c r="CC382" s="88"/>
      <c r="CD382" s="88"/>
      <c r="CE382" s="88"/>
      <c r="CF382" s="88"/>
      <c r="CG382" s="88"/>
      <c r="CH382" s="88"/>
      <c r="CI382" s="88"/>
      <c r="CJ382" s="88"/>
      <c r="CK382" s="88"/>
      <c r="CL382" s="88"/>
      <c r="CM382" s="88"/>
      <c r="CN382" s="88"/>
      <c r="CO382" s="88"/>
      <c r="CP382" s="69"/>
      <c r="CQ382" s="88"/>
      <c r="CR382" s="88"/>
      <c r="CS382" s="88"/>
      <c r="CT382" s="88"/>
      <c r="CU382" s="88"/>
      <c r="CV382" s="88"/>
      <c r="CW382" s="88"/>
      <c r="CX382" s="88"/>
      <c r="CY382" s="88"/>
      <c r="CZ382" s="88"/>
      <c r="DA382" s="88"/>
      <c r="DB382" s="88"/>
      <c r="DC382" s="88"/>
      <c r="DD382" s="88"/>
      <c r="DE382" s="69"/>
      <c r="DF382" s="88"/>
      <c r="DG382" s="88"/>
      <c r="DH382" s="88"/>
      <c r="DI382" s="88"/>
      <c r="DJ382" s="88"/>
      <c r="DK382" s="88"/>
      <c r="DL382" s="88"/>
      <c r="DM382" s="88"/>
      <c r="DN382" s="88"/>
      <c r="DO382" s="88"/>
      <c r="DP382" s="88"/>
      <c r="DQ382" s="88"/>
      <c r="DR382" s="88"/>
      <c r="DS382" s="88"/>
      <c r="DT382" s="69"/>
      <c r="DU382" s="88"/>
      <c r="DV382" s="88"/>
      <c r="DW382" s="88"/>
      <c r="DX382" s="88"/>
      <c r="DY382" s="88"/>
      <c r="DZ382" s="88"/>
      <c r="EA382" s="88"/>
      <c r="EB382" s="88"/>
      <c r="EC382" s="88"/>
      <c r="ED382" s="88"/>
      <c r="EE382" s="88"/>
      <c r="EF382" s="88"/>
      <c r="EG382" s="88"/>
      <c r="EH382" s="88"/>
      <c r="EI382" s="69"/>
      <c r="EJ382" s="88"/>
      <c r="EK382" s="88"/>
      <c r="EL382" s="88"/>
      <c r="EM382" s="88"/>
      <c r="EN382" s="88"/>
      <c r="EO382" s="88"/>
      <c r="EP382" s="88"/>
      <c r="EQ382" s="88"/>
      <c r="ER382" s="88"/>
      <c r="ES382" s="88"/>
      <c r="ET382" s="88"/>
      <c r="EU382" s="88"/>
      <c r="EV382" s="88"/>
      <c r="EW382" s="88"/>
      <c r="EX382" s="69"/>
      <c r="EY382" s="88"/>
      <c r="EZ382" s="88"/>
      <c r="FA382" s="88"/>
      <c r="FB382" s="88"/>
      <c r="FC382" s="88"/>
      <c r="FD382" s="88"/>
      <c r="FE382" s="88"/>
      <c r="FF382" s="88"/>
      <c r="FG382" s="88"/>
      <c r="FH382" s="88"/>
      <c r="FI382" s="88"/>
      <c r="FJ382" s="88"/>
      <c r="FK382" s="88"/>
      <c r="FL382" s="88"/>
      <c r="FM382" s="69"/>
      <c r="FN382" s="88"/>
      <c r="FO382" s="88"/>
      <c r="FP382" s="88"/>
      <c r="FQ382" s="88"/>
      <c r="FR382" s="88"/>
      <c r="FS382" s="88"/>
      <c r="FT382" s="88"/>
      <c r="FU382" s="88"/>
      <c r="FV382" s="88"/>
      <c r="FW382" s="88"/>
      <c r="FX382" s="88"/>
      <c r="FY382" s="88"/>
      <c r="FZ382" s="88"/>
      <c r="GA382" s="88"/>
      <c r="GB382" s="69"/>
      <c r="GC382" s="88"/>
      <c r="GD382" s="88"/>
      <c r="GE382" s="88"/>
      <c r="GF382" s="88"/>
      <c r="GG382" s="88"/>
      <c r="GH382" s="88"/>
      <c r="GI382" s="88"/>
      <c r="GJ382" s="88"/>
      <c r="GK382" s="88"/>
      <c r="GL382" s="88"/>
      <c r="GM382" s="88"/>
      <c r="GN382" s="88"/>
      <c r="GO382" s="88"/>
      <c r="GQ382" s="11"/>
      <c r="HD382" s="2"/>
      <c r="HE382" s="2"/>
      <c r="HF382" s="2"/>
      <c r="HG382" s="2"/>
      <c r="HH382" s="2"/>
      <c r="HI382" s="2"/>
      <c r="HJ382" s="2"/>
      <c r="HK382" s="2"/>
      <c r="HL382" s="2"/>
    </row>
    <row r="383" spans="1:220" s="4" customFormat="1" x14ac:dyDescent="0.2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1"/>
      <c r="M383" s="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2"/>
      <c r="Z383" s="2"/>
      <c r="AA383" s="2"/>
      <c r="AB383" s="2"/>
      <c r="AC383" s="2"/>
      <c r="AD383" s="2"/>
      <c r="AE383" s="2"/>
      <c r="AF383" s="88"/>
      <c r="AG383" s="88"/>
      <c r="AH383" s="69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69"/>
      <c r="AX383" s="88"/>
      <c r="AY383" s="88"/>
      <c r="AZ383" s="88"/>
      <c r="BA383" s="88"/>
      <c r="BB383" s="88"/>
      <c r="BC383" s="88"/>
      <c r="BD383" s="88"/>
      <c r="BE383" s="88"/>
      <c r="BF383" s="88"/>
      <c r="BG383" s="88"/>
      <c r="BH383" s="88"/>
      <c r="BI383" s="88"/>
      <c r="BJ383" s="88"/>
      <c r="BK383" s="88"/>
      <c r="BL383" s="69"/>
      <c r="BM383" s="88"/>
      <c r="BN383" s="88"/>
      <c r="BO383" s="88"/>
      <c r="BP383" s="88"/>
      <c r="BQ383" s="88"/>
      <c r="BR383" s="88"/>
      <c r="BS383" s="88"/>
      <c r="BT383" s="88"/>
      <c r="BU383" s="88"/>
      <c r="BV383" s="88"/>
      <c r="BW383" s="88"/>
      <c r="BX383" s="88"/>
      <c r="BY383" s="88"/>
      <c r="BZ383" s="88"/>
      <c r="CA383" s="69"/>
      <c r="CB383" s="88"/>
      <c r="CC383" s="88"/>
      <c r="CD383" s="88"/>
      <c r="CE383" s="88"/>
      <c r="CF383" s="88"/>
      <c r="CG383" s="88"/>
      <c r="CH383" s="88"/>
      <c r="CI383" s="88"/>
      <c r="CJ383" s="88"/>
      <c r="CK383" s="88"/>
      <c r="CL383" s="88"/>
      <c r="CM383" s="88"/>
      <c r="CN383" s="88"/>
      <c r="CO383" s="88"/>
      <c r="CP383" s="69"/>
      <c r="CQ383" s="88"/>
      <c r="CR383" s="88"/>
      <c r="CS383" s="88"/>
      <c r="CT383" s="88"/>
      <c r="CU383" s="88"/>
      <c r="CV383" s="88"/>
      <c r="CW383" s="88"/>
      <c r="CX383" s="88"/>
      <c r="CY383" s="88"/>
      <c r="CZ383" s="88"/>
      <c r="DA383" s="88"/>
      <c r="DB383" s="88"/>
      <c r="DC383" s="88"/>
      <c r="DD383" s="88"/>
      <c r="DE383" s="69"/>
      <c r="DF383" s="88"/>
      <c r="DG383" s="88"/>
      <c r="DH383" s="88"/>
      <c r="DI383" s="88"/>
      <c r="DJ383" s="88"/>
      <c r="DK383" s="88"/>
      <c r="DL383" s="88"/>
      <c r="DM383" s="88"/>
      <c r="DN383" s="88"/>
      <c r="DO383" s="88"/>
      <c r="DP383" s="88"/>
      <c r="DQ383" s="88"/>
      <c r="DR383" s="88"/>
      <c r="DS383" s="88"/>
      <c r="DT383" s="69"/>
      <c r="DU383" s="88"/>
      <c r="DV383" s="88"/>
      <c r="DW383" s="88"/>
      <c r="DX383" s="88"/>
      <c r="DY383" s="88"/>
      <c r="DZ383" s="88"/>
      <c r="EA383" s="88"/>
      <c r="EB383" s="88"/>
      <c r="EC383" s="88"/>
      <c r="ED383" s="88"/>
      <c r="EE383" s="88"/>
      <c r="EF383" s="88"/>
      <c r="EG383" s="88"/>
      <c r="EH383" s="88"/>
      <c r="EI383" s="69"/>
      <c r="EJ383" s="88"/>
      <c r="EK383" s="88"/>
      <c r="EL383" s="88"/>
      <c r="EM383" s="88"/>
      <c r="EN383" s="88"/>
      <c r="EO383" s="88"/>
      <c r="EP383" s="88"/>
      <c r="EQ383" s="88"/>
      <c r="ER383" s="88"/>
      <c r="ES383" s="88"/>
      <c r="ET383" s="88"/>
      <c r="EU383" s="88"/>
      <c r="EV383" s="88"/>
      <c r="EW383" s="88"/>
      <c r="EX383" s="69"/>
      <c r="EY383" s="88"/>
      <c r="EZ383" s="88"/>
      <c r="FA383" s="88"/>
      <c r="FB383" s="88"/>
      <c r="FC383" s="88"/>
      <c r="FD383" s="88"/>
      <c r="FE383" s="88"/>
      <c r="FF383" s="88"/>
      <c r="FG383" s="88"/>
      <c r="FH383" s="88"/>
      <c r="FI383" s="88"/>
      <c r="FJ383" s="88"/>
      <c r="FK383" s="88"/>
      <c r="FL383" s="88"/>
      <c r="FM383" s="69"/>
      <c r="FN383" s="88"/>
      <c r="FO383" s="88"/>
      <c r="FP383" s="88"/>
      <c r="FQ383" s="88"/>
      <c r="FR383" s="88"/>
      <c r="FS383" s="88"/>
      <c r="FT383" s="88"/>
      <c r="FU383" s="88"/>
      <c r="FV383" s="88"/>
      <c r="FW383" s="88"/>
      <c r="FX383" s="88"/>
      <c r="FY383" s="88"/>
      <c r="FZ383" s="88"/>
      <c r="GA383" s="88"/>
      <c r="GB383" s="69"/>
      <c r="GC383" s="88"/>
      <c r="GD383" s="88"/>
      <c r="GE383" s="88"/>
      <c r="GF383" s="88"/>
      <c r="GG383" s="88"/>
      <c r="GH383" s="88"/>
      <c r="GI383" s="88"/>
      <c r="GJ383" s="88"/>
      <c r="GK383" s="88"/>
      <c r="GL383" s="88"/>
      <c r="GM383" s="88"/>
      <c r="GN383" s="88"/>
      <c r="GO383" s="88"/>
      <c r="GQ383" s="11"/>
      <c r="HD383" s="2"/>
      <c r="HE383" s="2"/>
      <c r="HF383" s="2"/>
      <c r="HG383" s="2"/>
      <c r="HH383" s="2"/>
      <c r="HI383" s="2"/>
      <c r="HJ383" s="2"/>
      <c r="HK383" s="2"/>
      <c r="HL383" s="2"/>
    </row>
    <row r="384" spans="1:220" s="4" customFormat="1" x14ac:dyDescent="0.2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1"/>
      <c r="M384" s="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2"/>
      <c r="Z384" s="2"/>
      <c r="AA384" s="2"/>
      <c r="AB384" s="2"/>
      <c r="AC384" s="2"/>
      <c r="AD384" s="2"/>
      <c r="AE384" s="2"/>
      <c r="AF384" s="88"/>
      <c r="AG384" s="88"/>
      <c r="AH384" s="69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69"/>
      <c r="AX384" s="88"/>
      <c r="AY384" s="88"/>
      <c r="AZ384" s="88"/>
      <c r="BA384" s="88"/>
      <c r="BB384" s="88"/>
      <c r="BC384" s="88"/>
      <c r="BD384" s="88"/>
      <c r="BE384" s="88"/>
      <c r="BF384" s="88"/>
      <c r="BG384" s="88"/>
      <c r="BH384" s="88"/>
      <c r="BI384" s="88"/>
      <c r="BJ384" s="88"/>
      <c r="BK384" s="88"/>
      <c r="BL384" s="69"/>
      <c r="BM384" s="88"/>
      <c r="BN384" s="88"/>
      <c r="BO384" s="88"/>
      <c r="BP384" s="88"/>
      <c r="BQ384" s="88"/>
      <c r="BR384" s="88"/>
      <c r="BS384" s="88"/>
      <c r="BT384" s="88"/>
      <c r="BU384" s="88"/>
      <c r="BV384" s="88"/>
      <c r="BW384" s="88"/>
      <c r="BX384" s="88"/>
      <c r="BY384" s="88"/>
      <c r="BZ384" s="88"/>
      <c r="CA384" s="69"/>
      <c r="CB384" s="88"/>
      <c r="CC384" s="88"/>
      <c r="CD384" s="88"/>
      <c r="CE384" s="88"/>
      <c r="CF384" s="88"/>
      <c r="CG384" s="88"/>
      <c r="CH384" s="88"/>
      <c r="CI384" s="88"/>
      <c r="CJ384" s="88"/>
      <c r="CK384" s="88"/>
      <c r="CL384" s="88"/>
      <c r="CM384" s="88"/>
      <c r="CN384" s="88"/>
      <c r="CO384" s="88"/>
      <c r="CP384" s="69"/>
      <c r="CQ384" s="88"/>
      <c r="CR384" s="88"/>
      <c r="CS384" s="88"/>
      <c r="CT384" s="88"/>
      <c r="CU384" s="88"/>
      <c r="CV384" s="88"/>
      <c r="CW384" s="88"/>
      <c r="CX384" s="88"/>
      <c r="CY384" s="88"/>
      <c r="CZ384" s="88"/>
      <c r="DA384" s="88"/>
      <c r="DB384" s="88"/>
      <c r="DC384" s="88"/>
      <c r="DD384" s="88"/>
      <c r="DE384" s="69"/>
      <c r="DF384" s="88"/>
      <c r="DG384" s="88"/>
      <c r="DH384" s="88"/>
      <c r="DI384" s="88"/>
      <c r="DJ384" s="88"/>
      <c r="DK384" s="88"/>
      <c r="DL384" s="88"/>
      <c r="DM384" s="88"/>
      <c r="DN384" s="88"/>
      <c r="DO384" s="88"/>
      <c r="DP384" s="88"/>
      <c r="DQ384" s="88"/>
      <c r="DR384" s="88"/>
      <c r="DS384" s="88"/>
      <c r="DT384" s="69"/>
      <c r="DU384" s="88"/>
      <c r="DV384" s="88"/>
      <c r="DW384" s="88"/>
      <c r="DX384" s="88"/>
      <c r="DY384" s="88"/>
      <c r="DZ384" s="88"/>
      <c r="EA384" s="88"/>
      <c r="EB384" s="88"/>
      <c r="EC384" s="88"/>
      <c r="ED384" s="88"/>
      <c r="EE384" s="88"/>
      <c r="EF384" s="88"/>
      <c r="EG384" s="88"/>
      <c r="EH384" s="88"/>
      <c r="EI384" s="69"/>
      <c r="EJ384" s="88"/>
      <c r="EK384" s="88"/>
      <c r="EL384" s="88"/>
      <c r="EM384" s="88"/>
      <c r="EN384" s="88"/>
      <c r="EO384" s="88"/>
      <c r="EP384" s="88"/>
      <c r="EQ384" s="88"/>
      <c r="ER384" s="88"/>
      <c r="ES384" s="88"/>
      <c r="ET384" s="88"/>
      <c r="EU384" s="88"/>
      <c r="EV384" s="88"/>
      <c r="EW384" s="88"/>
      <c r="EX384" s="69"/>
      <c r="EY384" s="88"/>
      <c r="EZ384" s="88"/>
      <c r="FA384" s="88"/>
      <c r="FB384" s="88"/>
      <c r="FC384" s="88"/>
      <c r="FD384" s="88"/>
      <c r="FE384" s="88"/>
      <c r="FF384" s="88"/>
      <c r="FG384" s="88"/>
      <c r="FH384" s="88"/>
      <c r="FI384" s="88"/>
      <c r="FJ384" s="88"/>
      <c r="FK384" s="88"/>
      <c r="FL384" s="88"/>
      <c r="FM384" s="69"/>
      <c r="FN384" s="88"/>
      <c r="FO384" s="88"/>
      <c r="FP384" s="88"/>
      <c r="FQ384" s="88"/>
      <c r="FR384" s="88"/>
      <c r="FS384" s="88"/>
      <c r="FT384" s="88"/>
      <c r="FU384" s="88"/>
      <c r="FV384" s="88"/>
      <c r="FW384" s="88"/>
      <c r="FX384" s="88"/>
      <c r="FY384" s="88"/>
      <c r="FZ384" s="88"/>
      <c r="GA384" s="88"/>
      <c r="GB384" s="69"/>
      <c r="GC384" s="88"/>
      <c r="GD384" s="88"/>
      <c r="GE384" s="88"/>
      <c r="GF384" s="88"/>
      <c r="GG384" s="88"/>
      <c r="GH384" s="88"/>
      <c r="GI384" s="88"/>
      <c r="GJ384" s="88"/>
      <c r="GK384" s="88"/>
      <c r="GL384" s="88"/>
      <c r="GM384" s="88"/>
      <c r="GN384" s="88"/>
      <c r="GO384" s="88"/>
      <c r="GQ384" s="11"/>
      <c r="HD384" s="2"/>
      <c r="HE384" s="2"/>
      <c r="HF384" s="2"/>
      <c r="HG384" s="2"/>
      <c r="HH384" s="2"/>
      <c r="HI384" s="2"/>
      <c r="HJ384" s="2"/>
      <c r="HK384" s="2"/>
      <c r="HL384" s="2"/>
    </row>
    <row r="385" spans="1:220" s="4" customFormat="1" x14ac:dyDescent="0.2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1"/>
      <c r="M385" s="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2"/>
      <c r="Z385" s="2"/>
      <c r="AA385" s="2"/>
      <c r="AB385" s="2"/>
      <c r="AC385" s="2"/>
      <c r="AD385" s="2"/>
      <c r="AE385" s="2"/>
      <c r="AF385" s="88"/>
      <c r="AG385" s="88"/>
      <c r="AH385" s="69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69"/>
      <c r="AX385" s="88"/>
      <c r="AY385" s="88"/>
      <c r="AZ385" s="88"/>
      <c r="BA385" s="88"/>
      <c r="BB385" s="88"/>
      <c r="BC385" s="88"/>
      <c r="BD385" s="88"/>
      <c r="BE385" s="88"/>
      <c r="BF385" s="88"/>
      <c r="BG385" s="88"/>
      <c r="BH385" s="88"/>
      <c r="BI385" s="88"/>
      <c r="BJ385" s="88"/>
      <c r="BK385" s="88"/>
      <c r="BL385" s="69"/>
      <c r="BM385" s="88"/>
      <c r="BN385" s="88"/>
      <c r="BO385" s="88"/>
      <c r="BP385" s="88"/>
      <c r="BQ385" s="88"/>
      <c r="BR385" s="88"/>
      <c r="BS385" s="88"/>
      <c r="BT385" s="88"/>
      <c r="BU385" s="88"/>
      <c r="BV385" s="88"/>
      <c r="BW385" s="88"/>
      <c r="BX385" s="88"/>
      <c r="BY385" s="88"/>
      <c r="BZ385" s="88"/>
      <c r="CA385" s="69"/>
      <c r="CB385" s="88"/>
      <c r="CC385" s="88"/>
      <c r="CD385" s="88"/>
      <c r="CE385" s="88"/>
      <c r="CF385" s="88"/>
      <c r="CG385" s="88"/>
      <c r="CH385" s="88"/>
      <c r="CI385" s="88"/>
      <c r="CJ385" s="88"/>
      <c r="CK385" s="88"/>
      <c r="CL385" s="88"/>
      <c r="CM385" s="88"/>
      <c r="CN385" s="88"/>
      <c r="CO385" s="88"/>
      <c r="CP385" s="69"/>
      <c r="CQ385" s="88"/>
      <c r="CR385" s="88"/>
      <c r="CS385" s="88"/>
      <c r="CT385" s="88"/>
      <c r="CU385" s="88"/>
      <c r="CV385" s="88"/>
      <c r="CW385" s="88"/>
      <c r="CX385" s="88"/>
      <c r="CY385" s="88"/>
      <c r="CZ385" s="88"/>
      <c r="DA385" s="88"/>
      <c r="DB385" s="88"/>
      <c r="DC385" s="88"/>
      <c r="DD385" s="88"/>
      <c r="DE385" s="69"/>
      <c r="DF385" s="88"/>
      <c r="DG385" s="88"/>
      <c r="DH385" s="88"/>
      <c r="DI385" s="88"/>
      <c r="DJ385" s="88"/>
      <c r="DK385" s="88"/>
      <c r="DL385" s="88"/>
      <c r="DM385" s="88"/>
      <c r="DN385" s="88"/>
      <c r="DO385" s="88"/>
      <c r="DP385" s="88"/>
      <c r="DQ385" s="88"/>
      <c r="DR385" s="88"/>
      <c r="DS385" s="88"/>
      <c r="DT385" s="69"/>
      <c r="DU385" s="88"/>
      <c r="DV385" s="88"/>
      <c r="DW385" s="88"/>
      <c r="DX385" s="88"/>
      <c r="DY385" s="88"/>
      <c r="DZ385" s="88"/>
      <c r="EA385" s="88"/>
      <c r="EB385" s="88"/>
      <c r="EC385" s="88"/>
      <c r="ED385" s="88"/>
      <c r="EE385" s="88"/>
      <c r="EF385" s="88"/>
      <c r="EG385" s="88"/>
      <c r="EH385" s="88"/>
      <c r="EI385" s="69"/>
      <c r="EJ385" s="88"/>
      <c r="EK385" s="88"/>
      <c r="EL385" s="88"/>
      <c r="EM385" s="88"/>
      <c r="EN385" s="88"/>
      <c r="EO385" s="88"/>
      <c r="EP385" s="88"/>
      <c r="EQ385" s="88"/>
      <c r="ER385" s="88"/>
      <c r="ES385" s="88"/>
      <c r="ET385" s="88"/>
      <c r="EU385" s="88"/>
      <c r="EV385" s="88"/>
      <c r="EW385" s="88"/>
      <c r="EX385" s="69"/>
      <c r="EY385" s="88"/>
      <c r="EZ385" s="88"/>
      <c r="FA385" s="88"/>
      <c r="FB385" s="88"/>
      <c r="FC385" s="88"/>
      <c r="FD385" s="88"/>
      <c r="FE385" s="88"/>
      <c r="FF385" s="88"/>
      <c r="FG385" s="88"/>
      <c r="FH385" s="88"/>
      <c r="FI385" s="88"/>
      <c r="FJ385" s="88"/>
      <c r="FK385" s="88"/>
      <c r="FL385" s="88"/>
      <c r="FM385" s="69"/>
      <c r="FN385" s="88"/>
      <c r="FO385" s="88"/>
      <c r="FP385" s="88"/>
      <c r="FQ385" s="88"/>
      <c r="FR385" s="88"/>
      <c r="FS385" s="88"/>
      <c r="FT385" s="88"/>
      <c r="FU385" s="88"/>
      <c r="FV385" s="88"/>
      <c r="FW385" s="88"/>
      <c r="FX385" s="88"/>
      <c r="FY385" s="88"/>
      <c r="FZ385" s="88"/>
      <c r="GA385" s="88"/>
      <c r="GB385" s="69"/>
      <c r="GC385" s="88"/>
      <c r="GD385" s="88"/>
      <c r="GE385" s="88"/>
      <c r="GF385" s="88"/>
      <c r="GG385" s="88"/>
      <c r="GH385" s="88"/>
      <c r="GI385" s="88"/>
      <c r="GJ385" s="88"/>
      <c r="GK385" s="88"/>
      <c r="GL385" s="88"/>
      <c r="GM385" s="88"/>
      <c r="GN385" s="88"/>
      <c r="GO385" s="88"/>
      <c r="GQ385" s="11"/>
      <c r="HD385" s="2"/>
      <c r="HE385" s="2"/>
      <c r="HF385" s="2"/>
      <c r="HG385" s="2"/>
      <c r="HH385" s="2"/>
      <c r="HI385" s="2"/>
      <c r="HJ385" s="2"/>
      <c r="HK385" s="2"/>
      <c r="HL385" s="2"/>
    </row>
    <row r="386" spans="1:220" s="4" customFormat="1" x14ac:dyDescent="0.2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1"/>
      <c r="M386" s="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2"/>
      <c r="Z386" s="2"/>
      <c r="AA386" s="2"/>
      <c r="AB386" s="2"/>
      <c r="AC386" s="2"/>
      <c r="AD386" s="2"/>
      <c r="AE386" s="2"/>
      <c r="AF386" s="88"/>
      <c r="AG386" s="88"/>
      <c r="AH386" s="69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69"/>
      <c r="AX386" s="88"/>
      <c r="AY386" s="88"/>
      <c r="AZ386" s="88"/>
      <c r="BA386" s="88"/>
      <c r="BB386" s="88"/>
      <c r="BC386" s="88"/>
      <c r="BD386" s="88"/>
      <c r="BE386" s="88"/>
      <c r="BF386" s="88"/>
      <c r="BG386" s="88"/>
      <c r="BH386" s="88"/>
      <c r="BI386" s="88"/>
      <c r="BJ386" s="88"/>
      <c r="BK386" s="88"/>
      <c r="BL386" s="69"/>
      <c r="BM386" s="88"/>
      <c r="BN386" s="88"/>
      <c r="BO386" s="88"/>
      <c r="BP386" s="88"/>
      <c r="BQ386" s="88"/>
      <c r="BR386" s="88"/>
      <c r="BS386" s="88"/>
      <c r="BT386" s="88"/>
      <c r="BU386" s="88"/>
      <c r="BV386" s="88"/>
      <c r="BW386" s="88"/>
      <c r="BX386" s="88"/>
      <c r="BY386" s="88"/>
      <c r="BZ386" s="88"/>
      <c r="CA386" s="69"/>
      <c r="CB386" s="88"/>
      <c r="CC386" s="88"/>
      <c r="CD386" s="88"/>
      <c r="CE386" s="88"/>
      <c r="CF386" s="88"/>
      <c r="CG386" s="88"/>
      <c r="CH386" s="88"/>
      <c r="CI386" s="88"/>
      <c r="CJ386" s="88"/>
      <c r="CK386" s="88"/>
      <c r="CL386" s="88"/>
      <c r="CM386" s="88"/>
      <c r="CN386" s="88"/>
      <c r="CO386" s="88"/>
      <c r="CP386" s="69"/>
      <c r="CQ386" s="88"/>
      <c r="CR386" s="88"/>
      <c r="CS386" s="88"/>
      <c r="CT386" s="88"/>
      <c r="CU386" s="88"/>
      <c r="CV386" s="88"/>
      <c r="CW386" s="88"/>
      <c r="CX386" s="88"/>
      <c r="CY386" s="88"/>
      <c r="CZ386" s="88"/>
      <c r="DA386" s="88"/>
      <c r="DB386" s="88"/>
      <c r="DC386" s="88"/>
      <c r="DD386" s="88"/>
      <c r="DE386" s="69"/>
      <c r="DF386" s="88"/>
      <c r="DG386" s="88"/>
      <c r="DH386" s="88"/>
      <c r="DI386" s="88"/>
      <c r="DJ386" s="88"/>
      <c r="DK386" s="88"/>
      <c r="DL386" s="88"/>
      <c r="DM386" s="88"/>
      <c r="DN386" s="88"/>
      <c r="DO386" s="88"/>
      <c r="DP386" s="88"/>
      <c r="DQ386" s="88"/>
      <c r="DR386" s="88"/>
      <c r="DS386" s="88"/>
      <c r="DT386" s="69"/>
      <c r="DU386" s="88"/>
      <c r="DV386" s="88"/>
      <c r="DW386" s="88"/>
      <c r="DX386" s="88"/>
      <c r="DY386" s="88"/>
      <c r="DZ386" s="88"/>
      <c r="EA386" s="88"/>
      <c r="EB386" s="88"/>
      <c r="EC386" s="88"/>
      <c r="ED386" s="88"/>
      <c r="EE386" s="88"/>
      <c r="EF386" s="88"/>
      <c r="EG386" s="88"/>
      <c r="EH386" s="88"/>
      <c r="EI386" s="69"/>
      <c r="EJ386" s="88"/>
      <c r="EK386" s="88"/>
      <c r="EL386" s="88"/>
      <c r="EM386" s="88"/>
      <c r="EN386" s="88"/>
      <c r="EO386" s="88"/>
      <c r="EP386" s="88"/>
      <c r="EQ386" s="88"/>
      <c r="ER386" s="88"/>
      <c r="ES386" s="88"/>
      <c r="ET386" s="88"/>
      <c r="EU386" s="88"/>
      <c r="EV386" s="88"/>
      <c r="EW386" s="88"/>
      <c r="EX386" s="69"/>
      <c r="EY386" s="88"/>
      <c r="EZ386" s="88"/>
      <c r="FA386" s="88"/>
      <c r="FB386" s="88"/>
      <c r="FC386" s="88"/>
      <c r="FD386" s="88"/>
      <c r="FE386" s="88"/>
      <c r="FF386" s="88"/>
      <c r="FG386" s="88"/>
      <c r="FH386" s="88"/>
      <c r="FI386" s="88"/>
      <c r="FJ386" s="88"/>
      <c r="FK386" s="88"/>
      <c r="FL386" s="88"/>
      <c r="FM386" s="69"/>
      <c r="FN386" s="88"/>
      <c r="FO386" s="88"/>
      <c r="FP386" s="88"/>
      <c r="FQ386" s="88"/>
      <c r="FR386" s="88"/>
      <c r="FS386" s="88"/>
      <c r="FT386" s="88"/>
      <c r="FU386" s="88"/>
      <c r="FV386" s="88"/>
      <c r="FW386" s="88"/>
      <c r="FX386" s="88"/>
      <c r="FY386" s="88"/>
      <c r="FZ386" s="88"/>
      <c r="GA386" s="88"/>
      <c r="GB386" s="69"/>
      <c r="GC386" s="88"/>
      <c r="GD386" s="88"/>
      <c r="GE386" s="88"/>
      <c r="GF386" s="88"/>
      <c r="GG386" s="88"/>
      <c r="GH386" s="88"/>
      <c r="GI386" s="88"/>
      <c r="GJ386" s="88"/>
      <c r="GK386" s="88"/>
      <c r="GL386" s="88"/>
      <c r="GM386" s="88"/>
      <c r="GN386" s="88"/>
      <c r="GO386" s="88"/>
      <c r="GQ386" s="11"/>
      <c r="HD386" s="2"/>
      <c r="HE386" s="2"/>
      <c r="HF386" s="2"/>
      <c r="HG386" s="2"/>
      <c r="HH386" s="2"/>
      <c r="HI386" s="2"/>
      <c r="HJ386" s="2"/>
      <c r="HK386" s="2"/>
      <c r="HL386" s="2"/>
    </row>
    <row r="387" spans="1:220" s="4" customFormat="1" x14ac:dyDescent="0.2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1"/>
      <c r="M387" s="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2"/>
      <c r="Z387" s="2"/>
      <c r="AA387" s="2"/>
      <c r="AB387" s="2"/>
      <c r="AC387" s="2"/>
      <c r="AD387" s="2"/>
      <c r="AE387" s="2"/>
      <c r="AF387" s="88"/>
      <c r="AG387" s="88"/>
      <c r="AH387" s="69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69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69"/>
      <c r="BM387" s="88"/>
      <c r="BN387" s="88"/>
      <c r="BO387" s="88"/>
      <c r="BP387" s="88"/>
      <c r="BQ387" s="88"/>
      <c r="BR387" s="88"/>
      <c r="BS387" s="88"/>
      <c r="BT387" s="88"/>
      <c r="BU387" s="88"/>
      <c r="BV387" s="88"/>
      <c r="BW387" s="88"/>
      <c r="BX387" s="88"/>
      <c r="BY387" s="88"/>
      <c r="BZ387" s="88"/>
      <c r="CA387" s="69"/>
      <c r="CB387" s="88"/>
      <c r="CC387" s="88"/>
      <c r="CD387" s="88"/>
      <c r="CE387" s="88"/>
      <c r="CF387" s="88"/>
      <c r="CG387" s="88"/>
      <c r="CH387" s="88"/>
      <c r="CI387" s="88"/>
      <c r="CJ387" s="88"/>
      <c r="CK387" s="88"/>
      <c r="CL387" s="88"/>
      <c r="CM387" s="88"/>
      <c r="CN387" s="88"/>
      <c r="CO387" s="88"/>
      <c r="CP387" s="69"/>
      <c r="CQ387" s="88"/>
      <c r="CR387" s="88"/>
      <c r="CS387" s="88"/>
      <c r="CT387" s="88"/>
      <c r="CU387" s="88"/>
      <c r="CV387" s="88"/>
      <c r="CW387" s="88"/>
      <c r="CX387" s="88"/>
      <c r="CY387" s="88"/>
      <c r="CZ387" s="88"/>
      <c r="DA387" s="88"/>
      <c r="DB387" s="88"/>
      <c r="DC387" s="88"/>
      <c r="DD387" s="88"/>
      <c r="DE387" s="69"/>
      <c r="DF387" s="88"/>
      <c r="DG387" s="88"/>
      <c r="DH387" s="88"/>
      <c r="DI387" s="88"/>
      <c r="DJ387" s="88"/>
      <c r="DK387" s="88"/>
      <c r="DL387" s="88"/>
      <c r="DM387" s="88"/>
      <c r="DN387" s="88"/>
      <c r="DO387" s="88"/>
      <c r="DP387" s="88"/>
      <c r="DQ387" s="88"/>
      <c r="DR387" s="88"/>
      <c r="DS387" s="88"/>
      <c r="DT387" s="69"/>
      <c r="DU387" s="88"/>
      <c r="DV387" s="88"/>
      <c r="DW387" s="88"/>
      <c r="DX387" s="88"/>
      <c r="DY387" s="88"/>
      <c r="DZ387" s="88"/>
      <c r="EA387" s="88"/>
      <c r="EB387" s="88"/>
      <c r="EC387" s="88"/>
      <c r="ED387" s="88"/>
      <c r="EE387" s="88"/>
      <c r="EF387" s="88"/>
      <c r="EG387" s="88"/>
      <c r="EH387" s="88"/>
      <c r="EI387" s="69"/>
      <c r="EJ387" s="88"/>
      <c r="EK387" s="88"/>
      <c r="EL387" s="88"/>
      <c r="EM387" s="88"/>
      <c r="EN387" s="88"/>
      <c r="EO387" s="88"/>
      <c r="EP387" s="88"/>
      <c r="EQ387" s="88"/>
      <c r="ER387" s="88"/>
      <c r="ES387" s="88"/>
      <c r="ET387" s="88"/>
      <c r="EU387" s="88"/>
      <c r="EV387" s="88"/>
      <c r="EW387" s="88"/>
      <c r="EX387" s="69"/>
      <c r="EY387" s="88"/>
      <c r="EZ387" s="88"/>
      <c r="FA387" s="88"/>
      <c r="FB387" s="88"/>
      <c r="FC387" s="88"/>
      <c r="FD387" s="88"/>
      <c r="FE387" s="88"/>
      <c r="FF387" s="88"/>
      <c r="FG387" s="88"/>
      <c r="FH387" s="88"/>
      <c r="FI387" s="88"/>
      <c r="FJ387" s="88"/>
      <c r="FK387" s="88"/>
      <c r="FL387" s="88"/>
      <c r="FM387" s="69"/>
      <c r="FN387" s="88"/>
      <c r="FO387" s="88"/>
      <c r="FP387" s="88"/>
      <c r="FQ387" s="88"/>
      <c r="FR387" s="88"/>
      <c r="FS387" s="88"/>
      <c r="FT387" s="88"/>
      <c r="FU387" s="88"/>
      <c r="FV387" s="88"/>
      <c r="FW387" s="88"/>
      <c r="FX387" s="88"/>
      <c r="FY387" s="88"/>
      <c r="FZ387" s="88"/>
      <c r="GA387" s="88"/>
      <c r="GB387" s="69"/>
      <c r="GC387" s="88"/>
      <c r="GD387" s="88"/>
      <c r="GE387" s="88"/>
      <c r="GF387" s="88"/>
      <c r="GG387" s="88"/>
      <c r="GH387" s="88"/>
      <c r="GI387" s="88"/>
      <c r="GJ387" s="88"/>
      <c r="GK387" s="88"/>
      <c r="GL387" s="88"/>
      <c r="GM387" s="88"/>
      <c r="GN387" s="88"/>
      <c r="GO387" s="88"/>
      <c r="GQ387" s="11"/>
      <c r="HD387" s="2"/>
      <c r="HE387" s="2"/>
      <c r="HF387" s="2"/>
      <c r="HG387" s="2"/>
      <c r="HH387" s="2"/>
      <c r="HI387" s="2"/>
      <c r="HJ387" s="2"/>
      <c r="HK387" s="2"/>
      <c r="HL387" s="2"/>
    </row>
    <row r="388" spans="1:220" s="4" customFormat="1" x14ac:dyDescent="0.2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1"/>
      <c r="M388" s="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2"/>
      <c r="Z388" s="2"/>
      <c r="AA388" s="2"/>
      <c r="AB388" s="2"/>
      <c r="AC388" s="2"/>
      <c r="AD388" s="2"/>
      <c r="AE388" s="2"/>
      <c r="AF388" s="88"/>
      <c r="AG388" s="88"/>
      <c r="AH388" s="69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69"/>
      <c r="AX388" s="88"/>
      <c r="AY388" s="88"/>
      <c r="AZ388" s="88"/>
      <c r="BA388" s="88"/>
      <c r="BB388" s="88"/>
      <c r="BC388" s="88"/>
      <c r="BD388" s="88"/>
      <c r="BE388" s="88"/>
      <c r="BF388" s="88"/>
      <c r="BG388" s="88"/>
      <c r="BH388" s="88"/>
      <c r="BI388" s="88"/>
      <c r="BJ388" s="88"/>
      <c r="BK388" s="88"/>
      <c r="BL388" s="69"/>
      <c r="BM388" s="88"/>
      <c r="BN388" s="88"/>
      <c r="BO388" s="88"/>
      <c r="BP388" s="88"/>
      <c r="BQ388" s="88"/>
      <c r="BR388" s="88"/>
      <c r="BS388" s="88"/>
      <c r="BT388" s="88"/>
      <c r="BU388" s="88"/>
      <c r="BV388" s="88"/>
      <c r="BW388" s="88"/>
      <c r="BX388" s="88"/>
      <c r="BY388" s="88"/>
      <c r="BZ388" s="88"/>
      <c r="CA388" s="69"/>
      <c r="CB388" s="88"/>
      <c r="CC388" s="88"/>
      <c r="CD388" s="88"/>
      <c r="CE388" s="88"/>
      <c r="CF388" s="88"/>
      <c r="CG388" s="88"/>
      <c r="CH388" s="88"/>
      <c r="CI388" s="88"/>
      <c r="CJ388" s="88"/>
      <c r="CK388" s="88"/>
      <c r="CL388" s="88"/>
      <c r="CM388" s="88"/>
      <c r="CN388" s="88"/>
      <c r="CO388" s="88"/>
      <c r="CP388" s="69"/>
      <c r="CQ388" s="88"/>
      <c r="CR388" s="88"/>
      <c r="CS388" s="88"/>
      <c r="CT388" s="88"/>
      <c r="CU388" s="88"/>
      <c r="CV388" s="88"/>
      <c r="CW388" s="88"/>
      <c r="CX388" s="88"/>
      <c r="CY388" s="88"/>
      <c r="CZ388" s="88"/>
      <c r="DA388" s="88"/>
      <c r="DB388" s="88"/>
      <c r="DC388" s="88"/>
      <c r="DD388" s="88"/>
      <c r="DE388" s="69"/>
      <c r="DF388" s="88"/>
      <c r="DG388" s="88"/>
      <c r="DH388" s="88"/>
      <c r="DI388" s="88"/>
      <c r="DJ388" s="88"/>
      <c r="DK388" s="88"/>
      <c r="DL388" s="88"/>
      <c r="DM388" s="88"/>
      <c r="DN388" s="88"/>
      <c r="DO388" s="88"/>
      <c r="DP388" s="88"/>
      <c r="DQ388" s="88"/>
      <c r="DR388" s="88"/>
      <c r="DS388" s="88"/>
      <c r="DT388" s="69"/>
      <c r="DU388" s="88"/>
      <c r="DV388" s="88"/>
      <c r="DW388" s="88"/>
      <c r="DX388" s="88"/>
      <c r="DY388" s="88"/>
      <c r="DZ388" s="88"/>
      <c r="EA388" s="88"/>
      <c r="EB388" s="88"/>
      <c r="EC388" s="88"/>
      <c r="ED388" s="88"/>
      <c r="EE388" s="88"/>
      <c r="EF388" s="88"/>
      <c r="EG388" s="88"/>
      <c r="EH388" s="88"/>
      <c r="EI388" s="69"/>
      <c r="EJ388" s="88"/>
      <c r="EK388" s="88"/>
      <c r="EL388" s="88"/>
      <c r="EM388" s="88"/>
      <c r="EN388" s="88"/>
      <c r="EO388" s="88"/>
      <c r="EP388" s="88"/>
      <c r="EQ388" s="88"/>
      <c r="ER388" s="88"/>
      <c r="ES388" s="88"/>
      <c r="ET388" s="88"/>
      <c r="EU388" s="88"/>
      <c r="EV388" s="88"/>
      <c r="EW388" s="88"/>
      <c r="EX388" s="69"/>
      <c r="EY388" s="88"/>
      <c r="EZ388" s="88"/>
      <c r="FA388" s="88"/>
      <c r="FB388" s="88"/>
      <c r="FC388" s="88"/>
      <c r="FD388" s="88"/>
      <c r="FE388" s="88"/>
      <c r="FF388" s="88"/>
      <c r="FG388" s="88"/>
      <c r="FH388" s="88"/>
      <c r="FI388" s="88"/>
      <c r="FJ388" s="88"/>
      <c r="FK388" s="88"/>
      <c r="FL388" s="88"/>
      <c r="FM388" s="69"/>
      <c r="FN388" s="88"/>
      <c r="FO388" s="88"/>
      <c r="FP388" s="88"/>
      <c r="FQ388" s="88"/>
      <c r="FR388" s="88"/>
      <c r="FS388" s="88"/>
      <c r="FT388" s="88"/>
      <c r="FU388" s="88"/>
      <c r="FV388" s="88"/>
      <c r="FW388" s="88"/>
      <c r="FX388" s="88"/>
      <c r="FY388" s="88"/>
      <c r="FZ388" s="88"/>
      <c r="GA388" s="88"/>
      <c r="GB388" s="69"/>
      <c r="GC388" s="88"/>
      <c r="GD388" s="88"/>
      <c r="GE388" s="88"/>
      <c r="GF388" s="88"/>
      <c r="GG388" s="88"/>
      <c r="GH388" s="88"/>
      <c r="GI388" s="88"/>
      <c r="GJ388" s="88"/>
      <c r="GK388" s="88"/>
      <c r="GL388" s="88"/>
      <c r="GM388" s="88"/>
      <c r="GN388" s="88"/>
      <c r="GO388" s="88"/>
      <c r="GQ388" s="11"/>
      <c r="HD388" s="2"/>
      <c r="HE388" s="2"/>
      <c r="HF388" s="2"/>
      <c r="HG388" s="2"/>
      <c r="HH388" s="2"/>
      <c r="HI388" s="2"/>
      <c r="HJ388" s="2"/>
      <c r="HK388" s="2"/>
      <c r="HL388" s="2"/>
    </row>
    <row r="389" spans="1:220" s="4" customFormat="1" x14ac:dyDescent="0.2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1"/>
      <c r="M389" s="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2"/>
      <c r="Z389" s="2"/>
      <c r="AA389" s="2"/>
      <c r="AB389" s="2"/>
      <c r="AC389" s="2"/>
      <c r="AD389" s="2"/>
      <c r="AE389" s="2"/>
      <c r="AF389" s="88"/>
      <c r="AG389" s="88"/>
      <c r="AH389" s="69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69"/>
      <c r="AX389" s="88"/>
      <c r="AY389" s="88"/>
      <c r="AZ389" s="88"/>
      <c r="BA389" s="88"/>
      <c r="BB389" s="88"/>
      <c r="BC389" s="88"/>
      <c r="BD389" s="88"/>
      <c r="BE389" s="88"/>
      <c r="BF389" s="88"/>
      <c r="BG389" s="88"/>
      <c r="BH389" s="88"/>
      <c r="BI389" s="88"/>
      <c r="BJ389" s="88"/>
      <c r="BK389" s="88"/>
      <c r="BL389" s="69"/>
      <c r="BM389" s="88"/>
      <c r="BN389" s="88"/>
      <c r="BO389" s="88"/>
      <c r="BP389" s="88"/>
      <c r="BQ389" s="88"/>
      <c r="BR389" s="88"/>
      <c r="BS389" s="88"/>
      <c r="BT389" s="88"/>
      <c r="BU389" s="88"/>
      <c r="BV389" s="88"/>
      <c r="BW389" s="88"/>
      <c r="BX389" s="88"/>
      <c r="BY389" s="88"/>
      <c r="BZ389" s="88"/>
      <c r="CA389" s="69"/>
      <c r="CB389" s="88"/>
      <c r="CC389" s="88"/>
      <c r="CD389" s="88"/>
      <c r="CE389" s="88"/>
      <c r="CF389" s="88"/>
      <c r="CG389" s="88"/>
      <c r="CH389" s="88"/>
      <c r="CI389" s="88"/>
      <c r="CJ389" s="88"/>
      <c r="CK389" s="88"/>
      <c r="CL389" s="88"/>
      <c r="CM389" s="88"/>
      <c r="CN389" s="88"/>
      <c r="CO389" s="88"/>
      <c r="CP389" s="69"/>
      <c r="CQ389" s="88"/>
      <c r="CR389" s="88"/>
      <c r="CS389" s="88"/>
      <c r="CT389" s="88"/>
      <c r="CU389" s="88"/>
      <c r="CV389" s="88"/>
      <c r="CW389" s="88"/>
      <c r="CX389" s="88"/>
      <c r="CY389" s="88"/>
      <c r="CZ389" s="88"/>
      <c r="DA389" s="88"/>
      <c r="DB389" s="88"/>
      <c r="DC389" s="88"/>
      <c r="DD389" s="88"/>
      <c r="DE389" s="69"/>
      <c r="DF389" s="88"/>
      <c r="DG389" s="88"/>
      <c r="DH389" s="88"/>
      <c r="DI389" s="88"/>
      <c r="DJ389" s="88"/>
      <c r="DK389" s="88"/>
      <c r="DL389" s="88"/>
      <c r="DM389" s="88"/>
      <c r="DN389" s="88"/>
      <c r="DO389" s="88"/>
      <c r="DP389" s="88"/>
      <c r="DQ389" s="88"/>
      <c r="DR389" s="88"/>
      <c r="DS389" s="88"/>
      <c r="DT389" s="69"/>
      <c r="DU389" s="88"/>
      <c r="DV389" s="88"/>
      <c r="DW389" s="88"/>
      <c r="DX389" s="88"/>
      <c r="DY389" s="88"/>
      <c r="DZ389" s="88"/>
      <c r="EA389" s="88"/>
      <c r="EB389" s="88"/>
      <c r="EC389" s="88"/>
      <c r="ED389" s="88"/>
      <c r="EE389" s="88"/>
      <c r="EF389" s="88"/>
      <c r="EG389" s="88"/>
      <c r="EH389" s="88"/>
      <c r="EI389" s="69"/>
      <c r="EJ389" s="88"/>
      <c r="EK389" s="88"/>
      <c r="EL389" s="88"/>
      <c r="EM389" s="88"/>
      <c r="EN389" s="88"/>
      <c r="EO389" s="88"/>
      <c r="EP389" s="88"/>
      <c r="EQ389" s="88"/>
      <c r="ER389" s="88"/>
      <c r="ES389" s="88"/>
      <c r="ET389" s="88"/>
      <c r="EU389" s="88"/>
      <c r="EV389" s="88"/>
      <c r="EW389" s="88"/>
      <c r="EX389" s="69"/>
      <c r="EY389" s="88"/>
      <c r="EZ389" s="88"/>
      <c r="FA389" s="88"/>
      <c r="FB389" s="88"/>
      <c r="FC389" s="88"/>
      <c r="FD389" s="88"/>
      <c r="FE389" s="88"/>
      <c r="FF389" s="88"/>
      <c r="FG389" s="88"/>
      <c r="FH389" s="88"/>
      <c r="FI389" s="88"/>
      <c r="FJ389" s="88"/>
      <c r="FK389" s="88"/>
      <c r="FL389" s="88"/>
      <c r="FM389" s="69"/>
      <c r="FN389" s="88"/>
      <c r="FO389" s="88"/>
      <c r="FP389" s="88"/>
      <c r="FQ389" s="88"/>
      <c r="FR389" s="88"/>
      <c r="FS389" s="88"/>
      <c r="FT389" s="88"/>
      <c r="FU389" s="88"/>
      <c r="FV389" s="88"/>
      <c r="FW389" s="88"/>
      <c r="FX389" s="88"/>
      <c r="FY389" s="88"/>
      <c r="FZ389" s="88"/>
      <c r="GA389" s="88"/>
      <c r="GB389" s="69"/>
      <c r="GC389" s="88"/>
      <c r="GD389" s="88"/>
      <c r="GE389" s="88"/>
      <c r="GF389" s="88"/>
      <c r="GG389" s="88"/>
      <c r="GH389" s="88"/>
      <c r="GI389" s="88"/>
      <c r="GJ389" s="88"/>
      <c r="GK389" s="88"/>
      <c r="GL389" s="88"/>
      <c r="GM389" s="88"/>
      <c r="GN389" s="88"/>
      <c r="GO389" s="88"/>
      <c r="GQ389" s="11"/>
      <c r="HD389" s="2"/>
      <c r="HE389" s="2"/>
      <c r="HF389" s="2"/>
      <c r="HG389" s="2"/>
      <c r="HH389" s="2"/>
      <c r="HI389" s="2"/>
      <c r="HJ389" s="2"/>
      <c r="HK389" s="2"/>
      <c r="HL389" s="2"/>
    </row>
    <row r="390" spans="1:220" s="4" customFormat="1" x14ac:dyDescent="0.2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1"/>
      <c r="M390" s="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2"/>
      <c r="Z390" s="2"/>
      <c r="AA390" s="2"/>
      <c r="AB390" s="2"/>
      <c r="AC390" s="2"/>
      <c r="AD390" s="2"/>
      <c r="AE390" s="2"/>
      <c r="AF390" s="88"/>
      <c r="AG390" s="88"/>
      <c r="AH390" s="69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69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69"/>
      <c r="BM390" s="88"/>
      <c r="BN390" s="88"/>
      <c r="BO390" s="88"/>
      <c r="BP390" s="88"/>
      <c r="BQ390" s="88"/>
      <c r="BR390" s="88"/>
      <c r="BS390" s="88"/>
      <c r="BT390" s="88"/>
      <c r="BU390" s="88"/>
      <c r="BV390" s="88"/>
      <c r="BW390" s="88"/>
      <c r="BX390" s="88"/>
      <c r="BY390" s="88"/>
      <c r="BZ390" s="88"/>
      <c r="CA390" s="69"/>
      <c r="CB390" s="88"/>
      <c r="CC390" s="88"/>
      <c r="CD390" s="88"/>
      <c r="CE390" s="88"/>
      <c r="CF390" s="88"/>
      <c r="CG390" s="88"/>
      <c r="CH390" s="88"/>
      <c r="CI390" s="88"/>
      <c r="CJ390" s="88"/>
      <c r="CK390" s="88"/>
      <c r="CL390" s="88"/>
      <c r="CM390" s="88"/>
      <c r="CN390" s="88"/>
      <c r="CO390" s="88"/>
      <c r="CP390" s="69"/>
      <c r="CQ390" s="88"/>
      <c r="CR390" s="88"/>
      <c r="CS390" s="88"/>
      <c r="CT390" s="88"/>
      <c r="CU390" s="88"/>
      <c r="CV390" s="88"/>
      <c r="CW390" s="88"/>
      <c r="CX390" s="88"/>
      <c r="CY390" s="88"/>
      <c r="CZ390" s="88"/>
      <c r="DA390" s="88"/>
      <c r="DB390" s="88"/>
      <c r="DC390" s="88"/>
      <c r="DD390" s="88"/>
      <c r="DE390" s="69"/>
      <c r="DF390" s="88"/>
      <c r="DG390" s="88"/>
      <c r="DH390" s="88"/>
      <c r="DI390" s="88"/>
      <c r="DJ390" s="88"/>
      <c r="DK390" s="88"/>
      <c r="DL390" s="88"/>
      <c r="DM390" s="88"/>
      <c r="DN390" s="88"/>
      <c r="DO390" s="88"/>
      <c r="DP390" s="88"/>
      <c r="DQ390" s="88"/>
      <c r="DR390" s="88"/>
      <c r="DS390" s="88"/>
      <c r="DT390" s="69"/>
      <c r="DU390" s="88"/>
      <c r="DV390" s="88"/>
      <c r="DW390" s="88"/>
      <c r="DX390" s="88"/>
      <c r="DY390" s="88"/>
      <c r="DZ390" s="88"/>
      <c r="EA390" s="88"/>
      <c r="EB390" s="88"/>
      <c r="EC390" s="88"/>
      <c r="ED390" s="88"/>
      <c r="EE390" s="88"/>
      <c r="EF390" s="88"/>
      <c r="EG390" s="88"/>
      <c r="EH390" s="88"/>
      <c r="EI390" s="69"/>
      <c r="EJ390" s="88"/>
      <c r="EK390" s="88"/>
      <c r="EL390" s="88"/>
      <c r="EM390" s="88"/>
      <c r="EN390" s="88"/>
      <c r="EO390" s="88"/>
      <c r="EP390" s="88"/>
      <c r="EQ390" s="88"/>
      <c r="ER390" s="88"/>
      <c r="ES390" s="88"/>
      <c r="ET390" s="88"/>
      <c r="EU390" s="88"/>
      <c r="EV390" s="88"/>
      <c r="EW390" s="88"/>
      <c r="EX390" s="69"/>
      <c r="EY390" s="88"/>
      <c r="EZ390" s="88"/>
      <c r="FA390" s="88"/>
      <c r="FB390" s="88"/>
      <c r="FC390" s="88"/>
      <c r="FD390" s="88"/>
      <c r="FE390" s="88"/>
      <c r="FF390" s="88"/>
      <c r="FG390" s="88"/>
      <c r="FH390" s="88"/>
      <c r="FI390" s="88"/>
      <c r="FJ390" s="88"/>
      <c r="FK390" s="88"/>
      <c r="FL390" s="88"/>
      <c r="FM390" s="69"/>
      <c r="FN390" s="88"/>
      <c r="FO390" s="88"/>
      <c r="FP390" s="88"/>
      <c r="FQ390" s="88"/>
      <c r="FR390" s="88"/>
      <c r="FS390" s="88"/>
      <c r="FT390" s="88"/>
      <c r="FU390" s="88"/>
      <c r="FV390" s="88"/>
      <c r="FW390" s="88"/>
      <c r="FX390" s="88"/>
      <c r="FY390" s="88"/>
      <c r="FZ390" s="88"/>
      <c r="GA390" s="88"/>
      <c r="GB390" s="69"/>
      <c r="GC390" s="88"/>
      <c r="GD390" s="88"/>
      <c r="GE390" s="88"/>
      <c r="GF390" s="88"/>
      <c r="GG390" s="88"/>
      <c r="GH390" s="88"/>
      <c r="GI390" s="88"/>
      <c r="GJ390" s="88"/>
      <c r="GK390" s="88"/>
      <c r="GL390" s="88"/>
      <c r="GM390" s="88"/>
      <c r="GN390" s="88"/>
      <c r="GO390" s="88"/>
      <c r="GQ390" s="11"/>
      <c r="HD390" s="2"/>
      <c r="HE390" s="2"/>
      <c r="HF390" s="2"/>
      <c r="HG390" s="2"/>
      <c r="HH390" s="2"/>
      <c r="HI390" s="2"/>
      <c r="HJ390" s="2"/>
      <c r="HK390" s="2"/>
      <c r="HL390" s="2"/>
    </row>
    <row r="391" spans="1:220" s="4" customFormat="1" x14ac:dyDescent="0.2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1"/>
      <c r="M391" s="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2"/>
      <c r="Z391" s="2"/>
      <c r="AA391" s="2"/>
      <c r="AB391" s="2"/>
      <c r="AC391" s="2"/>
      <c r="AD391" s="2"/>
      <c r="AE391" s="2"/>
      <c r="AF391" s="88"/>
      <c r="AG391" s="88"/>
      <c r="AH391" s="69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69"/>
      <c r="AX391" s="88"/>
      <c r="AY391" s="88"/>
      <c r="AZ391" s="88"/>
      <c r="BA391" s="88"/>
      <c r="BB391" s="88"/>
      <c r="BC391" s="88"/>
      <c r="BD391" s="88"/>
      <c r="BE391" s="88"/>
      <c r="BF391" s="88"/>
      <c r="BG391" s="88"/>
      <c r="BH391" s="88"/>
      <c r="BI391" s="88"/>
      <c r="BJ391" s="88"/>
      <c r="BK391" s="88"/>
      <c r="BL391" s="69"/>
      <c r="BM391" s="88"/>
      <c r="BN391" s="88"/>
      <c r="BO391" s="88"/>
      <c r="BP391" s="88"/>
      <c r="BQ391" s="88"/>
      <c r="BR391" s="88"/>
      <c r="BS391" s="88"/>
      <c r="BT391" s="88"/>
      <c r="BU391" s="88"/>
      <c r="BV391" s="88"/>
      <c r="BW391" s="88"/>
      <c r="BX391" s="88"/>
      <c r="BY391" s="88"/>
      <c r="BZ391" s="88"/>
      <c r="CA391" s="69"/>
      <c r="CB391" s="88"/>
      <c r="CC391" s="88"/>
      <c r="CD391" s="88"/>
      <c r="CE391" s="88"/>
      <c r="CF391" s="88"/>
      <c r="CG391" s="88"/>
      <c r="CH391" s="88"/>
      <c r="CI391" s="88"/>
      <c r="CJ391" s="88"/>
      <c r="CK391" s="88"/>
      <c r="CL391" s="88"/>
      <c r="CM391" s="88"/>
      <c r="CN391" s="88"/>
      <c r="CO391" s="88"/>
      <c r="CP391" s="69"/>
      <c r="CQ391" s="88"/>
      <c r="CR391" s="88"/>
      <c r="CS391" s="88"/>
      <c r="CT391" s="88"/>
      <c r="CU391" s="88"/>
      <c r="CV391" s="88"/>
      <c r="CW391" s="88"/>
      <c r="CX391" s="88"/>
      <c r="CY391" s="88"/>
      <c r="CZ391" s="88"/>
      <c r="DA391" s="88"/>
      <c r="DB391" s="88"/>
      <c r="DC391" s="88"/>
      <c r="DD391" s="88"/>
      <c r="DE391" s="69"/>
      <c r="DF391" s="88"/>
      <c r="DG391" s="88"/>
      <c r="DH391" s="88"/>
      <c r="DI391" s="88"/>
      <c r="DJ391" s="88"/>
      <c r="DK391" s="88"/>
      <c r="DL391" s="88"/>
      <c r="DM391" s="88"/>
      <c r="DN391" s="88"/>
      <c r="DO391" s="88"/>
      <c r="DP391" s="88"/>
      <c r="DQ391" s="88"/>
      <c r="DR391" s="88"/>
      <c r="DS391" s="88"/>
      <c r="DT391" s="69"/>
      <c r="DU391" s="88"/>
      <c r="DV391" s="88"/>
      <c r="DW391" s="88"/>
      <c r="DX391" s="88"/>
      <c r="DY391" s="88"/>
      <c r="DZ391" s="88"/>
      <c r="EA391" s="88"/>
      <c r="EB391" s="88"/>
      <c r="EC391" s="88"/>
      <c r="ED391" s="88"/>
      <c r="EE391" s="88"/>
      <c r="EF391" s="88"/>
      <c r="EG391" s="88"/>
      <c r="EH391" s="88"/>
      <c r="EI391" s="69"/>
      <c r="EJ391" s="88"/>
      <c r="EK391" s="88"/>
      <c r="EL391" s="88"/>
      <c r="EM391" s="88"/>
      <c r="EN391" s="88"/>
      <c r="EO391" s="88"/>
      <c r="EP391" s="88"/>
      <c r="EQ391" s="88"/>
      <c r="ER391" s="88"/>
      <c r="ES391" s="88"/>
      <c r="ET391" s="88"/>
      <c r="EU391" s="88"/>
      <c r="EV391" s="88"/>
      <c r="EW391" s="88"/>
      <c r="EX391" s="69"/>
      <c r="EY391" s="88"/>
      <c r="EZ391" s="88"/>
      <c r="FA391" s="88"/>
      <c r="FB391" s="88"/>
      <c r="FC391" s="88"/>
      <c r="FD391" s="88"/>
      <c r="FE391" s="88"/>
      <c r="FF391" s="88"/>
      <c r="FG391" s="88"/>
      <c r="FH391" s="88"/>
      <c r="FI391" s="88"/>
      <c r="FJ391" s="88"/>
      <c r="FK391" s="88"/>
      <c r="FL391" s="88"/>
      <c r="FM391" s="69"/>
      <c r="FN391" s="88"/>
      <c r="FO391" s="88"/>
      <c r="FP391" s="88"/>
      <c r="FQ391" s="88"/>
      <c r="FR391" s="88"/>
      <c r="FS391" s="88"/>
      <c r="FT391" s="88"/>
      <c r="FU391" s="88"/>
      <c r="FV391" s="88"/>
      <c r="FW391" s="88"/>
      <c r="FX391" s="88"/>
      <c r="FY391" s="88"/>
      <c r="FZ391" s="88"/>
      <c r="GA391" s="88"/>
      <c r="GB391" s="69"/>
      <c r="GC391" s="88"/>
      <c r="GD391" s="88"/>
      <c r="GE391" s="88"/>
      <c r="GF391" s="88"/>
      <c r="GG391" s="88"/>
      <c r="GH391" s="88"/>
      <c r="GI391" s="88"/>
      <c r="GJ391" s="88"/>
      <c r="GK391" s="88"/>
      <c r="GL391" s="88"/>
      <c r="GM391" s="88"/>
      <c r="GN391" s="88"/>
      <c r="GO391" s="88"/>
      <c r="GQ391" s="11"/>
      <c r="HD391" s="2"/>
      <c r="HE391" s="2"/>
      <c r="HF391" s="2"/>
      <c r="HG391" s="2"/>
      <c r="HH391" s="2"/>
      <c r="HI391" s="2"/>
      <c r="HJ391" s="2"/>
      <c r="HK391" s="2"/>
      <c r="HL391" s="2"/>
    </row>
    <row r="392" spans="1:220" s="4" customFormat="1" x14ac:dyDescent="0.2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1"/>
      <c r="M392" s="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2"/>
      <c r="Z392" s="2"/>
      <c r="AA392" s="2"/>
      <c r="AB392" s="2"/>
      <c r="AC392" s="2"/>
      <c r="AD392" s="2"/>
      <c r="AE392" s="2"/>
      <c r="AF392" s="88"/>
      <c r="AG392" s="88"/>
      <c r="AH392" s="69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69"/>
      <c r="AX392" s="88"/>
      <c r="AY392" s="88"/>
      <c r="AZ392" s="88"/>
      <c r="BA392" s="88"/>
      <c r="BB392" s="88"/>
      <c r="BC392" s="88"/>
      <c r="BD392" s="88"/>
      <c r="BE392" s="88"/>
      <c r="BF392" s="88"/>
      <c r="BG392" s="88"/>
      <c r="BH392" s="88"/>
      <c r="BI392" s="88"/>
      <c r="BJ392" s="88"/>
      <c r="BK392" s="88"/>
      <c r="BL392" s="69"/>
      <c r="BM392" s="88"/>
      <c r="BN392" s="88"/>
      <c r="BO392" s="88"/>
      <c r="BP392" s="88"/>
      <c r="BQ392" s="88"/>
      <c r="BR392" s="88"/>
      <c r="BS392" s="88"/>
      <c r="BT392" s="88"/>
      <c r="BU392" s="88"/>
      <c r="BV392" s="88"/>
      <c r="BW392" s="88"/>
      <c r="BX392" s="88"/>
      <c r="BY392" s="88"/>
      <c r="BZ392" s="88"/>
      <c r="CA392" s="69"/>
      <c r="CB392" s="88"/>
      <c r="CC392" s="88"/>
      <c r="CD392" s="88"/>
      <c r="CE392" s="88"/>
      <c r="CF392" s="88"/>
      <c r="CG392" s="88"/>
      <c r="CH392" s="88"/>
      <c r="CI392" s="88"/>
      <c r="CJ392" s="88"/>
      <c r="CK392" s="88"/>
      <c r="CL392" s="88"/>
      <c r="CM392" s="88"/>
      <c r="CN392" s="88"/>
      <c r="CO392" s="88"/>
      <c r="CP392" s="69"/>
      <c r="CQ392" s="88"/>
      <c r="CR392" s="88"/>
      <c r="CS392" s="88"/>
      <c r="CT392" s="88"/>
      <c r="CU392" s="88"/>
      <c r="CV392" s="88"/>
      <c r="CW392" s="88"/>
      <c r="CX392" s="88"/>
      <c r="CY392" s="88"/>
      <c r="CZ392" s="88"/>
      <c r="DA392" s="88"/>
      <c r="DB392" s="88"/>
      <c r="DC392" s="88"/>
      <c r="DD392" s="88"/>
      <c r="DE392" s="69"/>
      <c r="DF392" s="88"/>
      <c r="DG392" s="88"/>
      <c r="DH392" s="88"/>
      <c r="DI392" s="88"/>
      <c r="DJ392" s="88"/>
      <c r="DK392" s="88"/>
      <c r="DL392" s="88"/>
      <c r="DM392" s="88"/>
      <c r="DN392" s="88"/>
      <c r="DO392" s="88"/>
      <c r="DP392" s="88"/>
      <c r="DQ392" s="88"/>
      <c r="DR392" s="88"/>
      <c r="DS392" s="88"/>
      <c r="DT392" s="69"/>
      <c r="DU392" s="88"/>
      <c r="DV392" s="88"/>
      <c r="DW392" s="88"/>
      <c r="DX392" s="88"/>
      <c r="DY392" s="88"/>
      <c r="DZ392" s="88"/>
      <c r="EA392" s="88"/>
      <c r="EB392" s="88"/>
      <c r="EC392" s="88"/>
      <c r="ED392" s="88"/>
      <c r="EE392" s="88"/>
      <c r="EF392" s="88"/>
      <c r="EG392" s="88"/>
      <c r="EH392" s="88"/>
      <c r="EI392" s="69"/>
      <c r="EJ392" s="88"/>
      <c r="EK392" s="88"/>
      <c r="EL392" s="88"/>
      <c r="EM392" s="88"/>
      <c r="EN392" s="88"/>
      <c r="EO392" s="88"/>
      <c r="EP392" s="88"/>
      <c r="EQ392" s="88"/>
      <c r="ER392" s="88"/>
      <c r="ES392" s="88"/>
      <c r="ET392" s="88"/>
      <c r="EU392" s="88"/>
      <c r="EV392" s="88"/>
      <c r="EW392" s="88"/>
      <c r="EX392" s="69"/>
      <c r="EY392" s="88"/>
      <c r="EZ392" s="88"/>
      <c r="FA392" s="88"/>
      <c r="FB392" s="88"/>
      <c r="FC392" s="88"/>
      <c r="FD392" s="88"/>
      <c r="FE392" s="88"/>
      <c r="FF392" s="88"/>
      <c r="FG392" s="88"/>
      <c r="FH392" s="88"/>
      <c r="FI392" s="88"/>
      <c r="FJ392" s="88"/>
      <c r="FK392" s="88"/>
      <c r="FL392" s="88"/>
      <c r="FM392" s="69"/>
      <c r="FN392" s="88"/>
      <c r="FO392" s="88"/>
      <c r="FP392" s="88"/>
      <c r="FQ392" s="88"/>
      <c r="FR392" s="88"/>
      <c r="FS392" s="88"/>
      <c r="FT392" s="88"/>
      <c r="FU392" s="88"/>
      <c r="FV392" s="88"/>
      <c r="FW392" s="88"/>
      <c r="FX392" s="88"/>
      <c r="FY392" s="88"/>
      <c r="FZ392" s="88"/>
      <c r="GA392" s="88"/>
      <c r="GB392" s="69"/>
      <c r="GC392" s="88"/>
      <c r="GD392" s="88"/>
      <c r="GE392" s="88"/>
      <c r="GF392" s="88"/>
      <c r="GG392" s="88"/>
      <c r="GH392" s="88"/>
      <c r="GI392" s="88"/>
      <c r="GJ392" s="88"/>
      <c r="GK392" s="88"/>
      <c r="GL392" s="88"/>
      <c r="GM392" s="88"/>
      <c r="GN392" s="88"/>
      <c r="GO392" s="88"/>
      <c r="GQ392" s="11"/>
      <c r="HD392" s="2"/>
      <c r="HE392" s="2"/>
      <c r="HF392" s="2"/>
      <c r="HG392" s="2"/>
      <c r="HH392" s="2"/>
      <c r="HI392" s="2"/>
      <c r="HJ392" s="2"/>
      <c r="HK392" s="2"/>
      <c r="HL392" s="2"/>
    </row>
    <row r="393" spans="1:220" s="4" customFormat="1" x14ac:dyDescent="0.2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1"/>
      <c r="M393" s="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2"/>
      <c r="Z393" s="2"/>
      <c r="AA393" s="2"/>
      <c r="AB393" s="2"/>
      <c r="AC393" s="2"/>
      <c r="AD393" s="2"/>
      <c r="AE393" s="2"/>
      <c r="AF393" s="88"/>
      <c r="AG393" s="88"/>
      <c r="AH393" s="69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69"/>
      <c r="AX393" s="88"/>
      <c r="AY393" s="88"/>
      <c r="AZ393" s="88"/>
      <c r="BA393" s="88"/>
      <c r="BB393" s="88"/>
      <c r="BC393" s="88"/>
      <c r="BD393" s="88"/>
      <c r="BE393" s="88"/>
      <c r="BF393" s="88"/>
      <c r="BG393" s="88"/>
      <c r="BH393" s="88"/>
      <c r="BI393" s="88"/>
      <c r="BJ393" s="88"/>
      <c r="BK393" s="88"/>
      <c r="BL393" s="69"/>
      <c r="BM393" s="88"/>
      <c r="BN393" s="88"/>
      <c r="BO393" s="88"/>
      <c r="BP393" s="88"/>
      <c r="BQ393" s="88"/>
      <c r="BR393" s="88"/>
      <c r="BS393" s="88"/>
      <c r="BT393" s="88"/>
      <c r="BU393" s="88"/>
      <c r="BV393" s="88"/>
      <c r="BW393" s="88"/>
      <c r="BX393" s="88"/>
      <c r="BY393" s="88"/>
      <c r="BZ393" s="88"/>
      <c r="CA393" s="69"/>
      <c r="CB393" s="88"/>
      <c r="CC393" s="88"/>
      <c r="CD393" s="88"/>
      <c r="CE393" s="88"/>
      <c r="CF393" s="88"/>
      <c r="CG393" s="88"/>
      <c r="CH393" s="88"/>
      <c r="CI393" s="88"/>
      <c r="CJ393" s="88"/>
      <c r="CK393" s="88"/>
      <c r="CL393" s="88"/>
      <c r="CM393" s="88"/>
      <c r="CN393" s="88"/>
      <c r="CO393" s="88"/>
      <c r="CP393" s="69"/>
      <c r="CQ393" s="88"/>
      <c r="CR393" s="88"/>
      <c r="CS393" s="88"/>
      <c r="CT393" s="88"/>
      <c r="CU393" s="88"/>
      <c r="CV393" s="88"/>
      <c r="CW393" s="88"/>
      <c r="CX393" s="88"/>
      <c r="CY393" s="88"/>
      <c r="CZ393" s="88"/>
      <c r="DA393" s="88"/>
      <c r="DB393" s="88"/>
      <c r="DC393" s="88"/>
      <c r="DD393" s="88"/>
      <c r="DE393" s="69"/>
      <c r="DF393" s="88"/>
      <c r="DG393" s="88"/>
      <c r="DH393" s="88"/>
      <c r="DI393" s="88"/>
      <c r="DJ393" s="88"/>
      <c r="DK393" s="88"/>
      <c r="DL393" s="88"/>
      <c r="DM393" s="88"/>
      <c r="DN393" s="88"/>
      <c r="DO393" s="88"/>
      <c r="DP393" s="88"/>
      <c r="DQ393" s="88"/>
      <c r="DR393" s="88"/>
      <c r="DS393" s="88"/>
      <c r="DT393" s="69"/>
      <c r="DU393" s="88"/>
      <c r="DV393" s="88"/>
      <c r="DW393" s="88"/>
      <c r="DX393" s="88"/>
      <c r="DY393" s="88"/>
      <c r="DZ393" s="88"/>
      <c r="EA393" s="88"/>
      <c r="EB393" s="88"/>
      <c r="EC393" s="88"/>
      <c r="ED393" s="88"/>
      <c r="EE393" s="88"/>
      <c r="EF393" s="88"/>
      <c r="EG393" s="88"/>
      <c r="EH393" s="88"/>
      <c r="EI393" s="69"/>
      <c r="EJ393" s="88"/>
      <c r="EK393" s="88"/>
      <c r="EL393" s="88"/>
      <c r="EM393" s="88"/>
      <c r="EN393" s="88"/>
      <c r="EO393" s="88"/>
      <c r="EP393" s="88"/>
      <c r="EQ393" s="88"/>
      <c r="ER393" s="88"/>
      <c r="ES393" s="88"/>
      <c r="ET393" s="88"/>
      <c r="EU393" s="88"/>
      <c r="EV393" s="88"/>
      <c r="EW393" s="88"/>
      <c r="EX393" s="69"/>
      <c r="EY393" s="88"/>
      <c r="EZ393" s="88"/>
      <c r="FA393" s="88"/>
      <c r="FB393" s="88"/>
      <c r="FC393" s="88"/>
      <c r="FD393" s="88"/>
      <c r="FE393" s="88"/>
      <c r="FF393" s="88"/>
      <c r="FG393" s="88"/>
      <c r="FH393" s="88"/>
      <c r="FI393" s="88"/>
      <c r="FJ393" s="88"/>
      <c r="FK393" s="88"/>
      <c r="FL393" s="88"/>
      <c r="FM393" s="69"/>
      <c r="FN393" s="88"/>
      <c r="FO393" s="88"/>
      <c r="FP393" s="88"/>
      <c r="FQ393" s="88"/>
      <c r="FR393" s="88"/>
      <c r="FS393" s="88"/>
      <c r="FT393" s="88"/>
      <c r="FU393" s="88"/>
      <c r="FV393" s="88"/>
      <c r="FW393" s="88"/>
      <c r="FX393" s="88"/>
      <c r="FY393" s="88"/>
      <c r="FZ393" s="88"/>
      <c r="GA393" s="88"/>
      <c r="GB393" s="69"/>
      <c r="GC393" s="88"/>
      <c r="GD393" s="88"/>
      <c r="GE393" s="88"/>
      <c r="GF393" s="88"/>
      <c r="GG393" s="88"/>
      <c r="GH393" s="88"/>
      <c r="GI393" s="88"/>
      <c r="GJ393" s="88"/>
      <c r="GK393" s="88"/>
      <c r="GL393" s="88"/>
      <c r="GM393" s="88"/>
      <c r="GN393" s="88"/>
      <c r="GO393" s="88"/>
      <c r="GQ393" s="11"/>
      <c r="HD393" s="2"/>
      <c r="HE393" s="2"/>
      <c r="HF393" s="2"/>
      <c r="HG393" s="2"/>
      <c r="HH393" s="2"/>
      <c r="HI393" s="2"/>
      <c r="HJ393" s="2"/>
      <c r="HK393" s="2"/>
      <c r="HL393" s="2"/>
    </row>
    <row r="394" spans="1:220" s="4" customFormat="1" x14ac:dyDescent="0.2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1"/>
      <c r="M394" s="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2"/>
      <c r="Z394" s="2"/>
      <c r="AA394" s="2"/>
      <c r="AB394" s="2"/>
      <c r="AC394" s="2"/>
      <c r="AD394" s="2"/>
      <c r="AE394" s="2"/>
      <c r="AF394" s="88"/>
      <c r="AG394" s="88"/>
      <c r="AH394" s="69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69"/>
      <c r="AX394" s="88"/>
      <c r="AY394" s="88"/>
      <c r="AZ394" s="88"/>
      <c r="BA394" s="88"/>
      <c r="BB394" s="88"/>
      <c r="BC394" s="88"/>
      <c r="BD394" s="88"/>
      <c r="BE394" s="88"/>
      <c r="BF394" s="88"/>
      <c r="BG394" s="88"/>
      <c r="BH394" s="88"/>
      <c r="BI394" s="88"/>
      <c r="BJ394" s="88"/>
      <c r="BK394" s="88"/>
      <c r="BL394" s="69"/>
      <c r="BM394" s="88"/>
      <c r="BN394" s="88"/>
      <c r="BO394" s="88"/>
      <c r="BP394" s="88"/>
      <c r="BQ394" s="88"/>
      <c r="BR394" s="88"/>
      <c r="BS394" s="88"/>
      <c r="BT394" s="88"/>
      <c r="BU394" s="88"/>
      <c r="BV394" s="88"/>
      <c r="BW394" s="88"/>
      <c r="BX394" s="88"/>
      <c r="BY394" s="88"/>
      <c r="BZ394" s="88"/>
      <c r="CA394" s="69"/>
      <c r="CB394" s="88"/>
      <c r="CC394" s="88"/>
      <c r="CD394" s="88"/>
      <c r="CE394" s="88"/>
      <c r="CF394" s="88"/>
      <c r="CG394" s="88"/>
      <c r="CH394" s="88"/>
      <c r="CI394" s="88"/>
      <c r="CJ394" s="88"/>
      <c r="CK394" s="88"/>
      <c r="CL394" s="88"/>
      <c r="CM394" s="88"/>
      <c r="CN394" s="88"/>
      <c r="CO394" s="88"/>
      <c r="CP394" s="69"/>
      <c r="CQ394" s="88"/>
      <c r="CR394" s="88"/>
      <c r="CS394" s="88"/>
      <c r="CT394" s="88"/>
      <c r="CU394" s="88"/>
      <c r="CV394" s="88"/>
      <c r="CW394" s="88"/>
      <c r="CX394" s="88"/>
      <c r="CY394" s="88"/>
      <c r="CZ394" s="88"/>
      <c r="DA394" s="88"/>
      <c r="DB394" s="88"/>
      <c r="DC394" s="88"/>
      <c r="DD394" s="88"/>
      <c r="DE394" s="69"/>
      <c r="DF394" s="88"/>
      <c r="DG394" s="88"/>
      <c r="DH394" s="88"/>
      <c r="DI394" s="88"/>
      <c r="DJ394" s="88"/>
      <c r="DK394" s="88"/>
      <c r="DL394" s="88"/>
      <c r="DM394" s="88"/>
      <c r="DN394" s="88"/>
      <c r="DO394" s="88"/>
      <c r="DP394" s="88"/>
      <c r="DQ394" s="88"/>
      <c r="DR394" s="88"/>
      <c r="DS394" s="88"/>
      <c r="DT394" s="69"/>
      <c r="DU394" s="88"/>
      <c r="DV394" s="88"/>
      <c r="DW394" s="88"/>
      <c r="DX394" s="88"/>
      <c r="DY394" s="88"/>
      <c r="DZ394" s="88"/>
      <c r="EA394" s="88"/>
      <c r="EB394" s="88"/>
      <c r="EC394" s="88"/>
      <c r="ED394" s="88"/>
      <c r="EE394" s="88"/>
      <c r="EF394" s="88"/>
      <c r="EG394" s="88"/>
      <c r="EH394" s="88"/>
      <c r="EI394" s="69"/>
      <c r="EJ394" s="88"/>
      <c r="EK394" s="88"/>
      <c r="EL394" s="88"/>
      <c r="EM394" s="88"/>
      <c r="EN394" s="88"/>
      <c r="EO394" s="88"/>
      <c r="EP394" s="88"/>
      <c r="EQ394" s="88"/>
      <c r="ER394" s="88"/>
      <c r="ES394" s="88"/>
      <c r="ET394" s="88"/>
      <c r="EU394" s="88"/>
      <c r="EV394" s="88"/>
      <c r="EW394" s="88"/>
      <c r="EX394" s="69"/>
      <c r="EY394" s="88"/>
      <c r="EZ394" s="88"/>
      <c r="FA394" s="88"/>
      <c r="FB394" s="88"/>
      <c r="FC394" s="88"/>
      <c r="FD394" s="88"/>
      <c r="FE394" s="88"/>
      <c r="FF394" s="88"/>
      <c r="FG394" s="88"/>
      <c r="FH394" s="88"/>
      <c r="FI394" s="88"/>
      <c r="FJ394" s="88"/>
      <c r="FK394" s="88"/>
      <c r="FL394" s="88"/>
      <c r="FM394" s="69"/>
      <c r="FN394" s="88"/>
      <c r="FO394" s="88"/>
      <c r="FP394" s="88"/>
      <c r="FQ394" s="88"/>
      <c r="FR394" s="88"/>
      <c r="FS394" s="88"/>
      <c r="FT394" s="88"/>
      <c r="FU394" s="88"/>
      <c r="FV394" s="88"/>
      <c r="FW394" s="88"/>
      <c r="FX394" s="88"/>
      <c r="FY394" s="88"/>
      <c r="FZ394" s="88"/>
      <c r="GA394" s="88"/>
      <c r="GB394" s="69"/>
      <c r="GC394" s="88"/>
      <c r="GD394" s="88"/>
      <c r="GE394" s="88"/>
      <c r="GF394" s="88"/>
      <c r="GG394" s="88"/>
      <c r="GH394" s="88"/>
      <c r="GI394" s="88"/>
      <c r="GJ394" s="88"/>
      <c r="GK394" s="88"/>
      <c r="GL394" s="88"/>
      <c r="GM394" s="88"/>
      <c r="GN394" s="88"/>
      <c r="GO394" s="88"/>
      <c r="GQ394" s="11"/>
      <c r="HD394" s="2"/>
      <c r="HE394" s="2"/>
      <c r="HF394" s="2"/>
      <c r="HG394" s="2"/>
      <c r="HH394" s="2"/>
      <c r="HI394" s="2"/>
      <c r="HJ394" s="2"/>
      <c r="HK394" s="2"/>
      <c r="HL394" s="2"/>
    </row>
    <row r="395" spans="1:220" s="4" customFormat="1" x14ac:dyDescent="0.2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1"/>
      <c r="M395" s="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2"/>
      <c r="Z395" s="2"/>
      <c r="AA395" s="2"/>
      <c r="AB395" s="2"/>
      <c r="AC395" s="2"/>
      <c r="AD395" s="2"/>
      <c r="AE395" s="2"/>
      <c r="AF395" s="88"/>
      <c r="AG395" s="88"/>
      <c r="AH395" s="69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69"/>
      <c r="AX395" s="88"/>
      <c r="AY395" s="88"/>
      <c r="AZ395" s="88"/>
      <c r="BA395" s="88"/>
      <c r="BB395" s="88"/>
      <c r="BC395" s="88"/>
      <c r="BD395" s="88"/>
      <c r="BE395" s="88"/>
      <c r="BF395" s="88"/>
      <c r="BG395" s="88"/>
      <c r="BH395" s="88"/>
      <c r="BI395" s="88"/>
      <c r="BJ395" s="88"/>
      <c r="BK395" s="88"/>
      <c r="BL395" s="69"/>
      <c r="BM395" s="88"/>
      <c r="BN395" s="88"/>
      <c r="BO395" s="88"/>
      <c r="BP395" s="88"/>
      <c r="BQ395" s="88"/>
      <c r="BR395" s="88"/>
      <c r="BS395" s="88"/>
      <c r="BT395" s="88"/>
      <c r="BU395" s="88"/>
      <c r="BV395" s="88"/>
      <c r="BW395" s="88"/>
      <c r="BX395" s="88"/>
      <c r="BY395" s="88"/>
      <c r="BZ395" s="88"/>
      <c r="CA395" s="69"/>
      <c r="CB395" s="88"/>
      <c r="CC395" s="88"/>
      <c r="CD395" s="88"/>
      <c r="CE395" s="88"/>
      <c r="CF395" s="88"/>
      <c r="CG395" s="88"/>
      <c r="CH395" s="88"/>
      <c r="CI395" s="88"/>
      <c r="CJ395" s="88"/>
      <c r="CK395" s="88"/>
      <c r="CL395" s="88"/>
      <c r="CM395" s="88"/>
      <c r="CN395" s="88"/>
      <c r="CO395" s="88"/>
      <c r="CP395" s="69"/>
      <c r="CQ395" s="88"/>
      <c r="CR395" s="88"/>
      <c r="CS395" s="88"/>
      <c r="CT395" s="88"/>
      <c r="CU395" s="88"/>
      <c r="CV395" s="88"/>
      <c r="CW395" s="88"/>
      <c r="CX395" s="88"/>
      <c r="CY395" s="88"/>
      <c r="CZ395" s="88"/>
      <c r="DA395" s="88"/>
      <c r="DB395" s="88"/>
      <c r="DC395" s="88"/>
      <c r="DD395" s="88"/>
      <c r="DE395" s="69"/>
      <c r="DF395" s="88"/>
      <c r="DG395" s="88"/>
      <c r="DH395" s="88"/>
      <c r="DI395" s="88"/>
      <c r="DJ395" s="88"/>
      <c r="DK395" s="88"/>
      <c r="DL395" s="88"/>
      <c r="DM395" s="88"/>
      <c r="DN395" s="88"/>
      <c r="DO395" s="88"/>
      <c r="DP395" s="88"/>
      <c r="DQ395" s="88"/>
      <c r="DR395" s="88"/>
      <c r="DS395" s="88"/>
      <c r="DT395" s="69"/>
      <c r="DU395" s="88"/>
      <c r="DV395" s="88"/>
      <c r="DW395" s="88"/>
      <c r="DX395" s="88"/>
      <c r="DY395" s="88"/>
      <c r="DZ395" s="88"/>
      <c r="EA395" s="88"/>
      <c r="EB395" s="88"/>
      <c r="EC395" s="88"/>
      <c r="ED395" s="88"/>
      <c r="EE395" s="88"/>
      <c r="EF395" s="88"/>
      <c r="EG395" s="88"/>
      <c r="EH395" s="88"/>
      <c r="EI395" s="69"/>
      <c r="EJ395" s="88"/>
      <c r="EK395" s="88"/>
      <c r="EL395" s="88"/>
      <c r="EM395" s="88"/>
      <c r="EN395" s="88"/>
      <c r="EO395" s="88"/>
      <c r="EP395" s="88"/>
      <c r="EQ395" s="88"/>
      <c r="ER395" s="88"/>
      <c r="ES395" s="88"/>
      <c r="ET395" s="88"/>
      <c r="EU395" s="88"/>
      <c r="EV395" s="88"/>
      <c r="EW395" s="88"/>
      <c r="EX395" s="69"/>
      <c r="EY395" s="88"/>
      <c r="EZ395" s="88"/>
      <c r="FA395" s="88"/>
      <c r="FB395" s="88"/>
      <c r="FC395" s="88"/>
      <c r="FD395" s="88"/>
      <c r="FE395" s="88"/>
      <c r="FF395" s="88"/>
      <c r="FG395" s="88"/>
      <c r="FH395" s="88"/>
      <c r="FI395" s="88"/>
      <c r="FJ395" s="88"/>
      <c r="FK395" s="88"/>
      <c r="FL395" s="88"/>
      <c r="FM395" s="69"/>
      <c r="FN395" s="88"/>
      <c r="FO395" s="88"/>
      <c r="FP395" s="88"/>
      <c r="FQ395" s="88"/>
      <c r="FR395" s="88"/>
      <c r="FS395" s="88"/>
      <c r="FT395" s="88"/>
      <c r="FU395" s="88"/>
      <c r="FV395" s="88"/>
      <c r="FW395" s="88"/>
      <c r="FX395" s="88"/>
      <c r="FY395" s="88"/>
      <c r="FZ395" s="88"/>
      <c r="GA395" s="88"/>
      <c r="GB395" s="69"/>
      <c r="GC395" s="88"/>
      <c r="GD395" s="88"/>
      <c r="GE395" s="88"/>
      <c r="GF395" s="88"/>
      <c r="GG395" s="88"/>
      <c r="GH395" s="88"/>
      <c r="GI395" s="88"/>
      <c r="GJ395" s="88"/>
      <c r="GK395" s="88"/>
      <c r="GL395" s="88"/>
      <c r="GM395" s="88"/>
      <c r="GN395" s="88"/>
      <c r="GO395" s="88"/>
      <c r="GQ395" s="11"/>
      <c r="HD395" s="2"/>
      <c r="HE395" s="2"/>
      <c r="HF395" s="2"/>
      <c r="HG395" s="2"/>
      <c r="HH395" s="2"/>
      <c r="HI395" s="2"/>
      <c r="HJ395" s="2"/>
      <c r="HK395" s="2"/>
      <c r="HL395" s="2"/>
    </row>
    <row r="396" spans="1:220" s="4" customFormat="1" x14ac:dyDescent="0.2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1"/>
      <c r="M396" s="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2"/>
      <c r="Z396" s="2"/>
      <c r="AA396" s="2"/>
      <c r="AB396" s="2"/>
      <c r="AC396" s="2"/>
      <c r="AD396" s="2"/>
      <c r="AE396" s="2"/>
      <c r="AF396" s="88"/>
      <c r="AG396" s="88"/>
      <c r="AH396" s="69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69"/>
      <c r="AX396" s="88"/>
      <c r="AY396" s="88"/>
      <c r="AZ396" s="88"/>
      <c r="BA396" s="88"/>
      <c r="BB396" s="88"/>
      <c r="BC396" s="88"/>
      <c r="BD396" s="88"/>
      <c r="BE396" s="88"/>
      <c r="BF396" s="88"/>
      <c r="BG396" s="88"/>
      <c r="BH396" s="88"/>
      <c r="BI396" s="88"/>
      <c r="BJ396" s="88"/>
      <c r="BK396" s="88"/>
      <c r="BL396" s="69"/>
      <c r="BM396" s="88"/>
      <c r="BN396" s="88"/>
      <c r="BO396" s="88"/>
      <c r="BP396" s="88"/>
      <c r="BQ396" s="88"/>
      <c r="BR396" s="88"/>
      <c r="BS396" s="88"/>
      <c r="BT396" s="88"/>
      <c r="BU396" s="88"/>
      <c r="BV396" s="88"/>
      <c r="BW396" s="88"/>
      <c r="BX396" s="88"/>
      <c r="BY396" s="88"/>
      <c r="BZ396" s="88"/>
      <c r="CA396" s="69"/>
      <c r="CB396" s="88"/>
      <c r="CC396" s="88"/>
      <c r="CD396" s="88"/>
      <c r="CE396" s="88"/>
      <c r="CF396" s="88"/>
      <c r="CG396" s="88"/>
      <c r="CH396" s="88"/>
      <c r="CI396" s="88"/>
      <c r="CJ396" s="88"/>
      <c r="CK396" s="88"/>
      <c r="CL396" s="88"/>
      <c r="CM396" s="88"/>
      <c r="CN396" s="88"/>
      <c r="CO396" s="88"/>
      <c r="CP396" s="69"/>
      <c r="CQ396" s="88"/>
      <c r="CR396" s="88"/>
      <c r="CS396" s="88"/>
      <c r="CT396" s="88"/>
      <c r="CU396" s="88"/>
      <c r="CV396" s="88"/>
      <c r="CW396" s="88"/>
      <c r="CX396" s="88"/>
      <c r="CY396" s="88"/>
      <c r="CZ396" s="88"/>
      <c r="DA396" s="88"/>
      <c r="DB396" s="88"/>
      <c r="DC396" s="88"/>
      <c r="DD396" s="88"/>
      <c r="DE396" s="69"/>
      <c r="DF396" s="88"/>
      <c r="DG396" s="88"/>
      <c r="DH396" s="88"/>
      <c r="DI396" s="88"/>
      <c r="DJ396" s="88"/>
      <c r="DK396" s="88"/>
      <c r="DL396" s="88"/>
      <c r="DM396" s="88"/>
      <c r="DN396" s="88"/>
      <c r="DO396" s="88"/>
      <c r="DP396" s="88"/>
      <c r="DQ396" s="88"/>
      <c r="DR396" s="88"/>
      <c r="DS396" s="88"/>
      <c r="DT396" s="69"/>
      <c r="DU396" s="88"/>
      <c r="DV396" s="88"/>
      <c r="DW396" s="88"/>
      <c r="DX396" s="88"/>
      <c r="DY396" s="88"/>
      <c r="DZ396" s="88"/>
      <c r="EA396" s="88"/>
      <c r="EB396" s="88"/>
      <c r="EC396" s="88"/>
      <c r="ED396" s="88"/>
      <c r="EE396" s="88"/>
      <c r="EF396" s="88"/>
      <c r="EG396" s="88"/>
      <c r="EH396" s="88"/>
      <c r="EI396" s="69"/>
      <c r="EJ396" s="88"/>
      <c r="EK396" s="88"/>
      <c r="EL396" s="88"/>
      <c r="EM396" s="88"/>
      <c r="EN396" s="88"/>
      <c r="EO396" s="88"/>
      <c r="EP396" s="88"/>
      <c r="EQ396" s="88"/>
      <c r="ER396" s="88"/>
      <c r="ES396" s="88"/>
      <c r="ET396" s="88"/>
      <c r="EU396" s="88"/>
      <c r="EV396" s="88"/>
      <c r="EW396" s="88"/>
      <c r="EX396" s="69"/>
      <c r="EY396" s="88"/>
      <c r="EZ396" s="88"/>
      <c r="FA396" s="88"/>
      <c r="FB396" s="88"/>
      <c r="FC396" s="88"/>
      <c r="FD396" s="88"/>
      <c r="FE396" s="88"/>
      <c r="FF396" s="88"/>
      <c r="FG396" s="88"/>
      <c r="FH396" s="88"/>
      <c r="FI396" s="88"/>
      <c r="FJ396" s="88"/>
      <c r="FK396" s="88"/>
      <c r="FL396" s="88"/>
      <c r="FM396" s="69"/>
      <c r="FN396" s="88"/>
      <c r="FO396" s="88"/>
      <c r="FP396" s="88"/>
      <c r="FQ396" s="88"/>
      <c r="FR396" s="88"/>
      <c r="FS396" s="88"/>
      <c r="FT396" s="88"/>
      <c r="FU396" s="88"/>
      <c r="FV396" s="88"/>
      <c r="FW396" s="88"/>
      <c r="FX396" s="88"/>
      <c r="FY396" s="88"/>
      <c r="FZ396" s="88"/>
      <c r="GA396" s="88"/>
      <c r="GB396" s="69"/>
      <c r="GC396" s="88"/>
      <c r="GD396" s="88"/>
      <c r="GE396" s="88"/>
      <c r="GF396" s="88"/>
      <c r="GG396" s="88"/>
      <c r="GH396" s="88"/>
      <c r="GI396" s="88"/>
      <c r="GJ396" s="88"/>
      <c r="GK396" s="88"/>
      <c r="GL396" s="88"/>
      <c r="GM396" s="88"/>
      <c r="GN396" s="88"/>
      <c r="GO396" s="88"/>
      <c r="GQ396" s="11"/>
      <c r="HD396" s="2"/>
      <c r="HE396" s="2"/>
      <c r="HF396" s="2"/>
      <c r="HG396" s="2"/>
      <c r="HH396" s="2"/>
      <c r="HI396" s="2"/>
      <c r="HJ396" s="2"/>
      <c r="HK396" s="2"/>
      <c r="HL396" s="2"/>
    </row>
    <row r="397" spans="1:220" s="4" customFormat="1" x14ac:dyDescent="0.2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1"/>
      <c r="M397" s="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2"/>
      <c r="Z397" s="2"/>
      <c r="AA397" s="2"/>
      <c r="AB397" s="2"/>
      <c r="AC397" s="2"/>
      <c r="AD397" s="2"/>
      <c r="AE397" s="2"/>
      <c r="AF397" s="88"/>
      <c r="AG397" s="88"/>
      <c r="AH397" s="69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69"/>
      <c r="AX397" s="88"/>
      <c r="AY397" s="88"/>
      <c r="AZ397" s="88"/>
      <c r="BA397" s="88"/>
      <c r="BB397" s="88"/>
      <c r="BC397" s="88"/>
      <c r="BD397" s="88"/>
      <c r="BE397" s="88"/>
      <c r="BF397" s="88"/>
      <c r="BG397" s="88"/>
      <c r="BH397" s="88"/>
      <c r="BI397" s="88"/>
      <c r="BJ397" s="88"/>
      <c r="BK397" s="88"/>
      <c r="BL397" s="69"/>
      <c r="BM397" s="88"/>
      <c r="BN397" s="88"/>
      <c r="BO397" s="88"/>
      <c r="BP397" s="88"/>
      <c r="BQ397" s="88"/>
      <c r="BR397" s="88"/>
      <c r="BS397" s="88"/>
      <c r="BT397" s="88"/>
      <c r="BU397" s="88"/>
      <c r="BV397" s="88"/>
      <c r="BW397" s="88"/>
      <c r="BX397" s="88"/>
      <c r="BY397" s="88"/>
      <c r="BZ397" s="88"/>
      <c r="CA397" s="69"/>
      <c r="CB397" s="88"/>
      <c r="CC397" s="88"/>
      <c r="CD397" s="88"/>
      <c r="CE397" s="88"/>
      <c r="CF397" s="88"/>
      <c r="CG397" s="88"/>
      <c r="CH397" s="88"/>
      <c r="CI397" s="88"/>
      <c r="CJ397" s="88"/>
      <c r="CK397" s="88"/>
      <c r="CL397" s="88"/>
      <c r="CM397" s="88"/>
      <c r="CN397" s="88"/>
      <c r="CO397" s="88"/>
      <c r="CP397" s="69"/>
      <c r="CQ397" s="88"/>
      <c r="CR397" s="88"/>
      <c r="CS397" s="88"/>
      <c r="CT397" s="88"/>
      <c r="CU397" s="88"/>
      <c r="CV397" s="88"/>
      <c r="CW397" s="88"/>
      <c r="CX397" s="88"/>
      <c r="CY397" s="88"/>
      <c r="CZ397" s="88"/>
      <c r="DA397" s="88"/>
      <c r="DB397" s="88"/>
      <c r="DC397" s="88"/>
      <c r="DD397" s="88"/>
      <c r="DE397" s="69"/>
      <c r="DF397" s="88"/>
      <c r="DG397" s="88"/>
      <c r="DH397" s="88"/>
      <c r="DI397" s="88"/>
      <c r="DJ397" s="88"/>
      <c r="DK397" s="88"/>
      <c r="DL397" s="88"/>
      <c r="DM397" s="88"/>
      <c r="DN397" s="88"/>
      <c r="DO397" s="88"/>
      <c r="DP397" s="88"/>
      <c r="DQ397" s="88"/>
      <c r="DR397" s="88"/>
      <c r="DS397" s="88"/>
      <c r="DT397" s="69"/>
      <c r="DU397" s="88"/>
      <c r="DV397" s="88"/>
      <c r="DW397" s="88"/>
      <c r="DX397" s="88"/>
      <c r="DY397" s="88"/>
      <c r="DZ397" s="88"/>
      <c r="EA397" s="88"/>
      <c r="EB397" s="88"/>
      <c r="EC397" s="88"/>
      <c r="ED397" s="88"/>
      <c r="EE397" s="88"/>
      <c r="EF397" s="88"/>
      <c r="EG397" s="88"/>
      <c r="EH397" s="88"/>
      <c r="EI397" s="69"/>
      <c r="EJ397" s="88"/>
      <c r="EK397" s="88"/>
      <c r="EL397" s="88"/>
      <c r="EM397" s="88"/>
      <c r="EN397" s="88"/>
      <c r="EO397" s="88"/>
      <c r="EP397" s="88"/>
      <c r="EQ397" s="88"/>
      <c r="ER397" s="88"/>
      <c r="ES397" s="88"/>
      <c r="ET397" s="88"/>
      <c r="EU397" s="88"/>
      <c r="EV397" s="88"/>
      <c r="EW397" s="88"/>
      <c r="EX397" s="69"/>
      <c r="EY397" s="88"/>
      <c r="EZ397" s="88"/>
      <c r="FA397" s="88"/>
      <c r="FB397" s="88"/>
      <c r="FC397" s="88"/>
      <c r="FD397" s="88"/>
      <c r="FE397" s="88"/>
      <c r="FF397" s="88"/>
      <c r="FG397" s="88"/>
      <c r="FH397" s="88"/>
      <c r="FI397" s="88"/>
      <c r="FJ397" s="88"/>
      <c r="FK397" s="88"/>
      <c r="FL397" s="88"/>
      <c r="FM397" s="69"/>
      <c r="FN397" s="88"/>
      <c r="FO397" s="88"/>
      <c r="FP397" s="88"/>
      <c r="FQ397" s="88"/>
      <c r="FR397" s="88"/>
      <c r="FS397" s="88"/>
      <c r="FT397" s="88"/>
      <c r="FU397" s="88"/>
      <c r="FV397" s="88"/>
      <c r="FW397" s="88"/>
      <c r="FX397" s="88"/>
      <c r="FY397" s="88"/>
      <c r="FZ397" s="88"/>
      <c r="GA397" s="88"/>
      <c r="GB397" s="69"/>
      <c r="GC397" s="88"/>
      <c r="GD397" s="88"/>
      <c r="GE397" s="88"/>
      <c r="GF397" s="88"/>
      <c r="GG397" s="88"/>
      <c r="GH397" s="88"/>
      <c r="GI397" s="88"/>
      <c r="GJ397" s="88"/>
      <c r="GK397" s="88"/>
      <c r="GL397" s="88"/>
      <c r="GM397" s="88"/>
      <c r="GN397" s="88"/>
      <c r="GO397" s="88"/>
      <c r="GQ397" s="11"/>
      <c r="HD397" s="2"/>
      <c r="HE397" s="2"/>
      <c r="HF397" s="2"/>
      <c r="HG397" s="2"/>
      <c r="HH397" s="2"/>
      <c r="HI397" s="2"/>
      <c r="HJ397" s="2"/>
      <c r="HK397" s="2"/>
      <c r="HL397" s="2"/>
    </row>
    <row r="398" spans="1:220" s="4" customFormat="1" x14ac:dyDescent="0.2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1"/>
      <c r="M398" s="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2"/>
      <c r="Z398" s="2"/>
      <c r="AA398" s="2"/>
      <c r="AB398" s="2"/>
      <c r="AC398" s="2"/>
      <c r="AD398" s="2"/>
      <c r="AE398" s="2"/>
      <c r="AF398" s="88"/>
      <c r="AG398" s="88"/>
      <c r="AH398" s="69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69"/>
      <c r="AX398" s="88"/>
      <c r="AY398" s="88"/>
      <c r="AZ398" s="88"/>
      <c r="BA398" s="88"/>
      <c r="BB398" s="88"/>
      <c r="BC398" s="88"/>
      <c r="BD398" s="88"/>
      <c r="BE398" s="88"/>
      <c r="BF398" s="88"/>
      <c r="BG398" s="88"/>
      <c r="BH398" s="88"/>
      <c r="BI398" s="88"/>
      <c r="BJ398" s="88"/>
      <c r="BK398" s="88"/>
      <c r="BL398" s="69"/>
      <c r="BM398" s="88"/>
      <c r="BN398" s="88"/>
      <c r="BO398" s="88"/>
      <c r="BP398" s="88"/>
      <c r="BQ398" s="88"/>
      <c r="BR398" s="88"/>
      <c r="BS398" s="88"/>
      <c r="BT398" s="88"/>
      <c r="BU398" s="88"/>
      <c r="BV398" s="88"/>
      <c r="BW398" s="88"/>
      <c r="BX398" s="88"/>
      <c r="BY398" s="88"/>
      <c r="BZ398" s="88"/>
      <c r="CA398" s="69"/>
      <c r="CB398" s="88"/>
      <c r="CC398" s="88"/>
      <c r="CD398" s="88"/>
      <c r="CE398" s="88"/>
      <c r="CF398" s="88"/>
      <c r="CG398" s="88"/>
      <c r="CH398" s="88"/>
      <c r="CI398" s="88"/>
      <c r="CJ398" s="88"/>
      <c r="CK398" s="88"/>
      <c r="CL398" s="88"/>
      <c r="CM398" s="88"/>
      <c r="CN398" s="88"/>
      <c r="CO398" s="88"/>
      <c r="CP398" s="69"/>
      <c r="CQ398" s="88"/>
      <c r="CR398" s="88"/>
      <c r="CS398" s="88"/>
      <c r="CT398" s="88"/>
      <c r="CU398" s="88"/>
      <c r="CV398" s="88"/>
      <c r="CW398" s="88"/>
      <c r="CX398" s="88"/>
      <c r="CY398" s="88"/>
      <c r="CZ398" s="88"/>
      <c r="DA398" s="88"/>
      <c r="DB398" s="88"/>
      <c r="DC398" s="88"/>
      <c r="DD398" s="88"/>
      <c r="DE398" s="69"/>
      <c r="DF398" s="88"/>
      <c r="DG398" s="88"/>
      <c r="DH398" s="88"/>
      <c r="DI398" s="88"/>
      <c r="DJ398" s="88"/>
      <c r="DK398" s="88"/>
      <c r="DL398" s="88"/>
      <c r="DM398" s="88"/>
      <c r="DN398" s="88"/>
      <c r="DO398" s="88"/>
      <c r="DP398" s="88"/>
      <c r="DQ398" s="88"/>
      <c r="DR398" s="88"/>
      <c r="DS398" s="88"/>
      <c r="DT398" s="69"/>
      <c r="DU398" s="88"/>
      <c r="DV398" s="88"/>
      <c r="DW398" s="88"/>
      <c r="DX398" s="88"/>
      <c r="DY398" s="88"/>
      <c r="DZ398" s="88"/>
      <c r="EA398" s="88"/>
      <c r="EB398" s="88"/>
      <c r="EC398" s="88"/>
      <c r="ED398" s="88"/>
      <c r="EE398" s="88"/>
      <c r="EF398" s="88"/>
      <c r="EG398" s="88"/>
      <c r="EH398" s="88"/>
      <c r="EI398" s="69"/>
      <c r="EJ398" s="88"/>
      <c r="EK398" s="88"/>
      <c r="EL398" s="88"/>
      <c r="EM398" s="88"/>
      <c r="EN398" s="88"/>
      <c r="EO398" s="88"/>
      <c r="EP398" s="88"/>
      <c r="EQ398" s="88"/>
      <c r="ER398" s="88"/>
      <c r="ES398" s="88"/>
      <c r="ET398" s="88"/>
      <c r="EU398" s="88"/>
      <c r="EV398" s="88"/>
      <c r="EW398" s="88"/>
      <c r="EX398" s="69"/>
      <c r="EY398" s="88"/>
      <c r="EZ398" s="88"/>
      <c r="FA398" s="88"/>
      <c r="FB398" s="88"/>
      <c r="FC398" s="88"/>
      <c r="FD398" s="88"/>
      <c r="FE398" s="88"/>
      <c r="FF398" s="88"/>
      <c r="FG398" s="88"/>
      <c r="FH398" s="88"/>
      <c r="FI398" s="88"/>
      <c r="FJ398" s="88"/>
      <c r="FK398" s="88"/>
      <c r="FL398" s="88"/>
      <c r="FM398" s="69"/>
      <c r="FN398" s="88"/>
      <c r="FO398" s="88"/>
      <c r="FP398" s="88"/>
      <c r="FQ398" s="88"/>
      <c r="FR398" s="88"/>
      <c r="FS398" s="88"/>
      <c r="FT398" s="88"/>
      <c r="FU398" s="88"/>
      <c r="FV398" s="88"/>
      <c r="FW398" s="88"/>
      <c r="FX398" s="88"/>
      <c r="FY398" s="88"/>
      <c r="FZ398" s="88"/>
      <c r="GA398" s="88"/>
      <c r="GB398" s="69"/>
      <c r="GC398" s="88"/>
      <c r="GD398" s="88"/>
      <c r="GE398" s="88"/>
      <c r="GF398" s="88"/>
      <c r="GG398" s="88"/>
      <c r="GH398" s="88"/>
      <c r="GI398" s="88"/>
      <c r="GJ398" s="88"/>
      <c r="GK398" s="88"/>
      <c r="GL398" s="88"/>
      <c r="GM398" s="88"/>
      <c r="GN398" s="88"/>
      <c r="GO398" s="88"/>
      <c r="GQ398" s="11"/>
      <c r="HD398" s="2"/>
      <c r="HE398" s="2"/>
      <c r="HF398" s="2"/>
      <c r="HG398" s="2"/>
      <c r="HH398" s="2"/>
      <c r="HI398" s="2"/>
      <c r="HJ398" s="2"/>
      <c r="HK398" s="2"/>
      <c r="HL398" s="2"/>
    </row>
    <row r="399" spans="1:220" s="4" customFormat="1" x14ac:dyDescent="0.2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1"/>
      <c r="M399" s="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2"/>
      <c r="Z399" s="2"/>
      <c r="AA399" s="2"/>
      <c r="AB399" s="2"/>
      <c r="AC399" s="2"/>
      <c r="AD399" s="2"/>
      <c r="AE399" s="2"/>
      <c r="AF399" s="88"/>
      <c r="AG399" s="88"/>
      <c r="AH399" s="69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69"/>
      <c r="AX399" s="88"/>
      <c r="AY399" s="88"/>
      <c r="AZ399" s="88"/>
      <c r="BA399" s="88"/>
      <c r="BB399" s="88"/>
      <c r="BC399" s="88"/>
      <c r="BD399" s="88"/>
      <c r="BE399" s="88"/>
      <c r="BF399" s="88"/>
      <c r="BG399" s="88"/>
      <c r="BH399" s="88"/>
      <c r="BI399" s="88"/>
      <c r="BJ399" s="88"/>
      <c r="BK399" s="88"/>
      <c r="BL399" s="69"/>
      <c r="BM399" s="88"/>
      <c r="BN399" s="88"/>
      <c r="BO399" s="88"/>
      <c r="BP399" s="88"/>
      <c r="BQ399" s="88"/>
      <c r="BR399" s="88"/>
      <c r="BS399" s="88"/>
      <c r="BT399" s="88"/>
      <c r="BU399" s="88"/>
      <c r="BV399" s="88"/>
      <c r="BW399" s="88"/>
      <c r="BX399" s="88"/>
      <c r="BY399" s="88"/>
      <c r="BZ399" s="88"/>
      <c r="CA399" s="69"/>
      <c r="CB399" s="88"/>
      <c r="CC399" s="88"/>
      <c r="CD399" s="88"/>
      <c r="CE399" s="88"/>
      <c r="CF399" s="88"/>
      <c r="CG399" s="88"/>
      <c r="CH399" s="88"/>
      <c r="CI399" s="88"/>
      <c r="CJ399" s="88"/>
      <c r="CK399" s="88"/>
      <c r="CL399" s="88"/>
      <c r="CM399" s="88"/>
      <c r="CN399" s="88"/>
      <c r="CO399" s="88"/>
      <c r="CP399" s="69"/>
      <c r="CQ399" s="88"/>
      <c r="CR399" s="88"/>
      <c r="CS399" s="88"/>
      <c r="CT399" s="88"/>
      <c r="CU399" s="88"/>
      <c r="CV399" s="88"/>
      <c r="CW399" s="88"/>
      <c r="CX399" s="88"/>
      <c r="CY399" s="88"/>
      <c r="CZ399" s="88"/>
      <c r="DA399" s="88"/>
      <c r="DB399" s="88"/>
      <c r="DC399" s="88"/>
      <c r="DD399" s="88"/>
      <c r="DE399" s="69"/>
      <c r="DF399" s="88"/>
      <c r="DG399" s="88"/>
      <c r="DH399" s="88"/>
      <c r="DI399" s="88"/>
      <c r="DJ399" s="88"/>
      <c r="DK399" s="88"/>
      <c r="DL399" s="88"/>
      <c r="DM399" s="88"/>
      <c r="DN399" s="88"/>
      <c r="DO399" s="88"/>
      <c r="DP399" s="88"/>
      <c r="DQ399" s="88"/>
      <c r="DR399" s="88"/>
      <c r="DS399" s="88"/>
      <c r="DT399" s="69"/>
      <c r="DU399" s="88"/>
      <c r="DV399" s="88"/>
      <c r="DW399" s="88"/>
      <c r="DX399" s="88"/>
      <c r="DY399" s="88"/>
      <c r="DZ399" s="88"/>
      <c r="EA399" s="88"/>
      <c r="EB399" s="88"/>
      <c r="EC399" s="88"/>
      <c r="ED399" s="88"/>
      <c r="EE399" s="88"/>
      <c r="EF399" s="88"/>
      <c r="EG399" s="88"/>
      <c r="EH399" s="88"/>
      <c r="EI399" s="69"/>
      <c r="EJ399" s="88"/>
      <c r="EK399" s="88"/>
      <c r="EL399" s="88"/>
      <c r="EM399" s="88"/>
      <c r="EN399" s="88"/>
      <c r="EO399" s="88"/>
      <c r="EP399" s="88"/>
      <c r="EQ399" s="88"/>
      <c r="ER399" s="88"/>
      <c r="ES399" s="88"/>
      <c r="ET399" s="88"/>
      <c r="EU399" s="88"/>
      <c r="EV399" s="88"/>
      <c r="EW399" s="88"/>
      <c r="EX399" s="69"/>
      <c r="EY399" s="88"/>
      <c r="EZ399" s="88"/>
      <c r="FA399" s="88"/>
      <c r="FB399" s="88"/>
      <c r="FC399" s="88"/>
      <c r="FD399" s="88"/>
      <c r="FE399" s="88"/>
      <c r="FF399" s="88"/>
      <c r="FG399" s="88"/>
      <c r="FH399" s="88"/>
      <c r="FI399" s="88"/>
      <c r="FJ399" s="88"/>
      <c r="FK399" s="88"/>
      <c r="FL399" s="88"/>
      <c r="FM399" s="69"/>
      <c r="FN399" s="88"/>
      <c r="FO399" s="88"/>
      <c r="FP399" s="88"/>
      <c r="FQ399" s="88"/>
      <c r="FR399" s="88"/>
      <c r="FS399" s="88"/>
      <c r="FT399" s="88"/>
      <c r="FU399" s="88"/>
      <c r="FV399" s="88"/>
      <c r="FW399" s="88"/>
      <c r="FX399" s="88"/>
      <c r="FY399" s="88"/>
      <c r="FZ399" s="88"/>
      <c r="GA399" s="88"/>
      <c r="GB399" s="69"/>
      <c r="GC399" s="88"/>
      <c r="GD399" s="88"/>
      <c r="GE399" s="88"/>
      <c r="GF399" s="88"/>
      <c r="GG399" s="88"/>
      <c r="GH399" s="88"/>
      <c r="GI399" s="88"/>
      <c r="GJ399" s="88"/>
      <c r="GK399" s="88"/>
      <c r="GL399" s="88"/>
      <c r="GM399" s="88"/>
      <c r="GN399" s="88"/>
      <c r="GO399" s="88"/>
      <c r="GQ399" s="11"/>
      <c r="HD399" s="2"/>
      <c r="HE399" s="2"/>
      <c r="HF399" s="2"/>
      <c r="HG399" s="2"/>
      <c r="HH399" s="2"/>
      <c r="HI399" s="2"/>
      <c r="HJ399" s="2"/>
      <c r="HK399" s="2"/>
      <c r="HL399" s="2"/>
    </row>
    <row r="400" spans="1:220" s="4" customFormat="1" x14ac:dyDescent="0.2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1"/>
      <c r="M400" s="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2"/>
      <c r="Z400" s="2"/>
      <c r="AA400" s="2"/>
      <c r="AB400" s="2"/>
      <c r="AC400" s="2"/>
      <c r="AD400" s="2"/>
      <c r="AE400" s="2"/>
      <c r="AF400" s="88"/>
      <c r="AG400" s="88"/>
      <c r="AH400" s="69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69"/>
      <c r="AX400" s="88"/>
      <c r="AY400" s="88"/>
      <c r="AZ400" s="88"/>
      <c r="BA400" s="88"/>
      <c r="BB400" s="88"/>
      <c r="BC400" s="88"/>
      <c r="BD400" s="88"/>
      <c r="BE400" s="88"/>
      <c r="BF400" s="88"/>
      <c r="BG400" s="88"/>
      <c r="BH400" s="88"/>
      <c r="BI400" s="88"/>
      <c r="BJ400" s="88"/>
      <c r="BK400" s="88"/>
      <c r="BL400" s="69"/>
      <c r="BM400" s="88"/>
      <c r="BN400" s="88"/>
      <c r="BO400" s="88"/>
      <c r="BP400" s="88"/>
      <c r="BQ400" s="88"/>
      <c r="BR400" s="88"/>
      <c r="BS400" s="88"/>
      <c r="BT400" s="88"/>
      <c r="BU400" s="88"/>
      <c r="BV400" s="88"/>
      <c r="BW400" s="88"/>
      <c r="BX400" s="88"/>
      <c r="BY400" s="88"/>
      <c r="BZ400" s="88"/>
      <c r="CA400" s="69"/>
      <c r="CB400" s="88"/>
      <c r="CC400" s="88"/>
      <c r="CD400" s="88"/>
      <c r="CE400" s="88"/>
      <c r="CF400" s="88"/>
      <c r="CG400" s="88"/>
      <c r="CH400" s="88"/>
      <c r="CI400" s="88"/>
      <c r="CJ400" s="88"/>
      <c r="CK400" s="88"/>
      <c r="CL400" s="88"/>
      <c r="CM400" s="88"/>
      <c r="CN400" s="88"/>
      <c r="CO400" s="88"/>
      <c r="CP400" s="69"/>
      <c r="CQ400" s="88"/>
      <c r="CR400" s="88"/>
      <c r="CS400" s="88"/>
      <c r="CT400" s="88"/>
      <c r="CU400" s="88"/>
      <c r="CV400" s="88"/>
      <c r="CW400" s="88"/>
      <c r="CX400" s="88"/>
      <c r="CY400" s="88"/>
      <c r="CZ400" s="88"/>
      <c r="DA400" s="88"/>
      <c r="DB400" s="88"/>
      <c r="DC400" s="88"/>
      <c r="DD400" s="88"/>
      <c r="DE400" s="69"/>
      <c r="DF400" s="88"/>
      <c r="DG400" s="88"/>
      <c r="DH400" s="88"/>
      <c r="DI400" s="88"/>
      <c r="DJ400" s="88"/>
      <c r="DK400" s="88"/>
      <c r="DL400" s="88"/>
      <c r="DM400" s="88"/>
      <c r="DN400" s="88"/>
      <c r="DO400" s="88"/>
      <c r="DP400" s="88"/>
      <c r="DQ400" s="88"/>
      <c r="DR400" s="88"/>
      <c r="DS400" s="88"/>
      <c r="DT400" s="69"/>
      <c r="DU400" s="88"/>
      <c r="DV400" s="88"/>
      <c r="DW400" s="88"/>
      <c r="DX400" s="88"/>
      <c r="DY400" s="88"/>
      <c r="DZ400" s="88"/>
      <c r="EA400" s="88"/>
      <c r="EB400" s="88"/>
      <c r="EC400" s="88"/>
      <c r="ED400" s="88"/>
      <c r="EE400" s="88"/>
      <c r="EF400" s="88"/>
      <c r="EG400" s="88"/>
      <c r="EH400" s="88"/>
      <c r="EI400" s="69"/>
      <c r="EJ400" s="88"/>
      <c r="EK400" s="88"/>
      <c r="EL400" s="88"/>
      <c r="EM400" s="88"/>
      <c r="EN400" s="88"/>
      <c r="EO400" s="88"/>
      <c r="EP400" s="88"/>
      <c r="EQ400" s="88"/>
      <c r="ER400" s="88"/>
      <c r="ES400" s="88"/>
      <c r="ET400" s="88"/>
      <c r="EU400" s="88"/>
      <c r="EV400" s="88"/>
      <c r="EW400" s="88"/>
      <c r="EX400" s="69"/>
      <c r="EY400" s="88"/>
      <c r="EZ400" s="88"/>
      <c r="FA400" s="88"/>
      <c r="FB400" s="88"/>
      <c r="FC400" s="88"/>
      <c r="FD400" s="88"/>
      <c r="FE400" s="88"/>
      <c r="FF400" s="88"/>
      <c r="FG400" s="88"/>
      <c r="FH400" s="88"/>
      <c r="FI400" s="88"/>
      <c r="FJ400" s="88"/>
      <c r="FK400" s="88"/>
      <c r="FL400" s="88"/>
      <c r="FM400" s="69"/>
      <c r="FN400" s="88"/>
      <c r="FO400" s="88"/>
      <c r="FP400" s="88"/>
      <c r="FQ400" s="88"/>
      <c r="FR400" s="88"/>
      <c r="FS400" s="88"/>
      <c r="FT400" s="88"/>
      <c r="FU400" s="88"/>
      <c r="FV400" s="88"/>
      <c r="FW400" s="88"/>
      <c r="FX400" s="88"/>
      <c r="FY400" s="88"/>
      <c r="FZ400" s="88"/>
      <c r="GA400" s="88"/>
      <c r="GB400" s="69"/>
      <c r="GC400" s="88"/>
      <c r="GD400" s="88"/>
      <c r="GE400" s="88"/>
      <c r="GF400" s="88"/>
      <c r="GG400" s="88"/>
      <c r="GH400" s="88"/>
      <c r="GI400" s="88"/>
      <c r="GJ400" s="88"/>
      <c r="GK400" s="88"/>
      <c r="GL400" s="88"/>
      <c r="GM400" s="88"/>
      <c r="GN400" s="88"/>
      <c r="GO400" s="88"/>
      <c r="GQ400" s="11"/>
      <c r="HD400" s="2"/>
      <c r="HE400" s="2"/>
      <c r="HF400" s="2"/>
      <c r="HG400" s="2"/>
      <c r="HH400" s="2"/>
      <c r="HI400" s="2"/>
      <c r="HJ400" s="2"/>
      <c r="HK400" s="2"/>
      <c r="HL400" s="2"/>
    </row>
    <row r="401" spans="1:220" s="4" customFormat="1" x14ac:dyDescent="0.2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1"/>
      <c r="M401" s="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2"/>
      <c r="Z401" s="2"/>
      <c r="AA401" s="2"/>
      <c r="AB401" s="2"/>
      <c r="AC401" s="2"/>
      <c r="AD401" s="2"/>
      <c r="AE401" s="2"/>
      <c r="AF401" s="88"/>
      <c r="AG401" s="88"/>
      <c r="AH401" s="69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69"/>
      <c r="AX401" s="88"/>
      <c r="AY401" s="88"/>
      <c r="AZ401" s="88"/>
      <c r="BA401" s="88"/>
      <c r="BB401" s="88"/>
      <c r="BC401" s="88"/>
      <c r="BD401" s="88"/>
      <c r="BE401" s="88"/>
      <c r="BF401" s="88"/>
      <c r="BG401" s="88"/>
      <c r="BH401" s="88"/>
      <c r="BI401" s="88"/>
      <c r="BJ401" s="88"/>
      <c r="BK401" s="88"/>
      <c r="BL401" s="69"/>
      <c r="BM401" s="88"/>
      <c r="BN401" s="88"/>
      <c r="BO401" s="88"/>
      <c r="BP401" s="88"/>
      <c r="BQ401" s="88"/>
      <c r="BR401" s="88"/>
      <c r="BS401" s="88"/>
      <c r="BT401" s="88"/>
      <c r="BU401" s="88"/>
      <c r="BV401" s="88"/>
      <c r="BW401" s="88"/>
      <c r="BX401" s="88"/>
      <c r="BY401" s="88"/>
      <c r="BZ401" s="88"/>
      <c r="CA401" s="69"/>
      <c r="CB401" s="88"/>
      <c r="CC401" s="88"/>
      <c r="CD401" s="88"/>
      <c r="CE401" s="88"/>
      <c r="CF401" s="88"/>
      <c r="CG401" s="88"/>
      <c r="CH401" s="88"/>
      <c r="CI401" s="88"/>
      <c r="CJ401" s="88"/>
      <c r="CK401" s="88"/>
      <c r="CL401" s="88"/>
      <c r="CM401" s="88"/>
      <c r="CN401" s="88"/>
      <c r="CO401" s="88"/>
      <c r="CP401" s="69"/>
      <c r="CQ401" s="88"/>
      <c r="CR401" s="88"/>
      <c r="CS401" s="88"/>
      <c r="CT401" s="88"/>
      <c r="CU401" s="88"/>
      <c r="CV401" s="88"/>
      <c r="CW401" s="88"/>
      <c r="CX401" s="88"/>
      <c r="CY401" s="88"/>
      <c r="CZ401" s="88"/>
      <c r="DA401" s="88"/>
      <c r="DB401" s="88"/>
      <c r="DC401" s="88"/>
      <c r="DD401" s="88"/>
      <c r="DE401" s="69"/>
      <c r="DF401" s="88"/>
      <c r="DG401" s="88"/>
      <c r="DH401" s="88"/>
      <c r="DI401" s="88"/>
      <c r="DJ401" s="88"/>
      <c r="DK401" s="88"/>
      <c r="DL401" s="88"/>
      <c r="DM401" s="88"/>
      <c r="DN401" s="88"/>
      <c r="DO401" s="88"/>
      <c r="DP401" s="88"/>
      <c r="DQ401" s="88"/>
      <c r="DR401" s="88"/>
      <c r="DS401" s="88"/>
      <c r="DT401" s="69"/>
      <c r="DU401" s="88"/>
      <c r="DV401" s="88"/>
      <c r="DW401" s="88"/>
      <c r="DX401" s="88"/>
      <c r="DY401" s="88"/>
      <c r="DZ401" s="88"/>
      <c r="EA401" s="88"/>
      <c r="EB401" s="88"/>
      <c r="EC401" s="88"/>
      <c r="ED401" s="88"/>
      <c r="EE401" s="88"/>
      <c r="EF401" s="88"/>
      <c r="EG401" s="88"/>
      <c r="EH401" s="88"/>
      <c r="EI401" s="69"/>
      <c r="EJ401" s="88"/>
      <c r="EK401" s="88"/>
      <c r="EL401" s="88"/>
      <c r="EM401" s="88"/>
      <c r="EN401" s="88"/>
      <c r="EO401" s="88"/>
      <c r="EP401" s="88"/>
      <c r="EQ401" s="88"/>
      <c r="ER401" s="88"/>
      <c r="ES401" s="88"/>
      <c r="ET401" s="88"/>
      <c r="EU401" s="88"/>
      <c r="EV401" s="88"/>
      <c r="EW401" s="88"/>
      <c r="EX401" s="69"/>
      <c r="EY401" s="88"/>
      <c r="EZ401" s="88"/>
      <c r="FA401" s="88"/>
      <c r="FB401" s="88"/>
      <c r="FC401" s="88"/>
      <c r="FD401" s="88"/>
      <c r="FE401" s="88"/>
      <c r="FF401" s="88"/>
      <c r="FG401" s="88"/>
      <c r="FH401" s="88"/>
      <c r="FI401" s="88"/>
      <c r="FJ401" s="88"/>
      <c r="FK401" s="88"/>
      <c r="FL401" s="88"/>
      <c r="FM401" s="69"/>
      <c r="FN401" s="88"/>
      <c r="FO401" s="88"/>
      <c r="FP401" s="88"/>
      <c r="FQ401" s="88"/>
      <c r="FR401" s="88"/>
      <c r="FS401" s="88"/>
      <c r="FT401" s="88"/>
      <c r="FU401" s="88"/>
      <c r="FV401" s="88"/>
      <c r="FW401" s="88"/>
      <c r="FX401" s="88"/>
      <c r="FY401" s="88"/>
      <c r="FZ401" s="88"/>
      <c r="GA401" s="88"/>
      <c r="GB401" s="69"/>
      <c r="GC401" s="88"/>
      <c r="GD401" s="88"/>
      <c r="GE401" s="88"/>
      <c r="GF401" s="88"/>
      <c r="GG401" s="88"/>
      <c r="GH401" s="88"/>
      <c r="GI401" s="88"/>
      <c r="GJ401" s="88"/>
      <c r="GK401" s="88"/>
      <c r="GL401" s="88"/>
      <c r="GM401" s="88"/>
      <c r="GN401" s="88"/>
      <c r="GO401" s="88"/>
      <c r="GQ401" s="11"/>
      <c r="HD401" s="2"/>
      <c r="HE401" s="2"/>
      <c r="HF401" s="2"/>
      <c r="HG401" s="2"/>
      <c r="HH401" s="2"/>
      <c r="HI401" s="2"/>
      <c r="HJ401" s="2"/>
      <c r="HK401" s="2"/>
      <c r="HL401" s="2"/>
    </row>
    <row r="402" spans="1:220" s="4" customFormat="1" x14ac:dyDescent="0.2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1"/>
      <c r="M402" s="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2"/>
      <c r="Z402" s="2"/>
      <c r="AA402" s="2"/>
      <c r="AB402" s="2"/>
      <c r="AC402" s="2"/>
      <c r="AD402" s="2"/>
      <c r="AE402" s="2"/>
      <c r="AF402" s="88"/>
      <c r="AG402" s="88"/>
      <c r="AH402" s="69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69"/>
      <c r="AX402" s="88"/>
      <c r="AY402" s="88"/>
      <c r="AZ402" s="88"/>
      <c r="BA402" s="88"/>
      <c r="BB402" s="88"/>
      <c r="BC402" s="88"/>
      <c r="BD402" s="88"/>
      <c r="BE402" s="88"/>
      <c r="BF402" s="88"/>
      <c r="BG402" s="88"/>
      <c r="BH402" s="88"/>
      <c r="BI402" s="88"/>
      <c r="BJ402" s="88"/>
      <c r="BK402" s="88"/>
      <c r="BL402" s="69"/>
      <c r="BM402" s="88"/>
      <c r="BN402" s="88"/>
      <c r="BO402" s="88"/>
      <c r="BP402" s="88"/>
      <c r="BQ402" s="88"/>
      <c r="BR402" s="88"/>
      <c r="BS402" s="88"/>
      <c r="BT402" s="88"/>
      <c r="BU402" s="88"/>
      <c r="BV402" s="88"/>
      <c r="BW402" s="88"/>
      <c r="BX402" s="88"/>
      <c r="BY402" s="88"/>
      <c r="BZ402" s="88"/>
      <c r="CA402" s="69"/>
      <c r="CB402" s="88"/>
      <c r="CC402" s="88"/>
      <c r="CD402" s="88"/>
      <c r="CE402" s="88"/>
      <c r="CF402" s="88"/>
      <c r="CG402" s="88"/>
      <c r="CH402" s="88"/>
      <c r="CI402" s="88"/>
      <c r="CJ402" s="88"/>
      <c r="CK402" s="88"/>
      <c r="CL402" s="88"/>
      <c r="CM402" s="88"/>
      <c r="CN402" s="88"/>
      <c r="CO402" s="88"/>
      <c r="CP402" s="69"/>
      <c r="CQ402" s="88"/>
      <c r="CR402" s="88"/>
      <c r="CS402" s="88"/>
      <c r="CT402" s="88"/>
      <c r="CU402" s="88"/>
      <c r="CV402" s="88"/>
      <c r="CW402" s="88"/>
      <c r="CX402" s="88"/>
      <c r="CY402" s="88"/>
      <c r="CZ402" s="88"/>
      <c r="DA402" s="88"/>
      <c r="DB402" s="88"/>
      <c r="DC402" s="88"/>
      <c r="DD402" s="88"/>
      <c r="DE402" s="69"/>
      <c r="DF402" s="88"/>
      <c r="DG402" s="88"/>
      <c r="DH402" s="88"/>
      <c r="DI402" s="88"/>
      <c r="DJ402" s="88"/>
      <c r="DK402" s="88"/>
      <c r="DL402" s="88"/>
      <c r="DM402" s="88"/>
      <c r="DN402" s="88"/>
      <c r="DO402" s="88"/>
      <c r="DP402" s="88"/>
      <c r="DQ402" s="88"/>
      <c r="DR402" s="88"/>
      <c r="DS402" s="88"/>
      <c r="DT402" s="69"/>
      <c r="DU402" s="88"/>
      <c r="DV402" s="88"/>
      <c r="DW402" s="88"/>
      <c r="DX402" s="88"/>
      <c r="DY402" s="88"/>
      <c r="DZ402" s="88"/>
      <c r="EA402" s="88"/>
      <c r="EB402" s="88"/>
      <c r="EC402" s="88"/>
      <c r="ED402" s="88"/>
      <c r="EE402" s="88"/>
      <c r="EF402" s="88"/>
      <c r="EG402" s="88"/>
      <c r="EH402" s="88"/>
      <c r="EI402" s="69"/>
      <c r="EJ402" s="88"/>
      <c r="EK402" s="88"/>
      <c r="EL402" s="88"/>
      <c r="EM402" s="88"/>
      <c r="EN402" s="88"/>
      <c r="EO402" s="88"/>
      <c r="EP402" s="88"/>
      <c r="EQ402" s="88"/>
      <c r="ER402" s="88"/>
      <c r="ES402" s="88"/>
      <c r="ET402" s="88"/>
      <c r="EU402" s="88"/>
      <c r="EV402" s="88"/>
      <c r="EW402" s="88"/>
      <c r="EX402" s="69"/>
      <c r="EY402" s="88"/>
      <c r="EZ402" s="88"/>
      <c r="FA402" s="88"/>
      <c r="FB402" s="88"/>
      <c r="FC402" s="88"/>
      <c r="FD402" s="88"/>
      <c r="FE402" s="88"/>
      <c r="FF402" s="88"/>
      <c r="FG402" s="88"/>
      <c r="FH402" s="88"/>
      <c r="FI402" s="88"/>
      <c r="FJ402" s="88"/>
      <c r="FK402" s="88"/>
      <c r="FL402" s="88"/>
      <c r="FM402" s="69"/>
      <c r="FN402" s="88"/>
      <c r="FO402" s="88"/>
      <c r="FP402" s="88"/>
      <c r="FQ402" s="88"/>
      <c r="FR402" s="88"/>
      <c r="FS402" s="88"/>
      <c r="FT402" s="88"/>
      <c r="FU402" s="88"/>
      <c r="FV402" s="88"/>
      <c r="FW402" s="88"/>
      <c r="FX402" s="88"/>
      <c r="FY402" s="88"/>
      <c r="FZ402" s="88"/>
      <c r="GA402" s="88"/>
      <c r="GB402" s="69"/>
      <c r="GC402" s="88"/>
      <c r="GD402" s="88"/>
      <c r="GE402" s="88"/>
      <c r="GF402" s="88"/>
      <c r="GG402" s="88"/>
      <c r="GH402" s="88"/>
      <c r="GI402" s="88"/>
      <c r="GJ402" s="88"/>
      <c r="GK402" s="88"/>
      <c r="GL402" s="88"/>
      <c r="GM402" s="88"/>
      <c r="GN402" s="88"/>
      <c r="GO402" s="88"/>
      <c r="GQ402" s="11"/>
      <c r="HD402" s="2"/>
      <c r="HE402" s="2"/>
      <c r="HF402" s="2"/>
      <c r="HG402" s="2"/>
      <c r="HH402" s="2"/>
      <c r="HI402" s="2"/>
      <c r="HJ402" s="2"/>
      <c r="HK402" s="2"/>
      <c r="HL402" s="2"/>
    </row>
    <row r="403" spans="1:220" s="4" customFormat="1" x14ac:dyDescent="0.2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1"/>
      <c r="M403" s="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2"/>
      <c r="Z403" s="2"/>
      <c r="AA403" s="2"/>
      <c r="AB403" s="2"/>
      <c r="AC403" s="2"/>
      <c r="AD403" s="2"/>
      <c r="AE403" s="2"/>
      <c r="AF403" s="88"/>
      <c r="AG403" s="88"/>
      <c r="AH403" s="69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69"/>
      <c r="AX403" s="88"/>
      <c r="AY403" s="88"/>
      <c r="AZ403" s="88"/>
      <c r="BA403" s="88"/>
      <c r="BB403" s="88"/>
      <c r="BC403" s="88"/>
      <c r="BD403" s="88"/>
      <c r="BE403" s="88"/>
      <c r="BF403" s="88"/>
      <c r="BG403" s="88"/>
      <c r="BH403" s="88"/>
      <c r="BI403" s="88"/>
      <c r="BJ403" s="88"/>
      <c r="BK403" s="88"/>
      <c r="BL403" s="69"/>
      <c r="BM403" s="88"/>
      <c r="BN403" s="88"/>
      <c r="BO403" s="88"/>
      <c r="BP403" s="88"/>
      <c r="BQ403" s="88"/>
      <c r="BR403" s="88"/>
      <c r="BS403" s="88"/>
      <c r="BT403" s="88"/>
      <c r="BU403" s="88"/>
      <c r="BV403" s="88"/>
      <c r="BW403" s="88"/>
      <c r="BX403" s="88"/>
      <c r="BY403" s="88"/>
      <c r="BZ403" s="88"/>
      <c r="CA403" s="69"/>
      <c r="CB403" s="88"/>
      <c r="CC403" s="88"/>
      <c r="CD403" s="88"/>
      <c r="CE403" s="88"/>
      <c r="CF403" s="88"/>
      <c r="CG403" s="88"/>
      <c r="CH403" s="88"/>
      <c r="CI403" s="88"/>
      <c r="CJ403" s="88"/>
      <c r="CK403" s="88"/>
      <c r="CL403" s="88"/>
      <c r="CM403" s="88"/>
      <c r="CN403" s="88"/>
      <c r="CO403" s="88"/>
      <c r="CP403" s="69"/>
      <c r="CQ403" s="88"/>
      <c r="CR403" s="88"/>
      <c r="CS403" s="88"/>
      <c r="CT403" s="88"/>
      <c r="CU403" s="88"/>
      <c r="CV403" s="88"/>
      <c r="CW403" s="88"/>
      <c r="CX403" s="88"/>
      <c r="CY403" s="88"/>
      <c r="CZ403" s="88"/>
      <c r="DA403" s="88"/>
      <c r="DB403" s="88"/>
      <c r="DC403" s="88"/>
      <c r="DD403" s="88"/>
      <c r="DE403" s="69"/>
      <c r="DF403" s="88"/>
      <c r="DG403" s="88"/>
      <c r="DH403" s="88"/>
      <c r="DI403" s="88"/>
      <c r="DJ403" s="88"/>
      <c r="DK403" s="88"/>
      <c r="DL403" s="88"/>
      <c r="DM403" s="88"/>
      <c r="DN403" s="88"/>
      <c r="DO403" s="88"/>
      <c r="DP403" s="88"/>
      <c r="DQ403" s="88"/>
      <c r="DR403" s="88"/>
      <c r="DS403" s="88"/>
      <c r="DT403" s="69"/>
      <c r="DU403" s="88"/>
      <c r="DV403" s="88"/>
      <c r="DW403" s="88"/>
      <c r="DX403" s="88"/>
      <c r="DY403" s="88"/>
      <c r="DZ403" s="88"/>
      <c r="EA403" s="88"/>
      <c r="EB403" s="88"/>
      <c r="EC403" s="88"/>
      <c r="ED403" s="88"/>
      <c r="EE403" s="88"/>
      <c r="EF403" s="88"/>
      <c r="EG403" s="88"/>
      <c r="EH403" s="88"/>
      <c r="EI403" s="69"/>
      <c r="EJ403" s="88"/>
      <c r="EK403" s="88"/>
      <c r="EL403" s="88"/>
      <c r="EM403" s="88"/>
      <c r="EN403" s="88"/>
      <c r="EO403" s="88"/>
      <c r="EP403" s="88"/>
      <c r="EQ403" s="88"/>
      <c r="ER403" s="88"/>
      <c r="ES403" s="88"/>
      <c r="ET403" s="88"/>
      <c r="EU403" s="88"/>
      <c r="EV403" s="88"/>
      <c r="EW403" s="88"/>
      <c r="EX403" s="69"/>
      <c r="EY403" s="88"/>
      <c r="EZ403" s="88"/>
      <c r="FA403" s="88"/>
      <c r="FB403" s="88"/>
      <c r="FC403" s="88"/>
      <c r="FD403" s="88"/>
      <c r="FE403" s="88"/>
      <c r="FF403" s="88"/>
      <c r="FG403" s="88"/>
      <c r="FH403" s="88"/>
      <c r="FI403" s="88"/>
      <c r="FJ403" s="88"/>
      <c r="FK403" s="88"/>
      <c r="FL403" s="88"/>
      <c r="FM403" s="69"/>
      <c r="FN403" s="88"/>
      <c r="FO403" s="88"/>
      <c r="FP403" s="88"/>
      <c r="FQ403" s="88"/>
      <c r="FR403" s="88"/>
      <c r="FS403" s="88"/>
      <c r="FT403" s="88"/>
      <c r="FU403" s="88"/>
      <c r="FV403" s="88"/>
      <c r="FW403" s="88"/>
      <c r="FX403" s="88"/>
      <c r="FY403" s="88"/>
      <c r="FZ403" s="88"/>
      <c r="GA403" s="88"/>
      <c r="GB403" s="69"/>
      <c r="GC403" s="88"/>
      <c r="GD403" s="88"/>
      <c r="GE403" s="88"/>
      <c r="GF403" s="88"/>
      <c r="GG403" s="88"/>
      <c r="GH403" s="88"/>
      <c r="GI403" s="88"/>
      <c r="GJ403" s="88"/>
      <c r="GK403" s="88"/>
      <c r="GL403" s="88"/>
      <c r="GM403" s="88"/>
      <c r="GN403" s="88"/>
      <c r="GO403" s="88"/>
      <c r="GQ403" s="11"/>
      <c r="HD403" s="2"/>
      <c r="HE403" s="2"/>
      <c r="HF403" s="2"/>
      <c r="HG403" s="2"/>
      <c r="HH403" s="2"/>
      <c r="HI403" s="2"/>
      <c r="HJ403" s="2"/>
      <c r="HK403" s="2"/>
      <c r="HL403" s="2"/>
    </row>
    <row r="404" spans="1:220" s="4" customFormat="1" x14ac:dyDescent="0.2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1"/>
      <c r="M404" s="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2"/>
      <c r="Z404" s="2"/>
      <c r="AA404" s="2"/>
      <c r="AB404" s="2"/>
      <c r="AC404" s="2"/>
      <c r="AD404" s="2"/>
      <c r="AE404" s="2"/>
      <c r="AF404" s="88"/>
      <c r="AG404" s="88"/>
      <c r="AH404" s="69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69"/>
      <c r="AX404" s="88"/>
      <c r="AY404" s="88"/>
      <c r="AZ404" s="88"/>
      <c r="BA404" s="88"/>
      <c r="BB404" s="88"/>
      <c r="BC404" s="88"/>
      <c r="BD404" s="88"/>
      <c r="BE404" s="88"/>
      <c r="BF404" s="88"/>
      <c r="BG404" s="88"/>
      <c r="BH404" s="88"/>
      <c r="BI404" s="88"/>
      <c r="BJ404" s="88"/>
      <c r="BK404" s="88"/>
      <c r="BL404" s="69"/>
      <c r="BM404" s="88"/>
      <c r="BN404" s="88"/>
      <c r="BO404" s="88"/>
      <c r="BP404" s="88"/>
      <c r="BQ404" s="88"/>
      <c r="BR404" s="88"/>
      <c r="BS404" s="88"/>
      <c r="BT404" s="88"/>
      <c r="BU404" s="88"/>
      <c r="BV404" s="88"/>
      <c r="BW404" s="88"/>
      <c r="BX404" s="88"/>
      <c r="BY404" s="88"/>
      <c r="BZ404" s="88"/>
      <c r="CA404" s="69"/>
      <c r="CB404" s="88"/>
      <c r="CC404" s="88"/>
      <c r="CD404" s="88"/>
      <c r="CE404" s="88"/>
      <c r="CF404" s="88"/>
      <c r="CG404" s="88"/>
      <c r="CH404" s="88"/>
      <c r="CI404" s="88"/>
      <c r="CJ404" s="88"/>
      <c r="CK404" s="88"/>
      <c r="CL404" s="88"/>
      <c r="CM404" s="88"/>
      <c r="CN404" s="88"/>
      <c r="CO404" s="88"/>
      <c r="CP404" s="69"/>
      <c r="CQ404" s="88"/>
      <c r="CR404" s="88"/>
      <c r="CS404" s="88"/>
      <c r="CT404" s="88"/>
      <c r="CU404" s="88"/>
      <c r="CV404" s="88"/>
      <c r="CW404" s="88"/>
      <c r="CX404" s="88"/>
      <c r="CY404" s="88"/>
      <c r="CZ404" s="88"/>
      <c r="DA404" s="88"/>
      <c r="DB404" s="88"/>
      <c r="DC404" s="88"/>
      <c r="DD404" s="88"/>
      <c r="DE404" s="69"/>
      <c r="DF404" s="88"/>
      <c r="DG404" s="88"/>
      <c r="DH404" s="88"/>
      <c r="DI404" s="88"/>
      <c r="DJ404" s="88"/>
      <c r="DK404" s="88"/>
      <c r="DL404" s="88"/>
      <c r="DM404" s="88"/>
      <c r="DN404" s="88"/>
      <c r="DO404" s="88"/>
      <c r="DP404" s="88"/>
      <c r="DQ404" s="88"/>
      <c r="DR404" s="88"/>
      <c r="DS404" s="88"/>
      <c r="DT404" s="69"/>
      <c r="DU404" s="88"/>
      <c r="DV404" s="88"/>
      <c r="DW404" s="88"/>
      <c r="DX404" s="88"/>
      <c r="DY404" s="88"/>
      <c r="DZ404" s="88"/>
      <c r="EA404" s="88"/>
      <c r="EB404" s="88"/>
      <c r="EC404" s="88"/>
      <c r="ED404" s="88"/>
      <c r="EE404" s="88"/>
      <c r="EF404" s="88"/>
      <c r="EG404" s="88"/>
      <c r="EH404" s="88"/>
      <c r="EI404" s="69"/>
      <c r="EJ404" s="88"/>
      <c r="EK404" s="88"/>
      <c r="EL404" s="88"/>
      <c r="EM404" s="88"/>
      <c r="EN404" s="88"/>
      <c r="EO404" s="88"/>
      <c r="EP404" s="88"/>
      <c r="EQ404" s="88"/>
      <c r="ER404" s="88"/>
      <c r="ES404" s="88"/>
      <c r="ET404" s="88"/>
      <c r="EU404" s="88"/>
      <c r="EV404" s="88"/>
      <c r="EW404" s="88"/>
      <c r="EX404" s="69"/>
      <c r="EY404" s="88"/>
      <c r="EZ404" s="88"/>
      <c r="FA404" s="88"/>
      <c r="FB404" s="88"/>
      <c r="FC404" s="88"/>
      <c r="FD404" s="88"/>
      <c r="FE404" s="88"/>
      <c r="FF404" s="88"/>
      <c r="FG404" s="88"/>
      <c r="FH404" s="88"/>
      <c r="FI404" s="88"/>
      <c r="FJ404" s="88"/>
      <c r="FK404" s="88"/>
      <c r="FL404" s="88"/>
      <c r="FM404" s="69"/>
      <c r="FN404" s="88"/>
      <c r="FO404" s="88"/>
      <c r="FP404" s="88"/>
      <c r="FQ404" s="88"/>
      <c r="FR404" s="88"/>
      <c r="FS404" s="88"/>
      <c r="FT404" s="88"/>
      <c r="FU404" s="88"/>
      <c r="FV404" s="88"/>
      <c r="FW404" s="88"/>
      <c r="FX404" s="88"/>
      <c r="FY404" s="88"/>
      <c r="FZ404" s="88"/>
      <c r="GA404" s="88"/>
      <c r="GB404" s="69"/>
      <c r="GC404" s="88"/>
      <c r="GD404" s="88"/>
      <c r="GE404" s="88"/>
      <c r="GF404" s="88"/>
      <c r="GG404" s="88"/>
      <c r="GH404" s="88"/>
      <c r="GI404" s="88"/>
      <c r="GJ404" s="88"/>
      <c r="GK404" s="88"/>
      <c r="GL404" s="88"/>
      <c r="GM404" s="88"/>
      <c r="GN404" s="88"/>
      <c r="GO404" s="88"/>
      <c r="GQ404" s="11"/>
      <c r="HD404" s="2"/>
      <c r="HE404" s="2"/>
      <c r="HF404" s="2"/>
      <c r="HG404" s="2"/>
      <c r="HH404" s="2"/>
      <c r="HI404" s="2"/>
      <c r="HJ404" s="2"/>
      <c r="HK404" s="2"/>
      <c r="HL404" s="2"/>
    </row>
    <row r="405" spans="1:220" s="4" customFormat="1" x14ac:dyDescent="0.2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1"/>
      <c r="M405" s="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2"/>
      <c r="Z405" s="2"/>
      <c r="AA405" s="2"/>
      <c r="AB405" s="2"/>
      <c r="AC405" s="2"/>
      <c r="AD405" s="2"/>
      <c r="AE405" s="2"/>
      <c r="AF405" s="88"/>
      <c r="AG405" s="88"/>
      <c r="AH405" s="69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69"/>
      <c r="AX405" s="88"/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88"/>
      <c r="BL405" s="69"/>
      <c r="BM405" s="88"/>
      <c r="BN405" s="88"/>
      <c r="BO405" s="88"/>
      <c r="BP405" s="88"/>
      <c r="BQ405" s="88"/>
      <c r="BR405" s="88"/>
      <c r="BS405" s="88"/>
      <c r="BT405" s="88"/>
      <c r="BU405" s="88"/>
      <c r="BV405" s="88"/>
      <c r="BW405" s="88"/>
      <c r="BX405" s="88"/>
      <c r="BY405" s="88"/>
      <c r="BZ405" s="88"/>
      <c r="CA405" s="69"/>
      <c r="CB405" s="88"/>
      <c r="CC405" s="88"/>
      <c r="CD405" s="88"/>
      <c r="CE405" s="88"/>
      <c r="CF405" s="88"/>
      <c r="CG405" s="88"/>
      <c r="CH405" s="88"/>
      <c r="CI405" s="88"/>
      <c r="CJ405" s="88"/>
      <c r="CK405" s="88"/>
      <c r="CL405" s="88"/>
      <c r="CM405" s="88"/>
      <c r="CN405" s="88"/>
      <c r="CO405" s="88"/>
      <c r="CP405" s="69"/>
      <c r="CQ405" s="88"/>
      <c r="CR405" s="88"/>
      <c r="CS405" s="88"/>
      <c r="CT405" s="88"/>
      <c r="CU405" s="88"/>
      <c r="CV405" s="88"/>
      <c r="CW405" s="88"/>
      <c r="CX405" s="88"/>
      <c r="CY405" s="88"/>
      <c r="CZ405" s="88"/>
      <c r="DA405" s="88"/>
      <c r="DB405" s="88"/>
      <c r="DC405" s="88"/>
      <c r="DD405" s="88"/>
      <c r="DE405" s="69"/>
      <c r="DF405" s="88"/>
      <c r="DG405" s="88"/>
      <c r="DH405" s="88"/>
      <c r="DI405" s="88"/>
      <c r="DJ405" s="88"/>
      <c r="DK405" s="88"/>
      <c r="DL405" s="88"/>
      <c r="DM405" s="88"/>
      <c r="DN405" s="88"/>
      <c r="DO405" s="88"/>
      <c r="DP405" s="88"/>
      <c r="DQ405" s="88"/>
      <c r="DR405" s="88"/>
      <c r="DS405" s="88"/>
      <c r="DT405" s="69"/>
      <c r="DU405" s="88"/>
      <c r="DV405" s="88"/>
      <c r="DW405" s="88"/>
      <c r="DX405" s="88"/>
      <c r="DY405" s="88"/>
      <c r="DZ405" s="88"/>
      <c r="EA405" s="88"/>
      <c r="EB405" s="88"/>
      <c r="EC405" s="88"/>
      <c r="ED405" s="88"/>
      <c r="EE405" s="88"/>
      <c r="EF405" s="88"/>
      <c r="EG405" s="88"/>
      <c r="EH405" s="88"/>
      <c r="EI405" s="69"/>
      <c r="EJ405" s="88"/>
      <c r="EK405" s="88"/>
      <c r="EL405" s="88"/>
      <c r="EM405" s="88"/>
      <c r="EN405" s="88"/>
      <c r="EO405" s="88"/>
      <c r="EP405" s="88"/>
      <c r="EQ405" s="88"/>
      <c r="ER405" s="88"/>
      <c r="ES405" s="88"/>
      <c r="ET405" s="88"/>
      <c r="EU405" s="88"/>
      <c r="EV405" s="88"/>
      <c r="EW405" s="88"/>
      <c r="EX405" s="69"/>
      <c r="EY405" s="88"/>
      <c r="EZ405" s="88"/>
      <c r="FA405" s="88"/>
      <c r="FB405" s="88"/>
      <c r="FC405" s="88"/>
      <c r="FD405" s="88"/>
      <c r="FE405" s="88"/>
      <c r="FF405" s="88"/>
      <c r="FG405" s="88"/>
      <c r="FH405" s="88"/>
      <c r="FI405" s="88"/>
      <c r="FJ405" s="88"/>
      <c r="FK405" s="88"/>
      <c r="FL405" s="88"/>
      <c r="FM405" s="69"/>
      <c r="FN405" s="88"/>
      <c r="FO405" s="88"/>
      <c r="FP405" s="88"/>
      <c r="FQ405" s="88"/>
      <c r="FR405" s="88"/>
      <c r="FS405" s="88"/>
      <c r="FT405" s="88"/>
      <c r="FU405" s="88"/>
      <c r="FV405" s="88"/>
      <c r="FW405" s="88"/>
      <c r="FX405" s="88"/>
      <c r="FY405" s="88"/>
      <c r="FZ405" s="88"/>
      <c r="GA405" s="88"/>
      <c r="GB405" s="69"/>
      <c r="GC405" s="88"/>
      <c r="GD405" s="88"/>
      <c r="GE405" s="88"/>
      <c r="GF405" s="88"/>
      <c r="GG405" s="88"/>
      <c r="GH405" s="88"/>
      <c r="GI405" s="88"/>
      <c r="GJ405" s="88"/>
      <c r="GK405" s="88"/>
      <c r="GL405" s="88"/>
      <c r="GM405" s="88"/>
      <c r="GN405" s="88"/>
      <c r="GO405" s="88"/>
      <c r="GQ405" s="11"/>
      <c r="HD405" s="2"/>
      <c r="HE405" s="2"/>
      <c r="HF405" s="2"/>
      <c r="HG405" s="2"/>
      <c r="HH405" s="2"/>
      <c r="HI405" s="2"/>
      <c r="HJ405" s="2"/>
      <c r="HK405" s="2"/>
      <c r="HL405" s="2"/>
    </row>
    <row r="406" spans="1:220" s="4" customFormat="1" x14ac:dyDescent="0.2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1"/>
      <c r="M406" s="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2"/>
      <c r="Z406" s="2"/>
      <c r="AA406" s="2"/>
      <c r="AB406" s="2"/>
      <c r="AC406" s="2"/>
      <c r="AD406" s="2"/>
      <c r="AE406" s="2"/>
      <c r="AF406" s="88"/>
      <c r="AG406" s="88"/>
      <c r="AH406" s="69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69"/>
      <c r="AX406" s="88"/>
      <c r="AY406" s="88"/>
      <c r="AZ406" s="88"/>
      <c r="BA406" s="88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69"/>
      <c r="BM406" s="88"/>
      <c r="BN406" s="88"/>
      <c r="BO406" s="88"/>
      <c r="BP406" s="88"/>
      <c r="BQ406" s="88"/>
      <c r="BR406" s="88"/>
      <c r="BS406" s="88"/>
      <c r="BT406" s="88"/>
      <c r="BU406" s="88"/>
      <c r="BV406" s="88"/>
      <c r="BW406" s="88"/>
      <c r="BX406" s="88"/>
      <c r="BY406" s="88"/>
      <c r="BZ406" s="88"/>
      <c r="CA406" s="69"/>
      <c r="CB406" s="88"/>
      <c r="CC406" s="88"/>
      <c r="CD406" s="88"/>
      <c r="CE406" s="88"/>
      <c r="CF406" s="88"/>
      <c r="CG406" s="88"/>
      <c r="CH406" s="88"/>
      <c r="CI406" s="88"/>
      <c r="CJ406" s="88"/>
      <c r="CK406" s="88"/>
      <c r="CL406" s="88"/>
      <c r="CM406" s="88"/>
      <c r="CN406" s="88"/>
      <c r="CO406" s="88"/>
      <c r="CP406" s="69"/>
      <c r="CQ406" s="88"/>
      <c r="CR406" s="88"/>
      <c r="CS406" s="88"/>
      <c r="CT406" s="88"/>
      <c r="CU406" s="88"/>
      <c r="CV406" s="88"/>
      <c r="CW406" s="88"/>
      <c r="CX406" s="88"/>
      <c r="CY406" s="88"/>
      <c r="CZ406" s="88"/>
      <c r="DA406" s="88"/>
      <c r="DB406" s="88"/>
      <c r="DC406" s="88"/>
      <c r="DD406" s="88"/>
      <c r="DE406" s="69"/>
      <c r="DF406" s="88"/>
      <c r="DG406" s="88"/>
      <c r="DH406" s="88"/>
      <c r="DI406" s="88"/>
      <c r="DJ406" s="88"/>
      <c r="DK406" s="88"/>
      <c r="DL406" s="88"/>
      <c r="DM406" s="88"/>
      <c r="DN406" s="88"/>
      <c r="DO406" s="88"/>
      <c r="DP406" s="88"/>
      <c r="DQ406" s="88"/>
      <c r="DR406" s="88"/>
      <c r="DS406" s="88"/>
      <c r="DT406" s="69"/>
      <c r="DU406" s="88"/>
      <c r="DV406" s="88"/>
      <c r="DW406" s="88"/>
      <c r="DX406" s="88"/>
      <c r="DY406" s="88"/>
      <c r="DZ406" s="88"/>
      <c r="EA406" s="88"/>
      <c r="EB406" s="88"/>
      <c r="EC406" s="88"/>
      <c r="ED406" s="88"/>
      <c r="EE406" s="88"/>
      <c r="EF406" s="88"/>
      <c r="EG406" s="88"/>
      <c r="EH406" s="88"/>
      <c r="EI406" s="69"/>
      <c r="EJ406" s="88"/>
      <c r="EK406" s="88"/>
      <c r="EL406" s="88"/>
      <c r="EM406" s="88"/>
      <c r="EN406" s="88"/>
      <c r="EO406" s="88"/>
      <c r="EP406" s="88"/>
      <c r="EQ406" s="88"/>
      <c r="ER406" s="88"/>
      <c r="ES406" s="88"/>
      <c r="ET406" s="88"/>
      <c r="EU406" s="88"/>
      <c r="EV406" s="88"/>
      <c r="EW406" s="88"/>
      <c r="EX406" s="69"/>
      <c r="EY406" s="88"/>
      <c r="EZ406" s="88"/>
      <c r="FA406" s="88"/>
      <c r="FB406" s="88"/>
      <c r="FC406" s="88"/>
      <c r="FD406" s="88"/>
      <c r="FE406" s="88"/>
      <c r="FF406" s="88"/>
      <c r="FG406" s="88"/>
      <c r="FH406" s="88"/>
      <c r="FI406" s="88"/>
      <c r="FJ406" s="88"/>
      <c r="FK406" s="88"/>
      <c r="FL406" s="88"/>
      <c r="FM406" s="69"/>
      <c r="FN406" s="88"/>
      <c r="FO406" s="88"/>
      <c r="FP406" s="88"/>
      <c r="FQ406" s="88"/>
      <c r="FR406" s="88"/>
      <c r="FS406" s="88"/>
      <c r="FT406" s="88"/>
      <c r="FU406" s="88"/>
      <c r="FV406" s="88"/>
      <c r="FW406" s="88"/>
      <c r="FX406" s="88"/>
      <c r="FY406" s="88"/>
      <c r="FZ406" s="88"/>
      <c r="GA406" s="88"/>
      <c r="GB406" s="69"/>
      <c r="GC406" s="88"/>
      <c r="GD406" s="88"/>
      <c r="GE406" s="88"/>
      <c r="GF406" s="88"/>
      <c r="GG406" s="88"/>
      <c r="GH406" s="88"/>
      <c r="GI406" s="88"/>
      <c r="GJ406" s="88"/>
      <c r="GK406" s="88"/>
      <c r="GL406" s="88"/>
      <c r="GM406" s="88"/>
      <c r="GN406" s="88"/>
      <c r="GO406" s="88"/>
      <c r="GQ406" s="11"/>
      <c r="HD406" s="2"/>
      <c r="HE406" s="2"/>
      <c r="HF406" s="2"/>
      <c r="HG406" s="2"/>
      <c r="HH406" s="2"/>
      <c r="HI406" s="2"/>
      <c r="HJ406" s="2"/>
      <c r="HK406" s="2"/>
      <c r="HL406" s="2"/>
    </row>
    <row r="407" spans="1:220" s="4" customFormat="1" x14ac:dyDescent="0.2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1"/>
      <c r="M407" s="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2"/>
      <c r="Z407" s="2"/>
      <c r="AA407" s="2"/>
      <c r="AB407" s="2"/>
      <c r="AC407" s="2"/>
      <c r="AD407" s="2"/>
      <c r="AE407" s="2"/>
      <c r="AF407" s="88"/>
      <c r="AG407" s="88"/>
      <c r="AH407" s="69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69"/>
      <c r="AX407" s="88"/>
      <c r="AY407" s="88"/>
      <c r="AZ407" s="88"/>
      <c r="BA407" s="88"/>
      <c r="BB407" s="88"/>
      <c r="BC407" s="88"/>
      <c r="BD407" s="88"/>
      <c r="BE407" s="88"/>
      <c r="BF407" s="88"/>
      <c r="BG407" s="88"/>
      <c r="BH407" s="88"/>
      <c r="BI407" s="88"/>
      <c r="BJ407" s="88"/>
      <c r="BK407" s="88"/>
      <c r="BL407" s="69"/>
      <c r="BM407" s="88"/>
      <c r="BN407" s="88"/>
      <c r="BO407" s="88"/>
      <c r="BP407" s="88"/>
      <c r="BQ407" s="88"/>
      <c r="BR407" s="88"/>
      <c r="BS407" s="88"/>
      <c r="BT407" s="88"/>
      <c r="BU407" s="88"/>
      <c r="BV407" s="88"/>
      <c r="BW407" s="88"/>
      <c r="BX407" s="88"/>
      <c r="BY407" s="88"/>
      <c r="BZ407" s="88"/>
      <c r="CA407" s="69"/>
      <c r="CB407" s="88"/>
      <c r="CC407" s="88"/>
      <c r="CD407" s="88"/>
      <c r="CE407" s="88"/>
      <c r="CF407" s="88"/>
      <c r="CG407" s="88"/>
      <c r="CH407" s="88"/>
      <c r="CI407" s="88"/>
      <c r="CJ407" s="88"/>
      <c r="CK407" s="88"/>
      <c r="CL407" s="88"/>
      <c r="CM407" s="88"/>
      <c r="CN407" s="88"/>
      <c r="CO407" s="88"/>
      <c r="CP407" s="69"/>
      <c r="CQ407" s="88"/>
      <c r="CR407" s="88"/>
      <c r="CS407" s="88"/>
      <c r="CT407" s="88"/>
      <c r="CU407" s="88"/>
      <c r="CV407" s="88"/>
      <c r="CW407" s="88"/>
      <c r="CX407" s="88"/>
      <c r="CY407" s="88"/>
      <c r="CZ407" s="88"/>
      <c r="DA407" s="88"/>
      <c r="DB407" s="88"/>
      <c r="DC407" s="88"/>
      <c r="DD407" s="88"/>
      <c r="DE407" s="69"/>
      <c r="DF407" s="88"/>
      <c r="DG407" s="88"/>
      <c r="DH407" s="88"/>
      <c r="DI407" s="88"/>
      <c r="DJ407" s="88"/>
      <c r="DK407" s="88"/>
      <c r="DL407" s="88"/>
      <c r="DM407" s="88"/>
      <c r="DN407" s="88"/>
      <c r="DO407" s="88"/>
      <c r="DP407" s="88"/>
      <c r="DQ407" s="88"/>
      <c r="DR407" s="88"/>
      <c r="DS407" s="88"/>
      <c r="DT407" s="69"/>
      <c r="DU407" s="88"/>
      <c r="DV407" s="88"/>
      <c r="DW407" s="88"/>
      <c r="DX407" s="88"/>
      <c r="DY407" s="88"/>
      <c r="DZ407" s="88"/>
      <c r="EA407" s="88"/>
      <c r="EB407" s="88"/>
      <c r="EC407" s="88"/>
      <c r="ED407" s="88"/>
      <c r="EE407" s="88"/>
      <c r="EF407" s="88"/>
      <c r="EG407" s="88"/>
      <c r="EH407" s="88"/>
      <c r="EI407" s="69"/>
      <c r="EJ407" s="88"/>
      <c r="EK407" s="88"/>
      <c r="EL407" s="88"/>
      <c r="EM407" s="88"/>
      <c r="EN407" s="88"/>
      <c r="EO407" s="88"/>
      <c r="EP407" s="88"/>
      <c r="EQ407" s="88"/>
      <c r="ER407" s="88"/>
      <c r="ES407" s="88"/>
      <c r="ET407" s="88"/>
      <c r="EU407" s="88"/>
      <c r="EV407" s="88"/>
      <c r="EW407" s="88"/>
      <c r="EX407" s="69"/>
      <c r="EY407" s="88"/>
      <c r="EZ407" s="88"/>
      <c r="FA407" s="88"/>
      <c r="FB407" s="88"/>
      <c r="FC407" s="88"/>
      <c r="FD407" s="88"/>
      <c r="FE407" s="88"/>
      <c r="FF407" s="88"/>
      <c r="FG407" s="88"/>
      <c r="FH407" s="88"/>
      <c r="FI407" s="88"/>
      <c r="FJ407" s="88"/>
      <c r="FK407" s="88"/>
      <c r="FL407" s="88"/>
      <c r="FM407" s="69"/>
      <c r="FN407" s="88"/>
      <c r="FO407" s="88"/>
      <c r="FP407" s="88"/>
      <c r="FQ407" s="88"/>
      <c r="FR407" s="88"/>
      <c r="FS407" s="88"/>
      <c r="FT407" s="88"/>
      <c r="FU407" s="88"/>
      <c r="FV407" s="88"/>
      <c r="FW407" s="88"/>
      <c r="FX407" s="88"/>
      <c r="FY407" s="88"/>
      <c r="FZ407" s="88"/>
      <c r="GA407" s="88"/>
      <c r="GB407" s="69"/>
      <c r="GC407" s="88"/>
      <c r="GD407" s="88"/>
      <c r="GE407" s="88"/>
      <c r="GF407" s="88"/>
      <c r="GG407" s="88"/>
      <c r="GH407" s="88"/>
      <c r="GI407" s="88"/>
      <c r="GJ407" s="88"/>
      <c r="GK407" s="88"/>
      <c r="GL407" s="88"/>
      <c r="GM407" s="88"/>
      <c r="GN407" s="88"/>
      <c r="GO407" s="88"/>
      <c r="GQ407" s="11"/>
      <c r="HD407" s="2"/>
      <c r="HE407" s="2"/>
      <c r="HF407" s="2"/>
      <c r="HG407" s="2"/>
      <c r="HH407" s="2"/>
      <c r="HI407" s="2"/>
      <c r="HJ407" s="2"/>
      <c r="HK407" s="2"/>
      <c r="HL407" s="2"/>
    </row>
    <row r="408" spans="1:220" s="4" customFormat="1" x14ac:dyDescent="0.2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1"/>
      <c r="M408" s="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2"/>
      <c r="Z408" s="2"/>
      <c r="AA408" s="2"/>
      <c r="AB408" s="2"/>
      <c r="AC408" s="2"/>
      <c r="AD408" s="2"/>
      <c r="AE408" s="2"/>
      <c r="AF408" s="88"/>
      <c r="AG408" s="88"/>
      <c r="AH408" s="69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69"/>
      <c r="AX408" s="88"/>
      <c r="AY408" s="88"/>
      <c r="AZ408" s="88"/>
      <c r="BA408" s="88"/>
      <c r="BB408" s="88"/>
      <c r="BC408" s="88"/>
      <c r="BD408" s="88"/>
      <c r="BE408" s="88"/>
      <c r="BF408" s="88"/>
      <c r="BG408" s="88"/>
      <c r="BH408" s="88"/>
      <c r="BI408" s="88"/>
      <c r="BJ408" s="88"/>
      <c r="BK408" s="88"/>
      <c r="BL408" s="69"/>
      <c r="BM408" s="88"/>
      <c r="BN408" s="88"/>
      <c r="BO408" s="88"/>
      <c r="BP408" s="88"/>
      <c r="BQ408" s="88"/>
      <c r="BR408" s="88"/>
      <c r="BS408" s="88"/>
      <c r="BT408" s="88"/>
      <c r="BU408" s="88"/>
      <c r="BV408" s="88"/>
      <c r="BW408" s="88"/>
      <c r="BX408" s="88"/>
      <c r="BY408" s="88"/>
      <c r="BZ408" s="88"/>
      <c r="CA408" s="69"/>
      <c r="CB408" s="88"/>
      <c r="CC408" s="88"/>
      <c r="CD408" s="88"/>
      <c r="CE408" s="88"/>
      <c r="CF408" s="88"/>
      <c r="CG408" s="88"/>
      <c r="CH408" s="88"/>
      <c r="CI408" s="88"/>
      <c r="CJ408" s="88"/>
      <c r="CK408" s="88"/>
      <c r="CL408" s="88"/>
      <c r="CM408" s="88"/>
      <c r="CN408" s="88"/>
      <c r="CO408" s="88"/>
      <c r="CP408" s="69"/>
      <c r="CQ408" s="88"/>
      <c r="CR408" s="88"/>
      <c r="CS408" s="88"/>
      <c r="CT408" s="88"/>
      <c r="CU408" s="88"/>
      <c r="CV408" s="88"/>
      <c r="CW408" s="88"/>
      <c r="CX408" s="88"/>
      <c r="CY408" s="88"/>
      <c r="CZ408" s="88"/>
      <c r="DA408" s="88"/>
      <c r="DB408" s="88"/>
      <c r="DC408" s="88"/>
      <c r="DD408" s="88"/>
      <c r="DE408" s="69"/>
      <c r="DF408" s="88"/>
      <c r="DG408" s="88"/>
      <c r="DH408" s="88"/>
      <c r="DI408" s="88"/>
      <c r="DJ408" s="88"/>
      <c r="DK408" s="88"/>
      <c r="DL408" s="88"/>
      <c r="DM408" s="88"/>
      <c r="DN408" s="88"/>
      <c r="DO408" s="88"/>
      <c r="DP408" s="88"/>
      <c r="DQ408" s="88"/>
      <c r="DR408" s="88"/>
      <c r="DS408" s="88"/>
      <c r="DT408" s="69"/>
      <c r="DU408" s="88"/>
      <c r="DV408" s="88"/>
      <c r="DW408" s="88"/>
      <c r="DX408" s="88"/>
      <c r="DY408" s="88"/>
      <c r="DZ408" s="88"/>
      <c r="EA408" s="88"/>
      <c r="EB408" s="88"/>
      <c r="EC408" s="88"/>
      <c r="ED408" s="88"/>
      <c r="EE408" s="88"/>
      <c r="EF408" s="88"/>
      <c r="EG408" s="88"/>
      <c r="EH408" s="88"/>
      <c r="EI408" s="69"/>
      <c r="EJ408" s="88"/>
      <c r="EK408" s="88"/>
      <c r="EL408" s="88"/>
      <c r="EM408" s="88"/>
      <c r="EN408" s="88"/>
      <c r="EO408" s="88"/>
      <c r="EP408" s="88"/>
      <c r="EQ408" s="88"/>
      <c r="ER408" s="88"/>
      <c r="ES408" s="88"/>
      <c r="ET408" s="88"/>
      <c r="EU408" s="88"/>
      <c r="EV408" s="88"/>
      <c r="EW408" s="88"/>
      <c r="EX408" s="69"/>
      <c r="EY408" s="88"/>
      <c r="EZ408" s="88"/>
      <c r="FA408" s="88"/>
      <c r="FB408" s="88"/>
      <c r="FC408" s="88"/>
      <c r="FD408" s="88"/>
      <c r="FE408" s="88"/>
      <c r="FF408" s="88"/>
      <c r="FG408" s="88"/>
      <c r="FH408" s="88"/>
      <c r="FI408" s="88"/>
      <c r="FJ408" s="88"/>
      <c r="FK408" s="88"/>
      <c r="FL408" s="88"/>
      <c r="FM408" s="69"/>
      <c r="FN408" s="88"/>
      <c r="FO408" s="88"/>
      <c r="FP408" s="88"/>
      <c r="FQ408" s="88"/>
      <c r="FR408" s="88"/>
      <c r="FS408" s="88"/>
      <c r="FT408" s="88"/>
      <c r="FU408" s="88"/>
      <c r="FV408" s="88"/>
      <c r="FW408" s="88"/>
      <c r="FX408" s="88"/>
      <c r="FY408" s="88"/>
      <c r="FZ408" s="88"/>
      <c r="GA408" s="88"/>
      <c r="GB408" s="69"/>
      <c r="GC408" s="88"/>
      <c r="GD408" s="88"/>
      <c r="GE408" s="88"/>
      <c r="GF408" s="88"/>
      <c r="GG408" s="88"/>
      <c r="GH408" s="88"/>
      <c r="GI408" s="88"/>
      <c r="GJ408" s="88"/>
      <c r="GK408" s="88"/>
      <c r="GL408" s="88"/>
      <c r="GM408" s="88"/>
      <c r="GN408" s="88"/>
      <c r="GO408" s="88"/>
      <c r="GQ408" s="11"/>
      <c r="HD408" s="2"/>
      <c r="HE408" s="2"/>
      <c r="HF408" s="2"/>
      <c r="HG408" s="2"/>
      <c r="HH408" s="2"/>
      <c r="HI408" s="2"/>
      <c r="HJ408" s="2"/>
      <c r="HK408" s="2"/>
      <c r="HL408" s="2"/>
    </row>
    <row r="409" spans="1:220" s="4" customFormat="1" x14ac:dyDescent="0.2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1"/>
      <c r="M409" s="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2"/>
      <c r="Z409" s="2"/>
      <c r="AA409" s="2"/>
      <c r="AB409" s="2"/>
      <c r="AC409" s="2"/>
      <c r="AD409" s="2"/>
      <c r="AE409" s="2"/>
      <c r="AF409" s="88"/>
      <c r="AG409" s="88"/>
      <c r="AH409" s="69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69"/>
      <c r="AX409" s="88"/>
      <c r="AY409" s="88"/>
      <c r="AZ409" s="88"/>
      <c r="BA409" s="88"/>
      <c r="BB409" s="88"/>
      <c r="BC409" s="88"/>
      <c r="BD409" s="88"/>
      <c r="BE409" s="88"/>
      <c r="BF409" s="88"/>
      <c r="BG409" s="88"/>
      <c r="BH409" s="88"/>
      <c r="BI409" s="88"/>
      <c r="BJ409" s="88"/>
      <c r="BK409" s="88"/>
      <c r="BL409" s="69"/>
      <c r="BM409" s="88"/>
      <c r="BN409" s="88"/>
      <c r="BO409" s="88"/>
      <c r="BP409" s="88"/>
      <c r="BQ409" s="88"/>
      <c r="BR409" s="88"/>
      <c r="BS409" s="88"/>
      <c r="BT409" s="88"/>
      <c r="BU409" s="88"/>
      <c r="BV409" s="88"/>
      <c r="BW409" s="88"/>
      <c r="BX409" s="88"/>
      <c r="BY409" s="88"/>
      <c r="BZ409" s="88"/>
      <c r="CA409" s="69"/>
      <c r="CB409" s="88"/>
      <c r="CC409" s="88"/>
      <c r="CD409" s="88"/>
      <c r="CE409" s="88"/>
      <c r="CF409" s="88"/>
      <c r="CG409" s="88"/>
      <c r="CH409" s="88"/>
      <c r="CI409" s="88"/>
      <c r="CJ409" s="88"/>
      <c r="CK409" s="88"/>
      <c r="CL409" s="88"/>
      <c r="CM409" s="88"/>
      <c r="CN409" s="88"/>
      <c r="CO409" s="88"/>
      <c r="CP409" s="69"/>
      <c r="CQ409" s="88"/>
      <c r="CR409" s="88"/>
      <c r="CS409" s="88"/>
      <c r="CT409" s="88"/>
      <c r="CU409" s="88"/>
      <c r="CV409" s="88"/>
      <c r="CW409" s="88"/>
      <c r="CX409" s="88"/>
      <c r="CY409" s="88"/>
      <c r="CZ409" s="88"/>
      <c r="DA409" s="88"/>
      <c r="DB409" s="88"/>
      <c r="DC409" s="88"/>
      <c r="DD409" s="88"/>
      <c r="DE409" s="69"/>
      <c r="DF409" s="88"/>
      <c r="DG409" s="88"/>
      <c r="DH409" s="88"/>
      <c r="DI409" s="88"/>
      <c r="DJ409" s="88"/>
      <c r="DK409" s="88"/>
      <c r="DL409" s="88"/>
      <c r="DM409" s="88"/>
      <c r="DN409" s="88"/>
      <c r="DO409" s="88"/>
      <c r="DP409" s="88"/>
      <c r="DQ409" s="88"/>
      <c r="DR409" s="88"/>
      <c r="DS409" s="88"/>
      <c r="DT409" s="69"/>
      <c r="DU409" s="88"/>
      <c r="DV409" s="88"/>
      <c r="DW409" s="88"/>
      <c r="DX409" s="88"/>
      <c r="DY409" s="88"/>
      <c r="DZ409" s="88"/>
      <c r="EA409" s="88"/>
      <c r="EB409" s="88"/>
      <c r="EC409" s="88"/>
      <c r="ED409" s="88"/>
      <c r="EE409" s="88"/>
      <c r="EF409" s="88"/>
      <c r="EG409" s="88"/>
      <c r="EH409" s="88"/>
      <c r="EI409" s="69"/>
      <c r="EJ409" s="88"/>
      <c r="EK409" s="88"/>
      <c r="EL409" s="88"/>
      <c r="EM409" s="88"/>
      <c r="EN409" s="88"/>
      <c r="EO409" s="88"/>
      <c r="EP409" s="88"/>
      <c r="EQ409" s="88"/>
      <c r="ER409" s="88"/>
      <c r="ES409" s="88"/>
      <c r="ET409" s="88"/>
      <c r="EU409" s="88"/>
      <c r="EV409" s="88"/>
      <c r="EW409" s="88"/>
      <c r="EX409" s="69"/>
      <c r="EY409" s="88"/>
      <c r="EZ409" s="88"/>
      <c r="FA409" s="88"/>
      <c r="FB409" s="88"/>
      <c r="FC409" s="88"/>
      <c r="FD409" s="88"/>
      <c r="FE409" s="88"/>
      <c r="FF409" s="88"/>
      <c r="FG409" s="88"/>
      <c r="FH409" s="88"/>
      <c r="FI409" s="88"/>
      <c r="FJ409" s="88"/>
      <c r="FK409" s="88"/>
      <c r="FL409" s="88"/>
      <c r="FM409" s="69"/>
      <c r="FN409" s="88"/>
      <c r="FO409" s="88"/>
      <c r="FP409" s="88"/>
      <c r="FQ409" s="88"/>
      <c r="FR409" s="88"/>
      <c r="FS409" s="88"/>
      <c r="FT409" s="88"/>
      <c r="FU409" s="88"/>
      <c r="FV409" s="88"/>
      <c r="FW409" s="88"/>
      <c r="FX409" s="88"/>
      <c r="FY409" s="88"/>
      <c r="FZ409" s="88"/>
      <c r="GA409" s="88"/>
      <c r="GB409" s="69"/>
      <c r="GC409" s="88"/>
      <c r="GD409" s="88"/>
      <c r="GE409" s="88"/>
      <c r="GF409" s="88"/>
      <c r="GG409" s="88"/>
      <c r="GH409" s="88"/>
      <c r="GI409" s="88"/>
      <c r="GJ409" s="88"/>
      <c r="GK409" s="88"/>
      <c r="GL409" s="88"/>
      <c r="GM409" s="88"/>
      <c r="GN409" s="88"/>
      <c r="GO409" s="88"/>
      <c r="GQ409" s="11"/>
      <c r="HD409" s="2"/>
      <c r="HE409" s="2"/>
      <c r="HF409" s="2"/>
      <c r="HG409" s="2"/>
      <c r="HH409" s="2"/>
      <c r="HI409" s="2"/>
      <c r="HJ409" s="2"/>
      <c r="HK409" s="2"/>
      <c r="HL409" s="2"/>
    </row>
    <row r="410" spans="1:220" s="4" customFormat="1" x14ac:dyDescent="0.2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1"/>
      <c r="M410" s="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2"/>
      <c r="Z410" s="2"/>
      <c r="AA410" s="2"/>
      <c r="AB410" s="2"/>
      <c r="AC410" s="2"/>
      <c r="AD410" s="2"/>
      <c r="AE410" s="2"/>
      <c r="AF410" s="88"/>
      <c r="AG410" s="88"/>
      <c r="AH410" s="69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69"/>
      <c r="AX410" s="88"/>
      <c r="AY410" s="88"/>
      <c r="AZ410" s="88"/>
      <c r="BA410" s="88"/>
      <c r="BB410" s="88"/>
      <c r="BC410" s="88"/>
      <c r="BD410" s="88"/>
      <c r="BE410" s="88"/>
      <c r="BF410" s="88"/>
      <c r="BG410" s="88"/>
      <c r="BH410" s="88"/>
      <c r="BI410" s="88"/>
      <c r="BJ410" s="88"/>
      <c r="BK410" s="88"/>
      <c r="BL410" s="69"/>
      <c r="BM410" s="88"/>
      <c r="BN410" s="88"/>
      <c r="BO410" s="88"/>
      <c r="BP410" s="88"/>
      <c r="BQ410" s="88"/>
      <c r="BR410" s="88"/>
      <c r="BS410" s="88"/>
      <c r="BT410" s="88"/>
      <c r="BU410" s="88"/>
      <c r="BV410" s="88"/>
      <c r="BW410" s="88"/>
      <c r="BX410" s="88"/>
      <c r="BY410" s="88"/>
      <c r="BZ410" s="88"/>
      <c r="CA410" s="69"/>
      <c r="CB410" s="88"/>
      <c r="CC410" s="88"/>
      <c r="CD410" s="88"/>
      <c r="CE410" s="88"/>
      <c r="CF410" s="88"/>
      <c r="CG410" s="88"/>
      <c r="CH410" s="88"/>
      <c r="CI410" s="88"/>
      <c r="CJ410" s="88"/>
      <c r="CK410" s="88"/>
      <c r="CL410" s="88"/>
      <c r="CM410" s="88"/>
      <c r="CN410" s="88"/>
      <c r="CO410" s="88"/>
      <c r="CP410" s="69"/>
      <c r="CQ410" s="88"/>
      <c r="CR410" s="88"/>
      <c r="CS410" s="88"/>
      <c r="CT410" s="88"/>
      <c r="CU410" s="88"/>
      <c r="CV410" s="88"/>
      <c r="CW410" s="88"/>
      <c r="CX410" s="88"/>
      <c r="CY410" s="88"/>
      <c r="CZ410" s="88"/>
      <c r="DA410" s="88"/>
      <c r="DB410" s="88"/>
      <c r="DC410" s="88"/>
      <c r="DD410" s="88"/>
      <c r="DE410" s="69"/>
      <c r="DF410" s="88"/>
      <c r="DG410" s="88"/>
      <c r="DH410" s="88"/>
      <c r="DI410" s="88"/>
      <c r="DJ410" s="88"/>
      <c r="DK410" s="88"/>
      <c r="DL410" s="88"/>
      <c r="DM410" s="88"/>
      <c r="DN410" s="88"/>
      <c r="DO410" s="88"/>
      <c r="DP410" s="88"/>
      <c r="DQ410" s="88"/>
      <c r="DR410" s="88"/>
      <c r="DS410" s="88"/>
      <c r="DT410" s="69"/>
      <c r="DU410" s="88"/>
      <c r="DV410" s="88"/>
      <c r="DW410" s="88"/>
      <c r="DX410" s="88"/>
      <c r="DY410" s="88"/>
      <c r="DZ410" s="88"/>
      <c r="EA410" s="88"/>
      <c r="EB410" s="88"/>
      <c r="EC410" s="88"/>
      <c r="ED410" s="88"/>
      <c r="EE410" s="88"/>
      <c r="EF410" s="88"/>
      <c r="EG410" s="88"/>
      <c r="EH410" s="88"/>
      <c r="EI410" s="69"/>
      <c r="EJ410" s="88"/>
      <c r="EK410" s="88"/>
      <c r="EL410" s="88"/>
      <c r="EM410" s="88"/>
      <c r="EN410" s="88"/>
      <c r="EO410" s="88"/>
      <c r="EP410" s="88"/>
      <c r="EQ410" s="88"/>
      <c r="ER410" s="88"/>
      <c r="ES410" s="88"/>
      <c r="ET410" s="88"/>
      <c r="EU410" s="88"/>
      <c r="EV410" s="88"/>
      <c r="EW410" s="88"/>
      <c r="EX410" s="69"/>
      <c r="EY410" s="88"/>
      <c r="EZ410" s="88"/>
      <c r="FA410" s="88"/>
      <c r="FB410" s="88"/>
      <c r="FC410" s="88"/>
      <c r="FD410" s="88"/>
      <c r="FE410" s="88"/>
      <c r="FF410" s="88"/>
      <c r="FG410" s="88"/>
      <c r="FH410" s="88"/>
      <c r="FI410" s="88"/>
      <c r="FJ410" s="88"/>
      <c r="FK410" s="88"/>
      <c r="FL410" s="88"/>
      <c r="FM410" s="69"/>
      <c r="FN410" s="88"/>
      <c r="FO410" s="88"/>
      <c r="FP410" s="88"/>
      <c r="FQ410" s="88"/>
      <c r="FR410" s="88"/>
      <c r="FS410" s="88"/>
      <c r="FT410" s="88"/>
      <c r="FU410" s="88"/>
      <c r="FV410" s="88"/>
      <c r="FW410" s="88"/>
      <c r="FX410" s="88"/>
      <c r="FY410" s="88"/>
      <c r="FZ410" s="88"/>
      <c r="GA410" s="88"/>
      <c r="GB410" s="69"/>
      <c r="GC410" s="88"/>
      <c r="GD410" s="88"/>
      <c r="GE410" s="88"/>
      <c r="GF410" s="88"/>
      <c r="GG410" s="88"/>
      <c r="GH410" s="88"/>
      <c r="GI410" s="88"/>
      <c r="GJ410" s="88"/>
      <c r="GK410" s="88"/>
      <c r="GL410" s="88"/>
      <c r="GM410" s="88"/>
      <c r="GN410" s="88"/>
      <c r="GO410" s="88"/>
      <c r="GQ410" s="11"/>
      <c r="HD410" s="2"/>
      <c r="HE410" s="2"/>
      <c r="HF410" s="2"/>
      <c r="HG410" s="2"/>
      <c r="HH410" s="2"/>
      <c r="HI410" s="2"/>
      <c r="HJ410" s="2"/>
      <c r="HK410" s="2"/>
      <c r="HL410" s="2"/>
    </row>
    <row r="411" spans="1:220" s="4" customFormat="1" x14ac:dyDescent="0.2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1"/>
      <c r="M411" s="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2"/>
      <c r="Z411" s="2"/>
      <c r="AA411" s="2"/>
      <c r="AB411" s="2"/>
      <c r="AC411" s="2"/>
      <c r="AD411" s="2"/>
      <c r="AE411" s="2"/>
      <c r="AF411" s="88"/>
      <c r="AG411" s="88"/>
      <c r="AH411" s="69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69"/>
      <c r="AX411" s="88"/>
      <c r="AY411" s="88"/>
      <c r="AZ411" s="88"/>
      <c r="BA411" s="88"/>
      <c r="BB411" s="88"/>
      <c r="BC411" s="88"/>
      <c r="BD411" s="88"/>
      <c r="BE411" s="88"/>
      <c r="BF411" s="88"/>
      <c r="BG411" s="88"/>
      <c r="BH411" s="88"/>
      <c r="BI411" s="88"/>
      <c r="BJ411" s="88"/>
      <c r="BK411" s="88"/>
      <c r="BL411" s="69"/>
      <c r="BM411" s="88"/>
      <c r="BN411" s="88"/>
      <c r="BO411" s="88"/>
      <c r="BP411" s="88"/>
      <c r="BQ411" s="88"/>
      <c r="BR411" s="88"/>
      <c r="BS411" s="88"/>
      <c r="BT411" s="88"/>
      <c r="BU411" s="88"/>
      <c r="BV411" s="88"/>
      <c r="BW411" s="88"/>
      <c r="BX411" s="88"/>
      <c r="BY411" s="88"/>
      <c r="BZ411" s="88"/>
      <c r="CA411" s="69"/>
      <c r="CB411" s="88"/>
      <c r="CC411" s="88"/>
      <c r="CD411" s="88"/>
      <c r="CE411" s="88"/>
      <c r="CF411" s="88"/>
      <c r="CG411" s="88"/>
      <c r="CH411" s="88"/>
      <c r="CI411" s="88"/>
      <c r="CJ411" s="88"/>
      <c r="CK411" s="88"/>
      <c r="CL411" s="88"/>
      <c r="CM411" s="88"/>
      <c r="CN411" s="88"/>
      <c r="CO411" s="88"/>
      <c r="CP411" s="69"/>
      <c r="CQ411" s="88"/>
      <c r="CR411" s="88"/>
      <c r="CS411" s="88"/>
      <c r="CT411" s="88"/>
      <c r="CU411" s="88"/>
      <c r="CV411" s="88"/>
      <c r="CW411" s="88"/>
      <c r="CX411" s="88"/>
      <c r="CY411" s="88"/>
      <c r="CZ411" s="88"/>
      <c r="DA411" s="88"/>
      <c r="DB411" s="88"/>
      <c r="DC411" s="88"/>
      <c r="DD411" s="88"/>
      <c r="DE411" s="69"/>
      <c r="DF411" s="88"/>
      <c r="DG411" s="88"/>
      <c r="DH411" s="88"/>
      <c r="DI411" s="88"/>
      <c r="DJ411" s="88"/>
      <c r="DK411" s="88"/>
      <c r="DL411" s="88"/>
      <c r="DM411" s="88"/>
      <c r="DN411" s="88"/>
      <c r="DO411" s="88"/>
      <c r="DP411" s="88"/>
      <c r="DQ411" s="88"/>
      <c r="DR411" s="88"/>
      <c r="DS411" s="88"/>
      <c r="DT411" s="69"/>
      <c r="DU411" s="88"/>
      <c r="DV411" s="88"/>
      <c r="DW411" s="88"/>
      <c r="DX411" s="88"/>
      <c r="DY411" s="88"/>
      <c r="DZ411" s="88"/>
      <c r="EA411" s="88"/>
      <c r="EB411" s="88"/>
      <c r="EC411" s="88"/>
      <c r="ED411" s="88"/>
      <c r="EE411" s="88"/>
      <c r="EF411" s="88"/>
      <c r="EG411" s="88"/>
      <c r="EH411" s="88"/>
      <c r="EI411" s="69"/>
      <c r="EJ411" s="88"/>
      <c r="EK411" s="88"/>
      <c r="EL411" s="88"/>
      <c r="EM411" s="88"/>
      <c r="EN411" s="88"/>
      <c r="EO411" s="88"/>
      <c r="EP411" s="88"/>
      <c r="EQ411" s="88"/>
      <c r="ER411" s="88"/>
      <c r="ES411" s="88"/>
      <c r="ET411" s="88"/>
      <c r="EU411" s="88"/>
      <c r="EV411" s="88"/>
      <c r="EW411" s="88"/>
      <c r="EX411" s="69"/>
      <c r="EY411" s="88"/>
      <c r="EZ411" s="88"/>
      <c r="FA411" s="88"/>
      <c r="FB411" s="88"/>
      <c r="FC411" s="88"/>
      <c r="FD411" s="88"/>
      <c r="FE411" s="88"/>
      <c r="FF411" s="88"/>
      <c r="FG411" s="88"/>
      <c r="FH411" s="88"/>
      <c r="FI411" s="88"/>
      <c r="FJ411" s="88"/>
      <c r="FK411" s="88"/>
      <c r="FL411" s="88"/>
      <c r="FM411" s="69"/>
      <c r="FN411" s="88"/>
      <c r="FO411" s="88"/>
      <c r="FP411" s="88"/>
      <c r="FQ411" s="88"/>
      <c r="FR411" s="88"/>
      <c r="FS411" s="88"/>
      <c r="FT411" s="88"/>
      <c r="FU411" s="88"/>
      <c r="FV411" s="88"/>
      <c r="FW411" s="88"/>
      <c r="FX411" s="88"/>
      <c r="FY411" s="88"/>
      <c r="FZ411" s="88"/>
      <c r="GA411" s="88"/>
      <c r="GB411" s="69"/>
      <c r="GC411" s="88"/>
      <c r="GD411" s="88"/>
      <c r="GE411" s="88"/>
      <c r="GF411" s="88"/>
      <c r="GG411" s="88"/>
      <c r="GH411" s="88"/>
      <c r="GI411" s="88"/>
      <c r="GJ411" s="88"/>
      <c r="GK411" s="88"/>
      <c r="GL411" s="88"/>
      <c r="GM411" s="88"/>
      <c r="GN411" s="88"/>
      <c r="GO411" s="88"/>
      <c r="GQ411" s="11"/>
      <c r="HD411" s="2"/>
      <c r="HE411" s="2"/>
      <c r="HF411" s="2"/>
      <c r="HG411" s="2"/>
      <c r="HH411" s="2"/>
      <c r="HI411" s="2"/>
      <c r="HJ411" s="2"/>
      <c r="HK411" s="2"/>
      <c r="HL411" s="2"/>
    </row>
    <row r="412" spans="1:220" s="4" customFormat="1" x14ac:dyDescent="0.2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1"/>
      <c r="M412" s="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2"/>
      <c r="Z412" s="2"/>
      <c r="AA412" s="2"/>
      <c r="AB412" s="2"/>
      <c r="AC412" s="2"/>
      <c r="AD412" s="2"/>
      <c r="AE412" s="2"/>
      <c r="AF412" s="88"/>
      <c r="AG412" s="88"/>
      <c r="AH412" s="69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69"/>
      <c r="AX412" s="88"/>
      <c r="AY412" s="88"/>
      <c r="AZ412" s="88"/>
      <c r="BA412" s="88"/>
      <c r="BB412" s="88"/>
      <c r="BC412" s="88"/>
      <c r="BD412" s="88"/>
      <c r="BE412" s="88"/>
      <c r="BF412" s="88"/>
      <c r="BG412" s="88"/>
      <c r="BH412" s="88"/>
      <c r="BI412" s="88"/>
      <c r="BJ412" s="88"/>
      <c r="BK412" s="88"/>
      <c r="BL412" s="69"/>
      <c r="BM412" s="88"/>
      <c r="BN412" s="88"/>
      <c r="BO412" s="88"/>
      <c r="BP412" s="88"/>
      <c r="BQ412" s="88"/>
      <c r="BR412" s="88"/>
      <c r="BS412" s="88"/>
      <c r="BT412" s="88"/>
      <c r="BU412" s="88"/>
      <c r="BV412" s="88"/>
      <c r="BW412" s="88"/>
      <c r="BX412" s="88"/>
      <c r="BY412" s="88"/>
      <c r="BZ412" s="88"/>
      <c r="CA412" s="69"/>
      <c r="CB412" s="88"/>
      <c r="CC412" s="88"/>
      <c r="CD412" s="88"/>
      <c r="CE412" s="88"/>
      <c r="CF412" s="88"/>
      <c r="CG412" s="88"/>
      <c r="CH412" s="88"/>
      <c r="CI412" s="88"/>
      <c r="CJ412" s="88"/>
      <c r="CK412" s="88"/>
      <c r="CL412" s="88"/>
      <c r="CM412" s="88"/>
      <c r="CN412" s="88"/>
      <c r="CO412" s="88"/>
      <c r="CP412" s="69"/>
      <c r="CQ412" s="88"/>
      <c r="CR412" s="88"/>
      <c r="CS412" s="88"/>
      <c r="CT412" s="88"/>
      <c r="CU412" s="88"/>
      <c r="CV412" s="88"/>
      <c r="CW412" s="88"/>
      <c r="CX412" s="88"/>
      <c r="CY412" s="88"/>
      <c r="CZ412" s="88"/>
      <c r="DA412" s="88"/>
      <c r="DB412" s="88"/>
      <c r="DC412" s="88"/>
      <c r="DD412" s="88"/>
      <c r="DE412" s="69"/>
      <c r="DF412" s="88"/>
      <c r="DG412" s="88"/>
      <c r="DH412" s="88"/>
      <c r="DI412" s="88"/>
      <c r="DJ412" s="88"/>
      <c r="DK412" s="88"/>
      <c r="DL412" s="88"/>
      <c r="DM412" s="88"/>
      <c r="DN412" s="88"/>
      <c r="DO412" s="88"/>
      <c r="DP412" s="88"/>
      <c r="DQ412" s="88"/>
      <c r="DR412" s="88"/>
      <c r="DS412" s="88"/>
      <c r="DT412" s="69"/>
      <c r="DU412" s="88"/>
      <c r="DV412" s="88"/>
      <c r="DW412" s="88"/>
      <c r="DX412" s="88"/>
      <c r="DY412" s="88"/>
      <c r="DZ412" s="88"/>
      <c r="EA412" s="88"/>
      <c r="EB412" s="88"/>
      <c r="EC412" s="88"/>
      <c r="ED412" s="88"/>
      <c r="EE412" s="88"/>
      <c r="EF412" s="88"/>
      <c r="EG412" s="88"/>
      <c r="EH412" s="88"/>
      <c r="EI412" s="69"/>
      <c r="EJ412" s="88"/>
      <c r="EK412" s="88"/>
      <c r="EL412" s="88"/>
      <c r="EM412" s="88"/>
      <c r="EN412" s="88"/>
      <c r="EO412" s="88"/>
      <c r="EP412" s="88"/>
      <c r="EQ412" s="88"/>
      <c r="ER412" s="88"/>
      <c r="ES412" s="88"/>
      <c r="ET412" s="88"/>
      <c r="EU412" s="88"/>
      <c r="EV412" s="88"/>
      <c r="EW412" s="88"/>
      <c r="EX412" s="69"/>
      <c r="EY412" s="88"/>
      <c r="EZ412" s="88"/>
      <c r="FA412" s="88"/>
      <c r="FB412" s="88"/>
      <c r="FC412" s="88"/>
      <c r="FD412" s="88"/>
      <c r="FE412" s="88"/>
      <c r="FF412" s="88"/>
      <c r="FG412" s="88"/>
      <c r="FH412" s="88"/>
      <c r="FI412" s="88"/>
      <c r="FJ412" s="88"/>
      <c r="FK412" s="88"/>
      <c r="FL412" s="88"/>
      <c r="FM412" s="69"/>
      <c r="FN412" s="88"/>
      <c r="FO412" s="88"/>
      <c r="FP412" s="88"/>
      <c r="FQ412" s="88"/>
      <c r="FR412" s="88"/>
      <c r="FS412" s="88"/>
      <c r="FT412" s="88"/>
      <c r="FU412" s="88"/>
      <c r="FV412" s="88"/>
      <c r="FW412" s="88"/>
      <c r="FX412" s="88"/>
      <c r="FY412" s="88"/>
      <c r="FZ412" s="88"/>
      <c r="GA412" s="88"/>
      <c r="GB412" s="69"/>
      <c r="GC412" s="88"/>
      <c r="GD412" s="88"/>
      <c r="GE412" s="88"/>
      <c r="GF412" s="88"/>
      <c r="GG412" s="88"/>
      <c r="GH412" s="88"/>
      <c r="GI412" s="88"/>
      <c r="GJ412" s="88"/>
      <c r="GK412" s="88"/>
      <c r="GL412" s="88"/>
      <c r="GM412" s="88"/>
      <c r="GN412" s="88"/>
      <c r="GO412" s="88"/>
      <c r="GQ412" s="11"/>
      <c r="HD412" s="2"/>
      <c r="HE412" s="2"/>
      <c r="HF412" s="2"/>
      <c r="HG412" s="2"/>
      <c r="HH412" s="2"/>
      <c r="HI412" s="2"/>
      <c r="HJ412" s="2"/>
      <c r="HK412" s="2"/>
      <c r="HL412" s="2"/>
    </row>
    <row r="413" spans="1:220" s="4" customFormat="1" x14ac:dyDescent="0.2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1"/>
      <c r="M413" s="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2"/>
      <c r="Z413" s="2"/>
      <c r="AA413" s="2"/>
      <c r="AB413" s="2"/>
      <c r="AC413" s="2"/>
      <c r="AD413" s="2"/>
      <c r="AE413" s="2"/>
      <c r="AF413" s="88"/>
      <c r="AG413" s="88"/>
      <c r="AH413" s="69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69"/>
      <c r="AX413" s="88"/>
      <c r="AY413" s="88"/>
      <c r="AZ413" s="88"/>
      <c r="BA413" s="88"/>
      <c r="BB413" s="88"/>
      <c r="BC413" s="88"/>
      <c r="BD413" s="88"/>
      <c r="BE413" s="88"/>
      <c r="BF413" s="88"/>
      <c r="BG413" s="88"/>
      <c r="BH413" s="88"/>
      <c r="BI413" s="88"/>
      <c r="BJ413" s="88"/>
      <c r="BK413" s="88"/>
      <c r="BL413" s="69"/>
      <c r="BM413" s="88"/>
      <c r="BN413" s="88"/>
      <c r="BO413" s="88"/>
      <c r="BP413" s="88"/>
      <c r="BQ413" s="88"/>
      <c r="BR413" s="88"/>
      <c r="BS413" s="88"/>
      <c r="BT413" s="88"/>
      <c r="BU413" s="88"/>
      <c r="BV413" s="88"/>
      <c r="BW413" s="88"/>
      <c r="BX413" s="88"/>
      <c r="BY413" s="88"/>
      <c r="BZ413" s="88"/>
      <c r="CA413" s="69"/>
      <c r="CB413" s="88"/>
      <c r="CC413" s="88"/>
      <c r="CD413" s="88"/>
      <c r="CE413" s="88"/>
      <c r="CF413" s="88"/>
      <c r="CG413" s="88"/>
      <c r="CH413" s="88"/>
      <c r="CI413" s="88"/>
      <c r="CJ413" s="88"/>
      <c r="CK413" s="88"/>
      <c r="CL413" s="88"/>
      <c r="CM413" s="88"/>
      <c r="CN413" s="88"/>
      <c r="CO413" s="88"/>
      <c r="CP413" s="69"/>
      <c r="CQ413" s="88"/>
      <c r="CR413" s="88"/>
      <c r="CS413" s="88"/>
      <c r="CT413" s="88"/>
      <c r="CU413" s="88"/>
      <c r="CV413" s="88"/>
      <c r="CW413" s="88"/>
      <c r="CX413" s="88"/>
      <c r="CY413" s="88"/>
      <c r="CZ413" s="88"/>
      <c r="DA413" s="88"/>
      <c r="DB413" s="88"/>
      <c r="DC413" s="88"/>
      <c r="DD413" s="88"/>
      <c r="DE413" s="69"/>
      <c r="DF413" s="88"/>
      <c r="DG413" s="88"/>
      <c r="DH413" s="88"/>
      <c r="DI413" s="88"/>
      <c r="DJ413" s="88"/>
      <c r="DK413" s="88"/>
      <c r="DL413" s="88"/>
      <c r="DM413" s="88"/>
      <c r="DN413" s="88"/>
      <c r="DO413" s="88"/>
      <c r="DP413" s="88"/>
      <c r="DQ413" s="88"/>
      <c r="DR413" s="88"/>
      <c r="DS413" s="88"/>
      <c r="DT413" s="69"/>
      <c r="DU413" s="88"/>
      <c r="DV413" s="88"/>
      <c r="DW413" s="88"/>
      <c r="DX413" s="88"/>
      <c r="DY413" s="88"/>
      <c r="DZ413" s="88"/>
      <c r="EA413" s="88"/>
      <c r="EB413" s="88"/>
      <c r="EC413" s="88"/>
      <c r="ED413" s="88"/>
      <c r="EE413" s="88"/>
      <c r="EF413" s="88"/>
      <c r="EG413" s="88"/>
      <c r="EH413" s="88"/>
      <c r="EI413" s="69"/>
      <c r="EJ413" s="88"/>
      <c r="EK413" s="88"/>
      <c r="EL413" s="88"/>
      <c r="EM413" s="88"/>
      <c r="EN413" s="88"/>
      <c r="EO413" s="88"/>
      <c r="EP413" s="88"/>
      <c r="EQ413" s="88"/>
      <c r="ER413" s="88"/>
      <c r="ES413" s="88"/>
      <c r="ET413" s="88"/>
      <c r="EU413" s="88"/>
      <c r="EV413" s="88"/>
      <c r="EW413" s="88"/>
      <c r="EX413" s="69"/>
      <c r="EY413" s="88"/>
      <c r="EZ413" s="88"/>
      <c r="FA413" s="88"/>
      <c r="FB413" s="88"/>
      <c r="FC413" s="88"/>
      <c r="FD413" s="88"/>
      <c r="FE413" s="88"/>
      <c r="FF413" s="88"/>
      <c r="FG413" s="88"/>
      <c r="FH413" s="88"/>
      <c r="FI413" s="88"/>
      <c r="FJ413" s="88"/>
      <c r="FK413" s="88"/>
      <c r="FL413" s="88"/>
      <c r="FM413" s="69"/>
      <c r="FN413" s="88"/>
      <c r="FO413" s="88"/>
      <c r="FP413" s="88"/>
      <c r="FQ413" s="88"/>
      <c r="FR413" s="88"/>
      <c r="FS413" s="88"/>
      <c r="FT413" s="88"/>
      <c r="FU413" s="88"/>
      <c r="FV413" s="88"/>
      <c r="FW413" s="88"/>
      <c r="FX413" s="88"/>
      <c r="FY413" s="88"/>
      <c r="FZ413" s="88"/>
      <c r="GA413" s="88"/>
      <c r="GB413" s="69"/>
      <c r="GC413" s="88"/>
      <c r="GD413" s="88"/>
      <c r="GE413" s="88"/>
      <c r="GF413" s="88"/>
      <c r="GG413" s="88"/>
      <c r="GH413" s="88"/>
      <c r="GI413" s="88"/>
      <c r="GJ413" s="88"/>
      <c r="GK413" s="88"/>
      <c r="GL413" s="88"/>
      <c r="GM413" s="88"/>
      <c r="GN413" s="88"/>
      <c r="GO413" s="88"/>
      <c r="GQ413" s="11"/>
      <c r="HD413" s="2"/>
      <c r="HE413" s="2"/>
      <c r="HF413" s="2"/>
      <c r="HG413" s="2"/>
      <c r="HH413" s="2"/>
      <c r="HI413" s="2"/>
      <c r="HJ413" s="2"/>
      <c r="HK413" s="2"/>
      <c r="HL413" s="2"/>
    </row>
    <row r="414" spans="1:220" s="4" customFormat="1" x14ac:dyDescent="0.2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1"/>
      <c r="M414" s="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2"/>
      <c r="Z414" s="2"/>
      <c r="AA414" s="2"/>
      <c r="AB414" s="2"/>
      <c r="AC414" s="2"/>
      <c r="AD414" s="2"/>
      <c r="AE414" s="2"/>
      <c r="AF414" s="88"/>
      <c r="AG414" s="88"/>
      <c r="AH414" s="69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69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69"/>
      <c r="BM414" s="88"/>
      <c r="BN414" s="88"/>
      <c r="BO414" s="88"/>
      <c r="BP414" s="88"/>
      <c r="BQ414" s="88"/>
      <c r="BR414" s="88"/>
      <c r="BS414" s="88"/>
      <c r="BT414" s="88"/>
      <c r="BU414" s="88"/>
      <c r="BV414" s="88"/>
      <c r="BW414" s="88"/>
      <c r="BX414" s="88"/>
      <c r="BY414" s="88"/>
      <c r="BZ414" s="88"/>
      <c r="CA414" s="69"/>
      <c r="CB414" s="88"/>
      <c r="CC414" s="88"/>
      <c r="CD414" s="88"/>
      <c r="CE414" s="88"/>
      <c r="CF414" s="88"/>
      <c r="CG414" s="88"/>
      <c r="CH414" s="88"/>
      <c r="CI414" s="88"/>
      <c r="CJ414" s="88"/>
      <c r="CK414" s="88"/>
      <c r="CL414" s="88"/>
      <c r="CM414" s="88"/>
      <c r="CN414" s="88"/>
      <c r="CO414" s="88"/>
      <c r="CP414" s="69"/>
      <c r="CQ414" s="88"/>
      <c r="CR414" s="88"/>
      <c r="CS414" s="88"/>
      <c r="CT414" s="88"/>
      <c r="CU414" s="88"/>
      <c r="CV414" s="88"/>
      <c r="CW414" s="88"/>
      <c r="CX414" s="88"/>
      <c r="CY414" s="88"/>
      <c r="CZ414" s="88"/>
      <c r="DA414" s="88"/>
      <c r="DB414" s="88"/>
      <c r="DC414" s="88"/>
      <c r="DD414" s="88"/>
      <c r="DE414" s="69"/>
      <c r="DF414" s="88"/>
      <c r="DG414" s="88"/>
      <c r="DH414" s="88"/>
      <c r="DI414" s="88"/>
      <c r="DJ414" s="88"/>
      <c r="DK414" s="88"/>
      <c r="DL414" s="88"/>
      <c r="DM414" s="88"/>
      <c r="DN414" s="88"/>
      <c r="DO414" s="88"/>
      <c r="DP414" s="88"/>
      <c r="DQ414" s="88"/>
      <c r="DR414" s="88"/>
      <c r="DS414" s="88"/>
      <c r="DT414" s="69"/>
      <c r="DU414" s="88"/>
      <c r="DV414" s="88"/>
      <c r="DW414" s="88"/>
      <c r="DX414" s="88"/>
      <c r="DY414" s="88"/>
      <c r="DZ414" s="88"/>
      <c r="EA414" s="88"/>
      <c r="EB414" s="88"/>
      <c r="EC414" s="88"/>
      <c r="ED414" s="88"/>
      <c r="EE414" s="88"/>
      <c r="EF414" s="88"/>
      <c r="EG414" s="88"/>
      <c r="EH414" s="88"/>
      <c r="EI414" s="69"/>
      <c r="EJ414" s="88"/>
      <c r="EK414" s="88"/>
      <c r="EL414" s="88"/>
      <c r="EM414" s="88"/>
      <c r="EN414" s="88"/>
      <c r="EO414" s="88"/>
      <c r="EP414" s="88"/>
      <c r="EQ414" s="88"/>
      <c r="ER414" s="88"/>
      <c r="ES414" s="88"/>
      <c r="ET414" s="88"/>
      <c r="EU414" s="88"/>
      <c r="EV414" s="88"/>
      <c r="EW414" s="88"/>
      <c r="EX414" s="69"/>
      <c r="EY414" s="88"/>
      <c r="EZ414" s="88"/>
      <c r="FA414" s="88"/>
      <c r="FB414" s="88"/>
      <c r="FC414" s="88"/>
      <c r="FD414" s="88"/>
      <c r="FE414" s="88"/>
      <c r="FF414" s="88"/>
      <c r="FG414" s="88"/>
      <c r="FH414" s="88"/>
      <c r="FI414" s="88"/>
      <c r="FJ414" s="88"/>
      <c r="FK414" s="88"/>
      <c r="FL414" s="88"/>
      <c r="FM414" s="69"/>
      <c r="FN414" s="88"/>
      <c r="FO414" s="88"/>
      <c r="FP414" s="88"/>
      <c r="FQ414" s="88"/>
      <c r="FR414" s="88"/>
      <c r="FS414" s="88"/>
      <c r="FT414" s="88"/>
      <c r="FU414" s="88"/>
      <c r="FV414" s="88"/>
      <c r="FW414" s="88"/>
      <c r="FX414" s="88"/>
      <c r="FY414" s="88"/>
      <c r="FZ414" s="88"/>
      <c r="GA414" s="88"/>
      <c r="GB414" s="69"/>
      <c r="GC414" s="88"/>
      <c r="GD414" s="88"/>
      <c r="GE414" s="88"/>
      <c r="GF414" s="88"/>
      <c r="GG414" s="88"/>
      <c r="GH414" s="88"/>
      <c r="GI414" s="88"/>
      <c r="GJ414" s="88"/>
      <c r="GK414" s="88"/>
      <c r="GL414" s="88"/>
      <c r="GM414" s="88"/>
      <c r="GN414" s="88"/>
      <c r="GO414" s="88"/>
      <c r="GQ414" s="11"/>
      <c r="HD414" s="2"/>
      <c r="HE414" s="2"/>
      <c r="HF414" s="2"/>
      <c r="HG414" s="2"/>
      <c r="HH414" s="2"/>
      <c r="HI414" s="2"/>
      <c r="HJ414" s="2"/>
      <c r="HK414" s="2"/>
      <c r="HL414" s="2"/>
    </row>
    <row r="415" spans="1:220" s="4" customFormat="1" x14ac:dyDescent="0.2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1"/>
      <c r="M415" s="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2"/>
      <c r="Z415" s="2"/>
      <c r="AA415" s="2"/>
      <c r="AB415" s="2"/>
      <c r="AC415" s="2"/>
      <c r="AD415" s="2"/>
      <c r="AE415" s="2"/>
      <c r="AF415" s="88"/>
      <c r="AG415" s="88"/>
      <c r="AH415" s="69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69"/>
      <c r="AX415" s="88"/>
      <c r="AY415" s="88"/>
      <c r="AZ415" s="88"/>
      <c r="BA415" s="88"/>
      <c r="BB415" s="88"/>
      <c r="BC415" s="88"/>
      <c r="BD415" s="88"/>
      <c r="BE415" s="88"/>
      <c r="BF415" s="88"/>
      <c r="BG415" s="88"/>
      <c r="BH415" s="88"/>
      <c r="BI415" s="88"/>
      <c r="BJ415" s="88"/>
      <c r="BK415" s="88"/>
      <c r="BL415" s="69"/>
      <c r="BM415" s="88"/>
      <c r="BN415" s="88"/>
      <c r="BO415" s="88"/>
      <c r="BP415" s="88"/>
      <c r="BQ415" s="88"/>
      <c r="BR415" s="88"/>
      <c r="BS415" s="88"/>
      <c r="BT415" s="88"/>
      <c r="BU415" s="88"/>
      <c r="BV415" s="88"/>
      <c r="BW415" s="88"/>
      <c r="BX415" s="88"/>
      <c r="BY415" s="88"/>
      <c r="BZ415" s="88"/>
      <c r="CA415" s="69"/>
      <c r="CB415" s="88"/>
      <c r="CC415" s="88"/>
      <c r="CD415" s="88"/>
      <c r="CE415" s="88"/>
      <c r="CF415" s="88"/>
      <c r="CG415" s="88"/>
      <c r="CH415" s="88"/>
      <c r="CI415" s="88"/>
      <c r="CJ415" s="88"/>
      <c r="CK415" s="88"/>
      <c r="CL415" s="88"/>
      <c r="CM415" s="88"/>
      <c r="CN415" s="88"/>
      <c r="CO415" s="88"/>
      <c r="CP415" s="69"/>
      <c r="CQ415" s="88"/>
      <c r="CR415" s="88"/>
      <c r="CS415" s="88"/>
      <c r="CT415" s="88"/>
      <c r="CU415" s="88"/>
      <c r="CV415" s="88"/>
      <c r="CW415" s="88"/>
      <c r="CX415" s="88"/>
      <c r="CY415" s="88"/>
      <c r="CZ415" s="88"/>
      <c r="DA415" s="88"/>
      <c r="DB415" s="88"/>
      <c r="DC415" s="88"/>
      <c r="DD415" s="88"/>
      <c r="DE415" s="69"/>
      <c r="DF415" s="88"/>
      <c r="DG415" s="88"/>
      <c r="DH415" s="88"/>
      <c r="DI415" s="88"/>
      <c r="DJ415" s="88"/>
      <c r="DK415" s="88"/>
      <c r="DL415" s="88"/>
      <c r="DM415" s="88"/>
      <c r="DN415" s="88"/>
      <c r="DO415" s="88"/>
      <c r="DP415" s="88"/>
      <c r="DQ415" s="88"/>
      <c r="DR415" s="88"/>
      <c r="DS415" s="88"/>
      <c r="DT415" s="69"/>
      <c r="DU415" s="88"/>
      <c r="DV415" s="88"/>
      <c r="DW415" s="88"/>
      <c r="DX415" s="88"/>
      <c r="DY415" s="88"/>
      <c r="DZ415" s="88"/>
      <c r="EA415" s="88"/>
      <c r="EB415" s="88"/>
      <c r="EC415" s="88"/>
      <c r="ED415" s="88"/>
      <c r="EE415" s="88"/>
      <c r="EF415" s="88"/>
      <c r="EG415" s="88"/>
      <c r="EH415" s="88"/>
      <c r="EI415" s="69"/>
      <c r="EJ415" s="88"/>
      <c r="EK415" s="88"/>
      <c r="EL415" s="88"/>
      <c r="EM415" s="88"/>
      <c r="EN415" s="88"/>
      <c r="EO415" s="88"/>
      <c r="EP415" s="88"/>
      <c r="EQ415" s="88"/>
      <c r="ER415" s="88"/>
      <c r="ES415" s="88"/>
      <c r="ET415" s="88"/>
      <c r="EU415" s="88"/>
      <c r="EV415" s="88"/>
      <c r="EW415" s="88"/>
      <c r="EX415" s="69"/>
      <c r="EY415" s="88"/>
      <c r="EZ415" s="88"/>
      <c r="FA415" s="88"/>
      <c r="FB415" s="88"/>
      <c r="FC415" s="88"/>
      <c r="FD415" s="88"/>
      <c r="FE415" s="88"/>
      <c r="FF415" s="88"/>
      <c r="FG415" s="88"/>
      <c r="FH415" s="88"/>
      <c r="FI415" s="88"/>
      <c r="FJ415" s="88"/>
      <c r="FK415" s="88"/>
      <c r="FL415" s="88"/>
      <c r="FM415" s="69"/>
      <c r="FN415" s="88"/>
      <c r="FO415" s="88"/>
      <c r="FP415" s="88"/>
      <c r="FQ415" s="88"/>
      <c r="FR415" s="88"/>
      <c r="FS415" s="88"/>
      <c r="FT415" s="88"/>
      <c r="FU415" s="88"/>
      <c r="FV415" s="88"/>
      <c r="FW415" s="88"/>
      <c r="FX415" s="88"/>
      <c r="FY415" s="88"/>
      <c r="FZ415" s="88"/>
      <c r="GA415" s="88"/>
      <c r="GB415" s="69"/>
      <c r="GC415" s="88"/>
      <c r="GD415" s="88"/>
      <c r="GE415" s="88"/>
      <c r="GF415" s="88"/>
      <c r="GG415" s="88"/>
      <c r="GH415" s="88"/>
      <c r="GI415" s="88"/>
      <c r="GJ415" s="88"/>
      <c r="GK415" s="88"/>
      <c r="GL415" s="88"/>
      <c r="GM415" s="88"/>
      <c r="GN415" s="88"/>
      <c r="GO415" s="88"/>
      <c r="GQ415" s="11"/>
      <c r="HD415" s="2"/>
      <c r="HE415" s="2"/>
      <c r="HF415" s="2"/>
      <c r="HG415" s="2"/>
      <c r="HH415" s="2"/>
      <c r="HI415" s="2"/>
      <c r="HJ415" s="2"/>
      <c r="HK415" s="2"/>
      <c r="HL415" s="2"/>
    </row>
    <row r="416" spans="1:220" s="4" customFormat="1" x14ac:dyDescent="0.2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1"/>
      <c r="M416" s="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2"/>
      <c r="Z416" s="2"/>
      <c r="AA416" s="2"/>
      <c r="AB416" s="2"/>
      <c r="AC416" s="2"/>
      <c r="AD416" s="2"/>
      <c r="AE416" s="2"/>
      <c r="AF416" s="88"/>
      <c r="AG416" s="88"/>
      <c r="AH416" s="69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69"/>
      <c r="AX416" s="88"/>
      <c r="AY416" s="88"/>
      <c r="AZ416" s="88"/>
      <c r="BA416" s="88"/>
      <c r="BB416" s="88"/>
      <c r="BC416" s="88"/>
      <c r="BD416" s="88"/>
      <c r="BE416" s="88"/>
      <c r="BF416" s="88"/>
      <c r="BG416" s="88"/>
      <c r="BH416" s="88"/>
      <c r="BI416" s="88"/>
      <c r="BJ416" s="88"/>
      <c r="BK416" s="88"/>
      <c r="BL416" s="69"/>
      <c r="BM416" s="88"/>
      <c r="BN416" s="88"/>
      <c r="BO416" s="88"/>
      <c r="BP416" s="88"/>
      <c r="BQ416" s="88"/>
      <c r="BR416" s="88"/>
      <c r="BS416" s="88"/>
      <c r="BT416" s="88"/>
      <c r="BU416" s="88"/>
      <c r="BV416" s="88"/>
      <c r="BW416" s="88"/>
      <c r="BX416" s="88"/>
      <c r="BY416" s="88"/>
      <c r="BZ416" s="88"/>
      <c r="CA416" s="69"/>
      <c r="CB416" s="88"/>
      <c r="CC416" s="88"/>
      <c r="CD416" s="88"/>
      <c r="CE416" s="88"/>
      <c r="CF416" s="88"/>
      <c r="CG416" s="88"/>
      <c r="CH416" s="88"/>
      <c r="CI416" s="88"/>
      <c r="CJ416" s="88"/>
      <c r="CK416" s="88"/>
      <c r="CL416" s="88"/>
      <c r="CM416" s="88"/>
      <c r="CN416" s="88"/>
      <c r="CO416" s="88"/>
      <c r="CP416" s="69"/>
      <c r="CQ416" s="88"/>
      <c r="CR416" s="88"/>
      <c r="CS416" s="88"/>
      <c r="CT416" s="88"/>
      <c r="CU416" s="88"/>
      <c r="CV416" s="88"/>
      <c r="CW416" s="88"/>
      <c r="CX416" s="88"/>
      <c r="CY416" s="88"/>
      <c r="CZ416" s="88"/>
      <c r="DA416" s="88"/>
      <c r="DB416" s="88"/>
      <c r="DC416" s="88"/>
      <c r="DD416" s="88"/>
      <c r="DE416" s="69"/>
      <c r="DF416" s="88"/>
      <c r="DG416" s="88"/>
      <c r="DH416" s="88"/>
      <c r="DI416" s="88"/>
      <c r="DJ416" s="88"/>
      <c r="DK416" s="88"/>
      <c r="DL416" s="88"/>
      <c r="DM416" s="88"/>
      <c r="DN416" s="88"/>
      <c r="DO416" s="88"/>
      <c r="DP416" s="88"/>
      <c r="DQ416" s="88"/>
      <c r="DR416" s="88"/>
      <c r="DS416" s="88"/>
      <c r="DT416" s="69"/>
      <c r="DU416" s="88"/>
      <c r="DV416" s="88"/>
      <c r="DW416" s="88"/>
      <c r="DX416" s="88"/>
      <c r="DY416" s="88"/>
      <c r="DZ416" s="88"/>
      <c r="EA416" s="88"/>
      <c r="EB416" s="88"/>
      <c r="EC416" s="88"/>
      <c r="ED416" s="88"/>
      <c r="EE416" s="88"/>
      <c r="EF416" s="88"/>
      <c r="EG416" s="88"/>
      <c r="EH416" s="88"/>
      <c r="EI416" s="69"/>
      <c r="EJ416" s="88"/>
      <c r="EK416" s="88"/>
      <c r="EL416" s="88"/>
      <c r="EM416" s="88"/>
      <c r="EN416" s="88"/>
      <c r="EO416" s="88"/>
      <c r="EP416" s="88"/>
      <c r="EQ416" s="88"/>
      <c r="ER416" s="88"/>
      <c r="ES416" s="88"/>
      <c r="ET416" s="88"/>
      <c r="EU416" s="88"/>
      <c r="EV416" s="88"/>
      <c r="EW416" s="88"/>
      <c r="EX416" s="69"/>
      <c r="EY416" s="88"/>
      <c r="EZ416" s="88"/>
      <c r="FA416" s="88"/>
      <c r="FB416" s="88"/>
      <c r="FC416" s="88"/>
      <c r="FD416" s="88"/>
      <c r="FE416" s="88"/>
      <c r="FF416" s="88"/>
      <c r="FG416" s="88"/>
      <c r="FH416" s="88"/>
      <c r="FI416" s="88"/>
      <c r="FJ416" s="88"/>
      <c r="FK416" s="88"/>
      <c r="FL416" s="88"/>
      <c r="FM416" s="69"/>
      <c r="FN416" s="88"/>
      <c r="FO416" s="88"/>
      <c r="FP416" s="88"/>
      <c r="FQ416" s="88"/>
      <c r="FR416" s="88"/>
      <c r="FS416" s="88"/>
      <c r="FT416" s="88"/>
      <c r="FU416" s="88"/>
      <c r="FV416" s="88"/>
      <c r="FW416" s="88"/>
      <c r="FX416" s="88"/>
      <c r="FY416" s="88"/>
      <c r="FZ416" s="88"/>
      <c r="GA416" s="88"/>
      <c r="GB416" s="69"/>
      <c r="GC416" s="88"/>
      <c r="GD416" s="88"/>
      <c r="GE416" s="88"/>
      <c r="GF416" s="88"/>
      <c r="GG416" s="88"/>
      <c r="GH416" s="88"/>
      <c r="GI416" s="88"/>
      <c r="GJ416" s="88"/>
      <c r="GK416" s="88"/>
      <c r="GL416" s="88"/>
      <c r="GM416" s="88"/>
      <c r="GN416" s="88"/>
      <c r="GO416" s="88"/>
      <c r="GQ416" s="11"/>
      <c r="HD416" s="2"/>
      <c r="HE416" s="2"/>
      <c r="HF416" s="2"/>
      <c r="HG416" s="2"/>
      <c r="HH416" s="2"/>
      <c r="HI416" s="2"/>
      <c r="HJ416" s="2"/>
      <c r="HK416" s="2"/>
      <c r="HL416" s="2"/>
    </row>
    <row r="417" spans="1:220" s="4" customFormat="1" x14ac:dyDescent="0.2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1"/>
      <c r="M417" s="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2"/>
      <c r="Z417" s="2"/>
      <c r="AA417" s="2"/>
      <c r="AB417" s="2"/>
      <c r="AC417" s="2"/>
      <c r="AD417" s="2"/>
      <c r="AE417" s="2"/>
      <c r="AF417" s="88"/>
      <c r="AG417" s="88"/>
      <c r="AH417" s="69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69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69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  <c r="BW417" s="88"/>
      <c r="BX417" s="88"/>
      <c r="BY417" s="88"/>
      <c r="BZ417" s="88"/>
      <c r="CA417" s="69"/>
      <c r="CB417" s="88"/>
      <c r="CC417" s="88"/>
      <c r="CD417" s="88"/>
      <c r="CE417" s="88"/>
      <c r="CF417" s="88"/>
      <c r="CG417" s="88"/>
      <c r="CH417" s="88"/>
      <c r="CI417" s="88"/>
      <c r="CJ417" s="88"/>
      <c r="CK417" s="88"/>
      <c r="CL417" s="88"/>
      <c r="CM417" s="88"/>
      <c r="CN417" s="88"/>
      <c r="CO417" s="88"/>
      <c r="CP417" s="69"/>
      <c r="CQ417" s="88"/>
      <c r="CR417" s="88"/>
      <c r="CS417" s="88"/>
      <c r="CT417" s="88"/>
      <c r="CU417" s="88"/>
      <c r="CV417" s="88"/>
      <c r="CW417" s="88"/>
      <c r="CX417" s="88"/>
      <c r="CY417" s="88"/>
      <c r="CZ417" s="88"/>
      <c r="DA417" s="88"/>
      <c r="DB417" s="88"/>
      <c r="DC417" s="88"/>
      <c r="DD417" s="88"/>
      <c r="DE417" s="69"/>
      <c r="DF417" s="88"/>
      <c r="DG417" s="88"/>
      <c r="DH417" s="88"/>
      <c r="DI417" s="88"/>
      <c r="DJ417" s="88"/>
      <c r="DK417" s="88"/>
      <c r="DL417" s="88"/>
      <c r="DM417" s="88"/>
      <c r="DN417" s="88"/>
      <c r="DO417" s="88"/>
      <c r="DP417" s="88"/>
      <c r="DQ417" s="88"/>
      <c r="DR417" s="88"/>
      <c r="DS417" s="88"/>
      <c r="DT417" s="69"/>
      <c r="DU417" s="88"/>
      <c r="DV417" s="88"/>
      <c r="DW417" s="88"/>
      <c r="DX417" s="88"/>
      <c r="DY417" s="88"/>
      <c r="DZ417" s="88"/>
      <c r="EA417" s="88"/>
      <c r="EB417" s="88"/>
      <c r="EC417" s="88"/>
      <c r="ED417" s="88"/>
      <c r="EE417" s="88"/>
      <c r="EF417" s="88"/>
      <c r="EG417" s="88"/>
      <c r="EH417" s="88"/>
      <c r="EI417" s="69"/>
      <c r="EJ417" s="88"/>
      <c r="EK417" s="88"/>
      <c r="EL417" s="88"/>
      <c r="EM417" s="88"/>
      <c r="EN417" s="88"/>
      <c r="EO417" s="88"/>
      <c r="EP417" s="88"/>
      <c r="EQ417" s="88"/>
      <c r="ER417" s="88"/>
      <c r="ES417" s="88"/>
      <c r="ET417" s="88"/>
      <c r="EU417" s="88"/>
      <c r="EV417" s="88"/>
      <c r="EW417" s="88"/>
      <c r="EX417" s="69"/>
      <c r="EY417" s="88"/>
      <c r="EZ417" s="88"/>
      <c r="FA417" s="88"/>
      <c r="FB417" s="88"/>
      <c r="FC417" s="88"/>
      <c r="FD417" s="88"/>
      <c r="FE417" s="88"/>
      <c r="FF417" s="88"/>
      <c r="FG417" s="88"/>
      <c r="FH417" s="88"/>
      <c r="FI417" s="88"/>
      <c r="FJ417" s="88"/>
      <c r="FK417" s="88"/>
      <c r="FL417" s="88"/>
      <c r="FM417" s="69"/>
      <c r="FN417" s="88"/>
      <c r="FO417" s="88"/>
      <c r="FP417" s="88"/>
      <c r="FQ417" s="88"/>
      <c r="FR417" s="88"/>
      <c r="FS417" s="88"/>
      <c r="FT417" s="88"/>
      <c r="FU417" s="88"/>
      <c r="FV417" s="88"/>
      <c r="FW417" s="88"/>
      <c r="FX417" s="88"/>
      <c r="FY417" s="88"/>
      <c r="FZ417" s="88"/>
      <c r="GA417" s="88"/>
      <c r="GB417" s="69"/>
      <c r="GC417" s="88"/>
      <c r="GD417" s="88"/>
      <c r="GE417" s="88"/>
      <c r="GF417" s="88"/>
      <c r="GG417" s="88"/>
      <c r="GH417" s="88"/>
      <c r="GI417" s="88"/>
      <c r="GJ417" s="88"/>
      <c r="GK417" s="88"/>
      <c r="GL417" s="88"/>
      <c r="GM417" s="88"/>
      <c r="GN417" s="88"/>
      <c r="GO417" s="88"/>
      <c r="GQ417" s="11"/>
      <c r="HD417" s="2"/>
      <c r="HE417" s="2"/>
      <c r="HF417" s="2"/>
      <c r="HG417" s="2"/>
      <c r="HH417" s="2"/>
      <c r="HI417" s="2"/>
      <c r="HJ417" s="2"/>
      <c r="HK417" s="2"/>
      <c r="HL417" s="2"/>
    </row>
    <row r="418" spans="1:220" s="4" customFormat="1" x14ac:dyDescent="0.2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1"/>
      <c r="M418" s="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2"/>
      <c r="Z418" s="2"/>
      <c r="AA418" s="2"/>
      <c r="AB418" s="2"/>
      <c r="AC418" s="2"/>
      <c r="AD418" s="2"/>
      <c r="AE418" s="2"/>
      <c r="AF418" s="88"/>
      <c r="AG418" s="88"/>
      <c r="AH418" s="69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69"/>
      <c r="AX418" s="88"/>
      <c r="AY418" s="88"/>
      <c r="AZ418" s="88"/>
      <c r="BA418" s="88"/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69"/>
      <c r="BM418" s="88"/>
      <c r="BN418" s="88"/>
      <c r="BO418" s="88"/>
      <c r="BP418" s="88"/>
      <c r="BQ418" s="88"/>
      <c r="BR418" s="88"/>
      <c r="BS418" s="88"/>
      <c r="BT418" s="88"/>
      <c r="BU418" s="88"/>
      <c r="BV418" s="88"/>
      <c r="BW418" s="88"/>
      <c r="BX418" s="88"/>
      <c r="BY418" s="88"/>
      <c r="BZ418" s="88"/>
      <c r="CA418" s="69"/>
      <c r="CB418" s="88"/>
      <c r="CC418" s="88"/>
      <c r="CD418" s="88"/>
      <c r="CE418" s="88"/>
      <c r="CF418" s="88"/>
      <c r="CG418" s="88"/>
      <c r="CH418" s="88"/>
      <c r="CI418" s="88"/>
      <c r="CJ418" s="88"/>
      <c r="CK418" s="88"/>
      <c r="CL418" s="88"/>
      <c r="CM418" s="88"/>
      <c r="CN418" s="88"/>
      <c r="CO418" s="88"/>
      <c r="CP418" s="69"/>
      <c r="CQ418" s="88"/>
      <c r="CR418" s="88"/>
      <c r="CS418" s="88"/>
      <c r="CT418" s="88"/>
      <c r="CU418" s="88"/>
      <c r="CV418" s="88"/>
      <c r="CW418" s="88"/>
      <c r="CX418" s="88"/>
      <c r="CY418" s="88"/>
      <c r="CZ418" s="88"/>
      <c r="DA418" s="88"/>
      <c r="DB418" s="88"/>
      <c r="DC418" s="88"/>
      <c r="DD418" s="88"/>
      <c r="DE418" s="69"/>
      <c r="DF418" s="88"/>
      <c r="DG418" s="88"/>
      <c r="DH418" s="88"/>
      <c r="DI418" s="88"/>
      <c r="DJ418" s="88"/>
      <c r="DK418" s="88"/>
      <c r="DL418" s="88"/>
      <c r="DM418" s="88"/>
      <c r="DN418" s="88"/>
      <c r="DO418" s="88"/>
      <c r="DP418" s="88"/>
      <c r="DQ418" s="88"/>
      <c r="DR418" s="88"/>
      <c r="DS418" s="88"/>
      <c r="DT418" s="69"/>
      <c r="DU418" s="88"/>
      <c r="DV418" s="88"/>
      <c r="DW418" s="88"/>
      <c r="DX418" s="88"/>
      <c r="DY418" s="88"/>
      <c r="DZ418" s="88"/>
      <c r="EA418" s="88"/>
      <c r="EB418" s="88"/>
      <c r="EC418" s="88"/>
      <c r="ED418" s="88"/>
      <c r="EE418" s="88"/>
      <c r="EF418" s="88"/>
      <c r="EG418" s="88"/>
      <c r="EH418" s="88"/>
      <c r="EI418" s="69"/>
      <c r="EJ418" s="88"/>
      <c r="EK418" s="88"/>
      <c r="EL418" s="88"/>
      <c r="EM418" s="88"/>
      <c r="EN418" s="88"/>
      <c r="EO418" s="88"/>
      <c r="EP418" s="88"/>
      <c r="EQ418" s="88"/>
      <c r="ER418" s="88"/>
      <c r="ES418" s="88"/>
      <c r="ET418" s="88"/>
      <c r="EU418" s="88"/>
      <c r="EV418" s="88"/>
      <c r="EW418" s="88"/>
      <c r="EX418" s="69"/>
      <c r="EY418" s="88"/>
      <c r="EZ418" s="88"/>
      <c r="FA418" s="88"/>
      <c r="FB418" s="88"/>
      <c r="FC418" s="88"/>
      <c r="FD418" s="88"/>
      <c r="FE418" s="88"/>
      <c r="FF418" s="88"/>
      <c r="FG418" s="88"/>
      <c r="FH418" s="88"/>
      <c r="FI418" s="88"/>
      <c r="FJ418" s="88"/>
      <c r="FK418" s="88"/>
      <c r="FL418" s="88"/>
      <c r="FM418" s="69"/>
      <c r="FN418" s="88"/>
      <c r="FO418" s="88"/>
      <c r="FP418" s="88"/>
      <c r="FQ418" s="88"/>
      <c r="FR418" s="88"/>
      <c r="FS418" s="88"/>
      <c r="FT418" s="88"/>
      <c r="FU418" s="88"/>
      <c r="FV418" s="88"/>
      <c r="FW418" s="88"/>
      <c r="FX418" s="88"/>
      <c r="FY418" s="88"/>
      <c r="FZ418" s="88"/>
      <c r="GA418" s="88"/>
      <c r="GB418" s="69"/>
      <c r="GC418" s="88"/>
      <c r="GD418" s="88"/>
      <c r="GE418" s="88"/>
      <c r="GF418" s="88"/>
      <c r="GG418" s="88"/>
      <c r="GH418" s="88"/>
      <c r="GI418" s="88"/>
      <c r="GJ418" s="88"/>
      <c r="GK418" s="88"/>
      <c r="GL418" s="88"/>
      <c r="GM418" s="88"/>
      <c r="GN418" s="88"/>
      <c r="GO418" s="88"/>
      <c r="GQ418" s="11"/>
      <c r="HD418" s="2"/>
      <c r="HE418" s="2"/>
      <c r="HF418" s="2"/>
      <c r="HG418" s="2"/>
      <c r="HH418" s="2"/>
      <c r="HI418" s="2"/>
      <c r="HJ418" s="2"/>
      <c r="HK418" s="2"/>
      <c r="HL418" s="2"/>
    </row>
    <row r="419" spans="1:220" s="4" customFormat="1" x14ac:dyDescent="0.2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1"/>
      <c r="M419" s="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2"/>
      <c r="Z419" s="2"/>
      <c r="AA419" s="2"/>
      <c r="AB419" s="2"/>
      <c r="AC419" s="2"/>
      <c r="AD419" s="2"/>
      <c r="AE419" s="2"/>
      <c r="AF419" s="88"/>
      <c r="AG419" s="88"/>
      <c r="AH419" s="69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69"/>
      <c r="AX419" s="88"/>
      <c r="AY419" s="88"/>
      <c r="AZ419" s="88"/>
      <c r="BA419" s="88"/>
      <c r="BB419" s="88"/>
      <c r="BC419" s="88"/>
      <c r="BD419" s="88"/>
      <c r="BE419" s="88"/>
      <c r="BF419" s="88"/>
      <c r="BG419" s="88"/>
      <c r="BH419" s="88"/>
      <c r="BI419" s="88"/>
      <c r="BJ419" s="88"/>
      <c r="BK419" s="88"/>
      <c r="BL419" s="69"/>
      <c r="BM419" s="88"/>
      <c r="BN419" s="88"/>
      <c r="BO419" s="88"/>
      <c r="BP419" s="88"/>
      <c r="BQ419" s="88"/>
      <c r="BR419" s="88"/>
      <c r="BS419" s="88"/>
      <c r="BT419" s="88"/>
      <c r="BU419" s="88"/>
      <c r="BV419" s="88"/>
      <c r="BW419" s="88"/>
      <c r="BX419" s="88"/>
      <c r="BY419" s="88"/>
      <c r="BZ419" s="88"/>
      <c r="CA419" s="69"/>
      <c r="CB419" s="88"/>
      <c r="CC419" s="88"/>
      <c r="CD419" s="88"/>
      <c r="CE419" s="88"/>
      <c r="CF419" s="88"/>
      <c r="CG419" s="88"/>
      <c r="CH419" s="88"/>
      <c r="CI419" s="88"/>
      <c r="CJ419" s="88"/>
      <c r="CK419" s="88"/>
      <c r="CL419" s="88"/>
      <c r="CM419" s="88"/>
      <c r="CN419" s="88"/>
      <c r="CO419" s="88"/>
      <c r="CP419" s="69"/>
      <c r="CQ419" s="88"/>
      <c r="CR419" s="88"/>
      <c r="CS419" s="88"/>
      <c r="CT419" s="88"/>
      <c r="CU419" s="88"/>
      <c r="CV419" s="88"/>
      <c r="CW419" s="88"/>
      <c r="CX419" s="88"/>
      <c r="CY419" s="88"/>
      <c r="CZ419" s="88"/>
      <c r="DA419" s="88"/>
      <c r="DB419" s="88"/>
      <c r="DC419" s="88"/>
      <c r="DD419" s="88"/>
      <c r="DE419" s="69"/>
      <c r="DF419" s="88"/>
      <c r="DG419" s="88"/>
      <c r="DH419" s="88"/>
      <c r="DI419" s="88"/>
      <c r="DJ419" s="88"/>
      <c r="DK419" s="88"/>
      <c r="DL419" s="88"/>
      <c r="DM419" s="88"/>
      <c r="DN419" s="88"/>
      <c r="DO419" s="88"/>
      <c r="DP419" s="88"/>
      <c r="DQ419" s="88"/>
      <c r="DR419" s="88"/>
      <c r="DS419" s="88"/>
      <c r="DT419" s="69"/>
      <c r="DU419" s="88"/>
      <c r="DV419" s="88"/>
      <c r="DW419" s="88"/>
      <c r="DX419" s="88"/>
      <c r="DY419" s="88"/>
      <c r="DZ419" s="88"/>
      <c r="EA419" s="88"/>
      <c r="EB419" s="88"/>
      <c r="EC419" s="88"/>
      <c r="ED419" s="88"/>
      <c r="EE419" s="88"/>
      <c r="EF419" s="88"/>
      <c r="EG419" s="88"/>
      <c r="EH419" s="88"/>
      <c r="EI419" s="69"/>
      <c r="EJ419" s="88"/>
      <c r="EK419" s="88"/>
      <c r="EL419" s="88"/>
      <c r="EM419" s="88"/>
      <c r="EN419" s="88"/>
      <c r="EO419" s="88"/>
      <c r="EP419" s="88"/>
      <c r="EQ419" s="88"/>
      <c r="ER419" s="88"/>
      <c r="ES419" s="88"/>
      <c r="ET419" s="88"/>
      <c r="EU419" s="88"/>
      <c r="EV419" s="88"/>
      <c r="EW419" s="88"/>
      <c r="EX419" s="69"/>
      <c r="EY419" s="88"/>
      <c r="EZ419" s="88"/>
      <c r="FA419" s="88"/>
      <c r="FB419" s="88"/>
      <c r="FC419" s="88"/>
      <c r="FD419" s="88"/>
      <c r="FE419" s="88"/>
      <c r="FF419" s="88"/>
      <c r="FG419" s="88"/>
      <c r="FH419" s="88"/>
      <c r="FI419" s="88"/>
      <c r="FJ419" s="88"/>
      <c r="FK419" s="88"/>
      <c r="FL419" s="88"/>
      <c r="FM419" s="69"/>
      <c r="FN419" s="88"/>
      <c r="FO419" s="88"/>
      <c r="FP419" s="88"/>
      <c r="FQ419" s="88"/>
      <c r="FR419" s="88"/>
      <c r="FS419" s="88"/>
      <c r="FT419" s="88"/>
      <c r="FU419" s="88"/>
      <c r="FV419" s="88"/>
      <c r="FW419" s="88"/>
      <c r="FX419" s="88"/>
      <c r="FY419" s="88"/>
      <c r="FZ419" s="88"/>
      <c r="GA419" s="88"/>
      <c r="GB419" s="69"/>
      <c r="GC419" s="88"/>
      <c r="GD419" s="88"/>
      <c r="GE419" s="88"/>
      <c r="GF419" s="88"/>
      <c r="GG419" s="88"/>
      <c r="GH419" s="88"/>
      <c r="GI419" s="88"/>
      <c r="GJ419" s="88"/>
      <c r="GK419" s="88"/>
      <c r="GL419" s="88"/>
      <c r="GM419" s="88"/>
      <c r="GN419" s="88"/>
      <c r="GO419" s="88"/>
      <c r="GQ419" s="11"/>
      <c r="HD419" s="2"/>
      <c r="HE419" s="2"/>
      <c r="HF419" s="2"/>
      <c r="HG419" s="2"/>
      <c r="HH419" s="2"/>
      <c r="HI419" s="2"/>
      <c r="HJ419" s="2"/>
      <c r="HK419" s="2"/>
      <c r="HL419" s="2"/>
    </row>
    <row r="420" spans="1:220" s="4" customFormat="1" x14ac:dyDescent="0.2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1"/>
      <c r="M420" s="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2"/>
      <c r="Z420" s="2"/>
      <c r="AA420" s="2"/>
      <c r="AB420" s="2"/>
      <c r="AC420" s="2"/>
      <c r="AD420" s="2"/>
      <c r="AE420" s="2"/>
      <c r="AF420" s="88"/>
      <c r="AG420" s="88"/>
      <c r="AH420" s="69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69"/>
      <c r="AX420" s="88"/>
      <c r="AY420" s="88"/>
      <c r="AZ420" s="88"/>
      <c r="BA420" s="88"/>
      <c r="BB420" s="88"/>
      <c r="BC420" s="88"/>
      <c r="BD420" s="88"/>
      <c r="BE420" s="88"/>
      <c r="BF420" s="88"/>
      <c r="BG420" s="88"/>
      <c r="BH420" s="88"/>
      <c r="BI420" s="88"/>
      <c r="BJ420" s="88"/>
      <c r="BK420" s="88"/>
      <c r="BL420" s="69"/>
      <c r="BM420" s="88"/>
      <c r="BN420" s="88"/>
      <c r="BO420" s="88"/>
      <c r="BP420" s="88"/>
      <c r="BQ420" s="88"/>
      <c r="BR420" s="88"/>
      <c r="BS420" s="88"/>
      <c r="BT420" s="88"/>
      <c r="BU420" s="88"/>
      <c r="BV420" s="88"/>
      <c r="BW420" s="88"/>
      <c r="BX420" s="88"/>
      <c r="BY420" s="88"/>
      <c r="BZ420" s="88"/>
      <c r="CA420" s="69"/>
      <c r="CB420" s="88"/>
      <c r="CC420" s="88"/>
      <c r="CD420" s="88"/>
      <c r="CE420" s="88"/>
      <c r="CF420" s="88"/>
      <c r="CG420" s="88"/>
      <c r="CH420" s="88"/>
      <c r="CI420" s="88"/>
      <c r="CJ420" s="88"/>
      <c r="CK420" s="88"/>
      <c r="CL420" s="88"/>
      <c r="CM420" s="88"/>
      <c r="CN420" s="88"/>
      <c r="CO420" s="88"/>
      <c r="CP420" s="69"/>
      <c r="CQ420" s="88"/>
      <c r="CR420" s="88"/>
      <c r="CS420" s="88"/>
      <c r="CT420" s="88"/>
      <c r="CU420" s="88"/>
      <c r="CV420" s="88"/>
      <c r="CW420" s="88"/>
      <c r="CX420" s="88"/>
      <c r="CY420" s="88"/>
      <c r="CZ420" s="88"/>
      <c r="DA420" s="88"/>
      <c r="DB420" s="88"/>
      <c r="DC420" s="88"/>
      <c r="DD420" s="88"/>
      <c r="DE420" s="69"/>
      <c r="DF420" s="88"/>
      <c r="DG420" s="88"/>
      <c r="DH420" s="88"/>
      <c r="DI420" s="88"/>
      <c r="DJ420" s="88"/>
      <c r="DK420" s="88"/>
      <c r="DL420" s="88"/>
      <c r="DM420" s="88"/>
      <c r="DN420" s="88"/>
      <c r="DO420" s="88"/>
      <c r="DP420" s="88"/>
      <c r="DQ420" s="88"/>
      <c r="DR420" s="88"/>
      <c r="DS420" s="88"/>
      <c r="DT420" s="69"/>
      <c r="DU420" s="88"/>
      <c r="DV420" s="88"/>
      <c r="DW420" s="88"/>
      <c r="DX420" s="88"/>
      <c r="DY420" s="88"/>
      <c r="DZ420" s="88"/>
      <c r="EA420" s="88"/>
      <c r="EB420" s="88"/>
      <c r="EC420" s="88"/>
      <c r="ED420" s="88"/>
      <c r="EE420" s="88"/>
      <c r="EF420" s="88"/>
      <c r="EG420" s="88"/>
      <c r="EH420" s="88"/>
      <c r="EI420" s="69"/>
      <c r="EJ420" s="88"/>
      <c r="EK420" s="88"/>
      <c r="EL420" s="88"/>
      <c r="EM420" s="88"/>
      <c r="EN420" s="88"/>
      <c r="EO420" s="88"/>
      <c r="EP420" s="88"/>
      <c r="EQ420" s="88"/>
      <c r="ER420" s="88"/>
      <c r="ES420" s="88"/>
      <c r="ET420" s="88"/>
      <c r="EU420" s="88"/>
      <c r="EV420" s="88"/>
      <c r="EW420" s="88"/>
      <c r="EX420" s="69"/>
      <c r="EY420" s="88"/>
      <c r="EZ420" s="88"/>
      <c r="FA420" s="88"/>
      <c r="FB420" s="88"/>
      <c r="FC420" s="88"/>
      <c r="FD420" s="88"/>
      <c r="FE420" s="88"/>
      <c r="FF420" s="88"/>
      <c r="FG420" s="88"/>
      <c r="FH420" s="88"/>
      <c r="FI420" s="88"/>
      <c r="FJ420" s="88"/>
      <c r="FK420" s="88"/>
      <c r="FL420" s="88"/>
      <c r="FM420" s="69"/>
      <c r="FN420" s="88"/>
      <c r="FO420" s="88"/>
      <c r="FP420" s="88"/>
      <c r="FQ420" s="88"/>
      <c r="FR420" s="88"/>
      <c r="FS420" s="88"/>
      <c r="FT420" s="88"/>
      <c r="FU420" s="88"/>
      <c r="FV420" s="88"/>
      <c r="FW420" s="88"/>
      <c r="FX420" s="88"/>
      <c r="FY420" s="88"/>
      <c r="FZ420" s="88"/>
      <c r="GA420" s="88"/>
      <c r="GB420" s="69"/>
      <c r="GC420" s="88"/>
      <c r="GD420" s="88"/>
      <c r="GE420" s="88"/>
      <c r="GF420" s="88"/>
      <c r="GG420" s="88"/>
      <c r="GH420" s="88"/>
      <c r="GI420" s="88"/>
      <c r="GJ420" s="88"/>
      <c r="GK420" s="88"/>
      <c r="GL420" s="88"/>
      <c r="GM420" s="88"/>
      <c r="GN420" s="88"/>
      <c r="GO420" s="88"/>
      <c r="GQ420" s="11"/>
      <c r="HD420" s="2"/>
      <c r="HE420" s="2"/>
      <c r="HF420" s="2"/>
      <c r="HG420" s="2"/>
      <c r="HH420" s="2"/>
      <c r="HI420" s="2"/>
      <c r="HJ420" s="2"/>
      <c r="HK420" s="2"/>
      <c r="HL420" s="2"/>
    </row>
    <row r="421" spans="1:220" s="4" customFormat="1" x14ac:dyDescent="0.2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1"/>
      <c r="M421" s="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2"/>
      <c r="Z421" s="2"/>
      <c r="AA421" s="2"/>
      <c r="AB421" s="2"/>
      <c r="AC421" s="2"/>
      <c r="AD421" s="2"/>
      <c r="AE421" s="2"/>
      <c r="AF421" s="88"/>
      <c r="AG421" s="88"/>
      <c r="AH421" s="69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69"/>
      <c r="AX421" s="88"/>
      <c r="AY421" s="88"/>
      <c r="AZ421" s="88"/>
      <c r="BA421" s="88"/>
      <c r="BB421" s="88"/>
      <c r="BC421" s="88"/>
      <c r="BD421" s="88"/>
      <c r="BE421" s="88"/>
      <c r="BF421" s="88"/>
      <c r="BG421" s="88"/>
      <c r="BH421" s="88"/>
      <c r="BI421" s="88"/>
      <c r="BJ421" s="88"/>
      <c r="BK421" s="88"/>
      <c r="BL421" s="69"/>
      <c r="BM421" s="88"/>
      <c r="BN421" s="88"/>
      <c r="BO421" s="88"/>
      <c r="BP421" s="88"/>
      <c r="BQ421" s="88"/>
      <c r="BR421" s="88"/>
      <c r="BS421" s="88"/>
      <c r="BT421" s="88"/>
      <c r="BU421" s="88"/>
      <c r="BV421" s="88"/>
      <c r="BW421" s="88"/>
      <c r="BX421" s="88"/>
      <c r="BY421" s="88"/>
      <c r="BZ421" s="88"/>
      <c r="CA421" s="69"/>
      <c r="CB421" s="88"/>
      <c r="CC421" s="88"/>
      <c r="CD421" s="88"/>
      <c r="CE421" s="88"/>
      <c r="CF421" s="88"/>
      <c r="CG421" s="88"/>
      <c r="CH421" s="88"/>
      <c r="CI421" s="88"/>
      <c r="CJ421" s="88"/>
      <c r="CK421" s="88"/>
      <c r="CL421" s="88"/>
      <c r="CM421" s="88"/>
      <c r="CN421" s="88"/>
      <c r="CO421" s="88"/>
      <c r="CP421" s="69"/>
      <c r="CQ421" s="88"/>
      <c r="CR421" s="88"/>
      <c r="CS421" s="88"/>
      <c r="CT421" s="88"/>
      <c r="CU421" s="88"/>
      <c r="CV421" s="88"/>
      <c r="CW421" s="88"/>
      <c r="CX421" s="88"/>
      <c r="CY421" s="88"/>
      <c r="CZ421" s="88"/>
      <c r="DA421" s="88"/>
      <c r="DB421" s="88"/>
      <c r="DC421" s="88"/>
      <c r="DD421" s="88"/>
      <c r="DE421" s="69"/>
      <c r="DF421" s="88"/>
      <c r="DG421" s="88"/>
      <c r="DH421" s="88"/>
      <c r="DI421" s="88"/>
      <c r="DJ421" s="88"/>
      <c r="DK421" s="88"/>
      <c r="DL421" s="88"/>
      <c r="DM421" s="88"/>
      <c r="DN421" s="88"/>
      <c r="DO421" s="88"/>
      <c r="DP421" s="88"/>
      <c r="DQ421" s="88"/>
      <c r="DR421" s="88"/>
      <c r="DS421" s="88"/>
      <c r="DT421" s="69"/>
      <c r="DU421" s="88"/>
      <c r="DV421" s="88"/>
      <c r="DW421" s="88"/>
      <c r="DX421" s="88"/>
      <c r="DY421" s="88"/>
      <c r="DZ421" s="88"/>
      <c r="EA421" s="88"/>
      <c r="EB421" s="88"/>
      <c r="EC421" s="88"/>
      <c r="ED421" s="88"/>
      <c r="EE421" s="88"/>
      <c r="EF421" s="88"/>
      <c r="EG421" s="88"/>
      <c r="EH421" s="88"/>
      <c r="EI421" s="69"/>
      <c r="EJ421" s="88"/>
      <c r="EK421" s="88"/>
      <c r="EL421" s="88"/>
      <c r="EM421" s="88"/>
      <c r="EN421" s="88"/>
      <c r="EO421" s="88"/>
      <c r="EP421" s="88"/>
      <c r="EQ421" s="88"/>
      <c r="ER421" s="88"/>
      <c r="ES421" s="88"/>
      <c r="ET421" s="88"/>
      <c r="EU421" s="88"/>
      <c r="EV421" s="88"/>
      <c r="EW421" s="88"/>
      <c r="EX421" s="69"/>
      <c r="EY421" s="88"/>
      <c r="EZ421" s="88"/>
      <c r="FA421" s="88"/>
      <c r="FB421" s="88"/>
      <c r="FC421" s="88"/>
      <c r="FD421" s="88"/>
      <c r="FE421" s="88"/>
      <c r="FF421" s="88"/>
      <c r="FG421" s="88"/>
      <c r="FH421" s="88"/>
      <c r="FI421" s="88"/>
      <c r="FJ421" s="88"/>
      <c r="FK421" s="88"/>
      <c r="FL421" s="88"/>
      <c r="FM421" s="69"/>
      <c r="FN421" s="88"/>
      <c r="FO421" s="88"/>
      <c r="FP421" s="88"/>
      <c r="FQ421" s="88"/>
      <c r="FR421" s="88"/>
      <c r="FS421" s="88"/>
      <c r="FT421" s="88"/>
      <c r="FU421" s="88"/>
      <c r="FV421" s="88"/>
      <c r="FW421" s="88"/>
      <c r="FX421" s="88"/>
      <c r="FY421" s="88"/>
      <c r="FZ421" s="88"/>
      <c r="GA421" s="88"/>
      <c r="GB421" s="69"/>
      <c r="GC421" s="88"/>
      <c r="GD421" s="88"/>
      <c r="GE421" s="88"/>
      <c r="GF421" s="88"/>
      <c r="GG421" s="88"/>
      <c r="GH421" s="88"/>
      <c r="GI421" s="88"/>
      <c r="GJ421" s="88"/>
      <c r="GK421" s="88"/>
      <c r="GL421" s="88"/>
      <c r="GM421" s="88"/>
      <c r="GN421" s="88"/>
      <c r="GO421" s="88"/>
      <c r="GQ421" s="11"/>
      <c r="HD421" s="2"/>
      <c r="HE421" s="2"/>
      <c r="HF421" s="2"/>
      <c r="HG421" s="2"/>
      <c r="HH421" s="2"/>
      <c r="HI421" s="2"/>
      <c r="HJ421" s="2"/>
      <c r="HK421" s="2"/>
      <c r="HL421" s="2"/>
    </row>
    <row r="422" spans="1:220" s="4" customFormat="1" x14ac:dyDescent="0.2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1"/>
      <c r="M422" s="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2"/>
      <c r="Z422" s="2"/>
      <c r="AA422" s="2"/>
      <c r="AB422" s="2"/>
      <c r="AC422" s="2"/>
      <c r="AD422" s="2"/>
      <c r="AE422" s="2"/>
      <c r="AF422" s="88"/>
      <c r="AG422" s="88"/>
      <c r="AH422" s="69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69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69"/>
      <c r="BM422" s="88"/>
      <c r="BN422" s="88"/>
      <c r="BO422" s="88"/>
      <c r="BP422" s="88"/>
      <c r="BQ422" s="88"/>
      <c r="BR422" s="88"/>
      <c r="BS422" s="88"/>
      <c r="BT422" s="88"/>
      <c r="BU422" s="88"/>
      <c r="BV422" s="88"/>
      <c r="BW422" s="88"/>
      <c r="BX422" s="88"/>
      <c r="BY422" s="88"/>
      <c r="BZ422" s="88"/>
      <c r="CA422" s="69"/>
      <c r="CB422" s="88"/>
      <c r="CC422" s="88"/>
      <c r="CD422" s="88"/>
      <c r="CE422" s="88"/>
      <c r="CF422" s="88"/>
      <c r="CG422" s="88"/>
      <c r="CH422" s="88"/>
      <c r="CI422" s="88"/>
      <c r="CJ422" s="88"/>
      <c r="CK422" s="88"/>
      <c r="CL422" s="88"/>
      <c r="CM422" s="88"/>
      <c r="CN422" s="88"/>
      <c r="CO422" s="88"/>
      <c r="CP422" s="69"/>
      <c r="CQ422" s="88"/>
      <c r="CR422" s="88"/>
      <c r="CS422" s="88"/>
      <c r="CT422" s="88"/>
      <c r="CU422" s="88"/>
      <c r="CV422" s="88"/>
      <c r="CW422" s="88"/>
      <c r="CX422" s="88"/>
      <c r="CY422" s="88"/>
      <c r="CZ422" s="88"/>
      <c r="DA422" s="88"/>
      <c r="DB422" s="88"/>
      <c r="DC422" s="88"/>
      <c r="DD422" s="88"/>
      <c r="DE422" s="69"/>
      <c r="DF422" s="88"/>
      <c r="DG422" s="88"/>
      <c r="DH422" s="88"/>
      <c r="DI422" s="88"/>
      <c r="DJ422" s="88"/>
      <c r="DK422" s="88"/>
      <c r="DL422" s="88"/>
      <c r="DM422" s="88"/>
      <c r="DN422" s="88"/>
      <c r="DO422" s="88"/>
      <c r="DP422" s="88"/>
      <c r="DQ422" s="88"/>
      <c r="DR422" s="88"/>
      <c r="DS422" s="88"/>
      <c r="DT422" s="69"/>
      <c r="DU422" s="88"/>
      <c r="DV422" s="88"/>
      <c r="DW422" s="88"/>
      <c r="DX422" s="88"/>
      <c r="DY422" s="88"/>
      <c r="DZ422" s="88"/>
      <c r="EA422" s="88"/>
      <c r="EB422" s="88"/>
      <c r="EC422" s="88"/>
      <c r="ED422" s="88"/>
      <c r="EE422" s="88"/>
      <c r="EF422" s="88"/>
      <c r="EG422" s="88"/>
      <c r="EH422" s="88"/>
      <c r="EI422" s="69"/>
      <c r="EJ422" s="88"/>
      <c r="EK422" s="88"/>
      <c r="EL422" s="88"/>
      <c r="EM422" s="88"/>
      <c r="EN422" s="88"/>
      <c r="EO422" s="88"/>
      <c r="EP422" s="88"/>
      <c r="EQ422" s="88"/>
      <c r="ER422" s="88"/>
      <c r="ES422" s="88"/>
      <c r="ET422" s="88"/>
      <c r="EU422" s="88"/>
      <c r="EV422" s="88"/>
      <c r="EW422" s="88"/>
      <c r="EX422" s="69"/>
      <c r="EY422" s="88"/>
      <c r="EZ422" s="88"/>
      <c r="FA422" s="88"/>
      <c r="FB422" s="88"/>
      <c r="FC422" s="88"/>
      <c r="FD422" s="88"/>
      <c r="FE422" s="88"/>
      <c r="FF422" s="88"/>
      <c r="FG422" s="88"/>
      <c r="FH422" s="88"/>
      <c r="FI422" s="88"/>
      <c r="FJ422" s="88"/>
      <c r="FK422" s="88"/>
      <c r="FL422" s="88"/>
      <c r="FM422" s="69"/>
      <c r="FN422" s="88"/>
      <c r="FO422" s="88"/>
      <c r="FP422" s="88"/>
      <c r="FQ422" s="88"/>
      <c r="FR422" s="88"/>
      <c r="FS422" s="88"/>
      <c r="FT422" s="88"/>
      <c r="FU422" s="88"/>
      <c r="FV422" s="88"/>
      <c r="FW422" s="88"/>
      <c r="FX422" s="88"/>
      <c r="FY422" s="88"/>
      <c r="FZ422" s="88"/>
      <c r="GA422" s="88"/>
      <c r="GB422" s="69"/>
      <c r="GC422" s="88"/>
      <c r="GD422" s="88"/>
      <c r="GE422" s="88"/>
      <c r="GF422" s="88"/>
      <c r="GG422" s="88"/>
      <c r="GH422" s="88"/>
      <c r="GI422" s="88"/>
      <c r="GJ422" s="88"/>
      <c r="GK422" s="88"/>
      <c r="GL422" s="88"/>
      <c r="GM422" s="88"/>
      <c r="GN422" s="88"/>
      <c r="GO422" s="88"/>
      <c r="GQ422" s="11"/>
      <c r="HD422" s="2"/>
      <c r="HE422" s="2"/>
      <c r="HF422" s="2"/>
      <c r="HG422" s="2"/>
      <c r="HH422" s="2"/>
      <c r="HI422" s="2"/>
      <c r="HJ422" s="2"/>
      <c r="HK422" s="2"/>
      <c r="HL422" s="2"/>
    </row>
    <row r="423" spans="1:220" s="4" customFormat="1" x14ac:dyDescent="0.2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1"/>
      <c r="M423" s="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2"/>
      <c r="Z423" s="2"/>
      <c r="AA423" s="2"/>
      <c r="AB423" s="2"/>
      <c r="AC423" s="2"/>
      <c r="AD423" s="2"/>
      <c r="AE423" s="2"/>
      <c r="AF423" s="88"/>
      <c r="AG423" s="88"/>
      <c r="AH423" s="69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69"/>
      <c r="AX423" s="88"/>
      <c r="AY423" s="88"/>
      <c r="AZ423" s="88"/>
      <c r="BA423" s="88"/>
      <c r="BB423" s="88"/>
      <c r="BC423" s="88"/>
      <c r="BD423" s="88"/>
      <c r="BE423" s="88"/>
      <c r="BF423" s="88"/>
      <c r="BG423" s="88"/>
      <c r="BH423" s="88"/>
      <c r="BI423" s="88"/>
      <c r="BJ423" s="88"/>
      <c r="BK423" s="88"/>
      <c r="BL423" s="69"/>
      <c r="BM423" s="88"/>
      <c r="BN423" s="88"/>
      <c r="BO423" s="88"/>
      <c r="BP423" s="88"/>
      <c r="BQ423" s="88"/>
      <c r="BR423" s="88"/>
      <c r="BS423" s="88"/>
      <c r="BT423" s="88"/>
      <c r="BU423" s="88"/>
      <c r="BV423" s="88"/>
      <c r="BW423" s="88"/>
      <c r="BX423" s="88"/>
      <c r="BY423" s="88"/>
      <c r="BZ423" s="88"/>
      <c r="CA423" s="69"/>
      <c r="CB423" s="88"/>
      <c r="CC423" s="88"/>
      <c r="CD423" s="88"/>
      <c r="CE423" s="88"/>
      <c r="CF423" s="88"/>
      <c r="CG423" s="88"/>
      <c r="CH423" s="88"/>
      <c r="CI423" s="88"/>
      <c r="CJ423" s="88"/>
      <c r="CK423" s="88"/>
      <c r="CL423" s="88"/>
      <c r="CM423" s="88"/>
      <c r="CN423" s="88"/>
      <c r="CO423" s="88"/>
      <c r="CP423" s="69"/>
      <c r="CQ423" s="88"/>
      <c r="CR423" s="88"/>
      <c r="CS423" s="88"/>
      <c r="CT423" s="88"/>
      <c r="CU423" s="88"/>
      <c r="CV423" s="88"/>
      <c r="CW423" s="88"/>
      <c r="CX423" s="88"/>
      <c r="CY423" s="88"/>
      <c r="CZ423" s="88"/>
      <c r="DA423" s="88"/>
      <c r="DB423" s="88"/>
      <c r="DC423" s="88"/>
      <c r="DD423" s="88"/>
      <c r="DE423" s="69"/>
      <c r="DF423" s="88"/>
      <c r="DG423" s="88"/>
      <c r="DH423" s="88"/>
      <c r="DI423" s="88"/>
      <c r="DJ423" s="88"/>
      <c r="DK423" s="88"/>
      <c r="DL423" s="88"/>
      <c r="DM423" s="88"/>
      <c r="DN423" s="88"/>
      <c r="DO423" s="88"/>
      <c r="DP423" s="88"/>
      <c r="DQ423" s="88"/>
      <c r="DR423" s="88"/>
      <c r="DS423" s="88"/>
      <c r="DT423" s="69"/>
      <c r="DU423" s="88"/>
      <c r="DV423" s="88"/>
      <c r="DW423" s="88"/>
      <c r="DX423" s="88"/>
      <c r="DY423" s="88"/>
      <c r="DZ423" s="88"/>
      <c r="EA423" s="88"/>
      <c r="EB423" s="88"/>
      <c r="EC423" s="88"/>
      <c r="ED423" s="88"/>
      <c r="EE423" s="88"/>
      <c r="EF423" s="88"/>
      <c r="EG423" s="88"/>
      <c r="EH423" s="88"/>
      <c r="EI423" s="69"/>
      <c r="EJ423" s="88"/>
      <c r="EK423" s="88"/>
      <c r="EL423" s="88"/>
      <c r="EM423" s="88"/>
      <c r="EN423" s="88"/>
      <c r="EO423" s="88"/>
      <c r="EP423" s="88"/>
      <c r="EQ423" s="88"/>
      <c r="ER423" s="88"/>
      <c r="ES423" s="88"/>
      <c r="ET423" s="88"/>
      <c r="EU423" s="88"/>
      <c r="EV423" s="88"/>
      <c r="EW423" s="88"/>
      <c r="EX423" s="69"/>
      <c r="EY423" s="88"/>
      <c r="EZ423" s="88"/>
      <c r="FA423" s="88"/>
      <c r="FB423" s="88"/>
      <c r="FC423" s="88"/>
      <c r="FD423" s="88"/>
      <c r="FE423" s="88"/>
      <c r="FF423" s="88"/>
      <c r="FG423" s="88"/>
      <c r="FH423" s="88"/>
      <c r="FI423" s="88"/>
      <c r="FJ423" s="88"/>
      <c r="FK423" s="88"/>
      <c r="FL423" s="88"/>
      <c r="FM423" s="69"/>
      <c r="FN423" s="88"/>
      <c r="FO423" s="88"/>
      <c r="FP423" s="88"/>
      <c r="FQ423" s="88"/>
      <c r="FR423" s="88"/>
      <c r="FS423" s="88"/>
      <c r="FT423" s="88"/>
      <c r="FU423" s="88"/>
      <c r="FV423" s="88"/>
      <c r="FW423" s="88"/>
      <c r="FX423" s="88"/>
      <c r="FY423" s="88"/>
      <c r="FZ423" s="88"/>
      <c r="GA423" s="88"/>
      <c r="GB423" s="69"/>
      <c r="GC423" s="88"/>
      <c r="GD423" s="88"/>
      <c r="GE423" s="88"/>
      <c r="GF423" s="88"/>
      <c r="GG423" s="88"/>
      <c r="GH423" s="88"/>
      <c r="GI423" s="88"/>
      <c r="GJ423" s="88"/>
      <c r="GK423" s="88"/>
      <c r="GL423" s="88"/>
      <c r="GM423" s="88"/>
      <c r="GN423" s="88"/>
      <c r="GO423" s="88"/>
      <c r="GQ423" s="11"/>
      <c r="HD423" s="2"/>
      <c r="HE423" s="2"/>
      <c r="HF423" s="2"/>
      <c r="HG423" s="2"/>
      <c r="HH423" s="2"/>
      <c r="HI423" s="2"/>
      <c r="HJ423" s="2"/>
      <c r="HK423" s="2"/>
      <c r="HL423" s="2"/>
    </row>
    <row r="424" spans="1:220" s="4" customFormat="1" x14ac:dyDescent="0.2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1"/>
      <c r="M424" s="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2"/>
      <c r="Z424" s="2"/>
      <c r="AA424" s="2"/>
      <c r="AB424" s="2"/>
      <c r="AC424" s="2"/>
      <c r="AD424" s="2"/>
      <c r="AE424" s="2"/>
      <c r="AF424" s="88"/>
      <c r="AG424" s="88"/>
      <c r="AH424" s="69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69"/>
      <c r="AX424" s="88"/>
      <c r="AY424" s="88"/>
      <c r="AZ424" s="88"/>
      <c r="BA424" s="88"/>
      <c r="BB424" s="88"/>
      <c r="BC424" s="88"/>
      <c r="BD424" s="88"/>
      <c r="BE424" s="88"/>
      <c r="BF424" s="88"/>
      <c r="BG424" s="88"/>
      <c r="BH424" s="88"/>
      <c r="BI424" s="88"/>
      <c r="BJ424" s="88"/>
      <c r="BK424" s="88"/>
      <c r="BL424" s="69"/>
      <c r="BM424" s="88"/>
      <c r="BN424" s="88"/>
      <c r="BO424" s="88"/>
      <c r="BP424" s="88"/>
      <c r="BQ424" s="88"/>
      <c r="BR424" s="88"/>
      <c r="BS424" s="88"/>
      <c r="BT424" s="88"/>
      <c r="BU424" s="88"/>
      <c r="BV424" s="88"/>
      <c r="BW424" s="88"/>
      <c r="BX424" s="88"/>
      <c r="BY424" s="88"/>
      <c r="BZ424" s="88"/>
      <c r="CA424" s="69"/>
      <c r="CB424" s="88"/>
      <c r="CC424" s="88"/>
      <c r="CD424" s="88"/>
      <c r="CE424" s="88"/>
      <c r="CF424" s="88"/>
      <c r="CG424" s="88"/>
      <c r="CH424" s="88"/>
      <c r="CI424" s="88"/>
      <c r="CJ424" s="88"/>
      <c r="CK424" s="88"/>
      <c r="CL424" s="88"/>
      <c r="CM424" s="88"/>
      <c r="CN424" s="88"/>
      <c r="CO424" s="88"/>
      <c r="CP424" s="69"/>
      <c r="CQ424" s="88"/>
      <c r="CR424" s="88"/>
      <c r="CS424" s="88"/>
      <c r="CT424" s="88"/>
      <c r="CU424" s="88"/>
      <c r="CV424" s="88"/>
      <c r="CW424" s="88"/>
      <c r="CX424" s="88"/>
      <c r="CY424" s="88"/>
      <c r="CZ424" s="88"/>
      <c r="DA424" s="88"/>
      <c r="DB424" s="88"/>
      <c r="DC424" s="88"/>
      <c r="DD424" s="88"/>
      <c r="DE424" s="69"/>
      <c r="DF424" s="88"/>
      <c r="DG424" s="88"/>
      <c r="DH424" s="88"/>
      <c r="DI424" s="88"/>
      <c r="DJ424" s="88"/>
      <c r="DK424" s="88"/>
      <c r="DL424" s="88"/>
      <c r="DM424" s="88"/>
      <c r="DN424" s="88"/>
      <c r="DO424" s="88"/>
      <c r="DP424" s="88"/>
      <c r="DQ424" s="88"/>
      <c r="DR424" s="88"/>
      <c r="DS424" s="88"/>
      <c r="DT424" s="69"/>
      <c r="DU424" s="88"/>
      <c r="DV424" s="88"/>
      <c r="DW424" s="88"/>
      <c r="DX424" s="88"/>
      <c r="DY424" s="88"/>
      <c r="DZ424" s="88"/>
      <c r="EA424" s="88"/>
      <c r="EB424" s="88"/>
      <c r="EC424" s="88"/>
      <c r="ED424" s="88"/>
      <c r="EE424" s="88"/>
      <c r="EF424" s="88"/>
      <c r="EG424" s="88"/>
      <c r="EH424" s="88"/>
      <c r="EI424" s="69"/>
      <c r="EJ424" s="88"/>
      <c r="EK424" s="88"/>
      <c r="EL424" s="88"/>
      <c r="EM424" s="88"/>
      <c r="EN424" s="88"/>
      <c r="EO424" s="88"/>
      <c r="EP424" s="88"/>
      <c r="EQ424" s="88"/>
      <c r="ER424" s="88"/>
      <c r="ES424" s="88"/>
      <c r="ET424" s="88"/>
      <c r="EU424" s="88"/>
      <c r="EV424" s="88"/>
      <c r="EW424" s="88"/>
      <c r="EX424" s="69"/>
      <c r="EY424" s="88"/>
      <c r="EZ424" s="88"/>
      <c r="FA424" s="88"/>
      <c r="FB424" s="88"/>
      <c r="FC424" s="88"/>
      <c r="FD424" s="88"/>
      <c r="FE424" s="88"/>
      <c r="FF424" s="88"/>
      <c r="FG424" s="88"/>
      <c r="FH424" s="88"/>
      <c r="FI424" s="88"/>
      <c r="FJ424" s="88"/>
      <c r="FK424" s="88"/>
      <c r="FL424" s="88"/>
      <c r="FM424" s="69"/>
      <c r="FN424" s="88"/>
      <c r="FO424" s="88"/>
      <c r="FP424" s="88"/>
      <c r="FQ424" s="88"/>
      <c r="FR424" s="88"/>
      <c r="FS424" s="88"/>
      <c r="FT424" s="88"/>
      <c r="FU424" s="88"/>
      <c r="FV424" s="88"/>
      <c r="FW424" s="88"/>
      <c r="FX424" s="88"/>
      <c r="FY424" s="88"/>
      <c r="FZ424" s="88"/>
      <c r="GA424" s="88"/>
      <c r="GB424" s="69"/>
      <c r="GC424" s="88"/>
      <c r="GD424" s="88"/>
      <c r="GE424" s="88"/>
      <c r="GF424" s="88"/>
      <c r="GG424" s="88"/>
      <c r="GH424" s="88"/>
      <c r="GI424" s="88"/>
      <c r="GJ424" s="88"/>
      <c r="GK424" s="88"/>
      <c r="GL424" s="88"/>
      <c r="GM424" s="88"/>
      <c r="GN424" s="88"/>
      <c r="GO424" s="88"/>
      <c r="GQ424" s="11"/>
      <c r="HD424" s="2"/>
      <c r="HE424" s="2"/>
      <c r="HF424" s="2"/>
      <c r="HG424" s="2"/>
      <c r="HH424" s="2"/>
      <c r="HI424" s="2"/>
      <c r="HJ424" s="2"/>
      <c r="HK424" s="2"/>
      <c r="HL424" s="2"/>
    </row>
    <row r="425" spans="1:220" s="4" customFormat="1" x14ac:dyDescent="0.2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1"/>
      <c r="M425" s="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2"/>
      <c r="Z425" s="2"/>
      <c r="AA425" s="2"/>
      <c r="AB425" s="2"/>
      <c r="AC425" s="2"/>
      <c r="AD425" s="2"/>
      <c r="AE425" s="2"/>
      <c r="AF425" s="88"/>
      <c r="AG425" s="88"/>
      <c r="AH425" s="69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69"/>
      <c r="AX425" s="88"/>
      <c r="AY425" s="88"/>
      <c r="AZ425" s="88"/>
      <c r="BA425" s="88"/>
      <c r="BB425" s="88"/>
      <c r="BC425" s="88"/>
      <c r="BD425" s="88"/>
      <c r="BE425" s="88"/>
      <c r="BF425" s="88"/>
      <c r="BG425" s="88"/>
      <c r="BH425" s="88"/>
      <c r="BI425" s="88"/>
      <c r="BJ425" s="88"/>
      <c r="BK425" s="88"/>
      <c r="BL425" s="69"/>
      <c r="BM425" s="88"/>
      <c r="BN425" s="88"/>
      <c r="BO425" s="88"/>
      <c r="BP425" s="88"/>
      <c r="BQ425" s="88"/>
      <c r="BR425" s="88"/>
      <c r="BS425" s="88"/>
      <c r="BT425" s="88"/>
      <c r="BU425" s="88"/>
      <c r="BV425" s="88"/>
      <c r="BW425" s="88"/>
      <c r="BX425" s="88"/>
      <c r="BY425" s="88"/>
      <c r="BZ425" s="88"/>
      <c r="CA425" s="69"/>
      <c r="CB425" s="88"/>
      <c r="CC425" s="88"/>
      <c r="CD425" s="88"/>
      <c r="CE425" s="88"/>
      <c r="CF425" s="88"/>
      <c r="CG425" s="88"/>
      <c r="CH425" s="88"/>
      <c r="CI425" s="88"/>
      <c r="CJ425" s="88"/>
      <c r="CK425" s="88"/>
      <c r="CL425" s="88"/>
      <c r="CM425" s="88"/>
      <c r="CN425" s="88"/>
      <c r="CO425" s="88"/>
      <c r="CP425" s="69"/>
      <c r="CQ425" s="88"/>
      <c r="CR425" s="88"/>
      <c r="CS425" s="88"/>
      <c r="CT425" s="88"/>
      <c r="CU425" s="88"/>
      <c r="CV425" s="88"/>
      <c r="CW425" s="88"/>
      <c r="CX425" s="88"/>
      <c r="CY425" s="88"/>
      <c r="CZ425" s="88"/>
      <c r="DA425" s="88"/>
      <c r="DB425" s="88"/>
      <c r="DC425" s="88"/>
      <c r="DD425" s="88"/>
      <c r="DE425" s="69"/>
      <c r="DF425" s="88"/>
      <c r="DG425" s="88"/>
      <c r="DH425" s="88"/>
      <c r="DI425" s="88"/>
      <c r="DJ425" s="88"/>
      <c r="DK425" s="88"/>
      <c r="DL425" s="88"/>
      <c r="DM425" s="88"/>
      <c r="DN425" s="88"/>
      <c r="DO425" s="88"/>
      <c r="DP425" s="88"/>
      <c r="DQ425" s="88"/>
      <c r="DR425" s="88"/>
      <c r="DS425" s="88"/>
      <c r="DT425" s="69"/>
      <c r="DU425" s="88"/>
      <c r="DV425" s="88"/>
      <c r="DW425" s="88"/>
      <c r="DX425" s="88"/>
      <c r="DY425" s="88"/>
      <c r="DZ425" s="88"/>
      <c r="EA425" s="88"/>
      <c r="EB425" s="88"/>
      <c r="EC425" s="88"/>
      <c r="ED425" s="88"/>
      <c r="EE425" s="88"/>
      <c r="EF425" s="88"/>
      <c r="EG425" s="88"/>
      <c r="EH425" s="88"/>
      <c r="EI425" s="69"/>
      <c r="EJ425" s="88"/>
      <c r="EK425" s="88"/>
      <c r="EL425" s="88"/>
      <c r="EM425" s="88"/>
      <c r="EN425" s="88"/>
      <c r="EO425" s="88"/>
      <c r="EP425" s="88"/>
      <c r="EQ425" s="88"/>
      <c r="ER425" s="88"/>
      <c r="ES425" s="88"/>
      <c r="ET425" s="88"/>
      <c r="EU425" s="88"/>
      <c r="EV425" s="88"/>
      <c r="EW425" s="88"/>
      <c r="EX425" s="69"/>
      <c r="EY425" s="88"/>
      <c r="EZ425" s="88"/>
      <c r="FA425" s="88"/>
      <c r="FB425" s="88"/>
      <c r="FC425" s="88"/>
      <c r="FD425" s="88"/>
      <c r="FE425" s="88"/>
      <c r="FF425" s="88"/>
      <c r="FG425" s="88"/>
      <c r="FH425" s="88"/>
      <c r="FI425" s="88"/>
      <c r="FJ425" s="88"/>
      <c r="FK425" s="88"/>
      <c r="FL425" s="88"/>
      <c r="FM425" s="69"/>
      <c r="FN425" s="88"/>
      <c r="FO425" s="88"/>
      <c r="FP425" s="88"/>
      <c r="FQ425" s="88"/>
      <c r="FR425" s="88"/>
      <c r="FS425" s="88"/>
      <c r="FT425" s="88"/>
      <c r="FU425" s="88"/>
      <c r="FV425" s="88"/>
      <c r="FW425" s="88"/>
      <c r="FX425" s="88"/>
      <c r="FY425" s="88"/>
      <c r="FZ425" s="88"/>
      <c r="GA425" s="88"/>
      <c r="GB425" s="69"/>
      <c r="GC425" s="88"/>
      <c r="GD425" s="88"/>
      <c r="GE425" s="88"/>
      <c r="GF425" s="88"/>
      <c r="GG425" s="88"/>
      <c r="GH425" s="88"/>
      <c r="GI425" s="88"/>
      <c r="GJ425" s="88"/>
      <c r="GK425" s="88"/>
      <c r="GL425" s="88"/>
      <c r="GM425" s="88"/>
      <c r="GN425" s="88"/>
      <c r="GO425" s="88"/>
      <c r="GQ425" s="11"/>
      <c r="HD425" s="2"/>
      <c r="HE425" s="2"/>
      <c r="HF425" s="2"/>
      <c r="HG425" s="2"/>
      <c r="HH425" s="2"/>
      <c r="HI425" s="2"/>
      <c r="HJ425" s="2"/>
      <c r="HK425" s="2"/>
      <c r="HL425" s="2"/>
    </row>
    <row r="426" spans="1:220" s="4" customFormat="1" x14ac:dyDescent="0.2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1"/>
      <c r="M426" s="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2"/>
      <c r="Z426" s="2"/>
      <c r="AA426" s="2"/>
      <c r="AB426" s="2"/>
      <c r="AC426" s="2"/>
      <c r="AD426" s="2"/>
      <c r="AE426" s="2"/>
      <c r="AF426" s="88"/>
      <c r="AG426" s="88"/>
      <c r="AH426" s="69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69"/>
      <c r="AX426" s="88"/>
      <c r="AY426" s="88"/>
      <c r="AZ426" s="88"/>
      <c r="BA426" s="88"/>
      <c r="BB426" s="88"/>
      <c r="BC426" s="88"/>
      <c r="BD426" s="88"/>
      <c r="BE426" s="88"/>
      <c r="BF426" s="88"/>
      <c r="BG426" s="88"/>
      <c r="BH426" s="88"/>
      <c r="BI426" s="88"/>
      <c r="BJ426" s="88"/>
      <c r="BK426" s="88"/>
      <c r="BL426" s="69"/>
      <c r="BM426" s="88"/>
      <c r="BN426" s="88"/>
      <c r="BO426" s="88"/>
      <c r="BP426" s="88"/>
      <c r="BQ426" s="88"/>
      <c r="BR426" s="88"/>
      <c r="BS426" s="88"/>
      <c r="BT426" s="88"/>
      <c r="BU426" s="88"/>
      <c r="BV426" s="88"/>
      <c r="BW426" s="88"/>
      <c r="BX426" s="88"/>
      <c r="BY426" s="88"/>
      <c r="BZ426" s="88"/>
      <c r="CA426" s="69"/>
      <c r="CB426" s="88"/>
      <c r="CC426" s="88"/>
      <c r="CD426" s="88"/>
      <c r="CE426" s="88"/>
      <c r="CF426" s="88"/>
      <c r="CG426" s="88"/>
      <c r="CH426" s="88"/>
      <c r="CI426" s="88"/>
      <c r="CJ426" s="88"/>
      <c r="CK426" s="88"/>
      <c r="CL426" s="88"/>
      <c r="CM426" s="88"/>
      <c r="CN426" s="88"/>
      <c r="CO426" s="88"/>
      <c r="CP426" s="69"/>
      <c r="CQ426" s="88"/>
      <c r="CR426" s="88"/>
      <c r="CS426" s="88"/>
      <c r="CT426" s="88"/>
      <c r="CU426" s="88"/>
      <c r="CV426" s="88"/>
      <c r="CW426" s="88"/>
      <c r="CX426" s="88"/>
      <c r="CY426" s="88"/>
      <c r="CZ426" s="88"/>
      <c r="DA426" s="88"/>
      <c r="DB426" s="88"/>
      <c r="DC426" s="88"/>
      <c r="DD426" s="88"/>
      <c r="DE426" s="69"/>
      <c r="DF426" s="88"/>
      <c r="DG426" s="88"/>
      <c r="DH426" s="88"/>
      <c r="DI426" s="88"/>
      <c r="DJ426" s="88"/>
      <c r="DK426" s="88"/>
      <c r="DL426" s="88"/>
      <c r="DM426" s="88"/>
      <c r="DN426" s="88"/>
      <c r="DO426" s="88"/>
      <c r="DP426" s="88"/>
      <c r="DQ426" s="88"/>
      <c r="DR426" s="88"/>
      <c r="DS426" s="88"/>
      <c r="DT426" s="69"/>
      <c r="DU426" s="88"/>
      <c r="DV426" s="88"/>
      <c r="DW426" s="88"/>
      <c r="DX426" s="88"/>
      <c r="DY426" s="88"/>
      <c r="DZ426" s="88"/>
      <c r="EA426" s="88"/>
      <c r="EB426" s="88"/>
      <c r="EC426" s="88"/>
      <c r="ED426" s="88"/>
      <c r="EE426" s="88"/>
      <c r="EF426" s="88"/>
      <c r="EG426" s="88"/>
      <c r="EH426" s="88"/>
      <c r="EI426" s="69"/>
      <c r="EJ426" s="88"/>
      <c r="EK426" s="88"/>
      <c r="EL426" s="88"/>
      <c r="EM426" s="88"/>
      <c r="EN426" s="88"/>
      <c r="EO426" s="88"/>
      <c r="EP426" s="88"/>
      <c r="EQ426" s="88"/>
      <c r="ER426" s="88"/>
      <c r="ES426" s="88"/>
      <c r="ET426" s="88"/>
      <c r="EU426" s="88"/>
      <c r="EV426" s="88"/>
      <c r="EW426" s="88"/>
      <c r="EX426" s="69"/>
      <c r="EY426" s="88"/>
      <c r="EZ426" s="88"/>
      <c r="FA426" s="88"/>
      <c r="FB426" s="88"/>
      <c r="FC426" s="88"/>
      <c r="FD426" s="88"/>
      <c r="FE426" s="88"/>
      <c r="FF426" s="88"/>
      <c r="FG426" s="88"/>
      <c r="FH426" s="88"/>
      <c r="FI426" s="88"/>
      <c r="FJ426" s="88"/>
      <c r="FK426" s="88"/>
      <c r="FL426" s="88"/>
      <c r="FM426" s="69"/>
      <c r="FN426" s="88"/>
      <c r="FO426" s="88"/>
      <c r="FP426" s="88"/>
      <c r="FQ426" s="88"/>
      <c r="FR426" s="88"/>
      <c r="FS426" s="88"/>
      <c r="FT426" s="88"/>
      <c r="FU426" s="88"/>
      <c r="FV426" s="88"/>
      <c r="FW426" s="88"/>
      <c r="FX426" s="88"/>
      <c r="FY426" s="88"/>
      <c r="FZ426" s="88"/>
      <c r="GA426" s="88"/>
      <c r="GB426" s="69"/>
      <c r="GC426" s="88"/>
      <c r="GD426" s="88"/>
      <c r="GE426" s="88"/>
      <c r="GF426" s="88"/>
      <c r="GG426" s="88"/>
      <c r="GH426" s="88"/>
      <c r="GI426" s="88"/>
      <c r="GJ426" s="88"/>
      <c r="GK426" s="88"/>
      <c r="GL426" s="88"/>
      <c r="GM426" s="88"/>
      <c r="GN426" s="88"/>
      <c r="GO426" s="88"/>
      <c r="GQ426" s="11"/>
      <c r="HD426" s="2"/>
      <c r="HE426" s="2"/>
      <c r="HF426" s="2"/>
      <c r="HG426" s="2"/>
      <c r="HH426" s="2"/>
      <c r="HI426" s="2"/>
      <c r="HJ426" s="2"/>
      <c r="HK426" s="2"/>
      <c r="HL426" s="2"/>
    </row>
    <row r="427" spans="1:220" s="4" customFormat="1" x14ac:dyDescent="0.2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1"/>
      <c r="M427" s="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2"/>
      <c r="Z427" s="2"/>
      <c r="AA427" s="2"/>
      <c r="AB427" s="2"/>
      <c r="AC427" s="2"/>
      <c r="AD427" s="2"/>
      <c r="AE427" s="2"/>
      <c r="AF427" s="88"/>
      <c r="AG427" s="88"/>
      <c r="AH427" s="69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69"/>
      <c r="AX427" s="88"/>
      <c r="AY427" s="88"/>
      <c r="AZ427" s="88"/>
      <c r="BA427" s="88"/>
      <c r="BB427" s="88"/>
      <c r="BC427" s="88"/>
      <c r="BD427" s="88"/>
      <c r="BE427" s="88"/>
      <c r="BF427" s="88"/>
      <c r="BG427" s="88"/>
      <c r="BH427" s="88"/>
      <c r="BI427" s="88"/>
      <c r="BJ427" s="88"/>
      <c r="BK427" s="88"/>
      <c r="BL427" s="69"/>
      <c r="BM427" s="88"/>
      <c r="BN427" s="88"/>
      <c r="BO427" s="88"/>
      <c r="BP427" s="88"/>
      <c r="BQ427" s="88"/>
      <c r="BR427" s="88"/>
      <c r="BS427" s="88"/>
      <c r="BT427" s="88"/>
      <c r="BU427" s="88"/>
      <c r="BV427" s="88"/>
      <c r="BW427" s="88"/>
      <c r="BX427" s="88"/>
      <c r="BY427" s="88"/>
      <c r="BZ427" s="88"/>
      <c r="CA427" s="69"/>
      <c r="CB427" s="88"/>
      <c r="CC427" s="88"/>
      <c r="CD427" s="88"/>
      <c r="CE427" s="88"/>
      <c r="CF427" s="88"/>
      <c r="CG427" s="88"/>
      <c r="CH427" s="88"/>
      <c r="CI427" s="88"/>
      <c r="CJ427" s="88"/>
      <c r="CK427" s="88"/>
      <c r="CL427" s="88"/>
      <c r="CM427" s="88"/>
      <c r="CN427" s="88"/>
      <c r="CO427" s="88"/>
      <c r="CP427" s="69"/>
      <c r="CQ427" s="88"/>
      <c r="CR427" s="88"/>
      <c r="CS427" s="88"/>
      <c r="CT427" s="88"/>
      <c r="CU427" s="88"/>
      <c r="CV427" s="88"/>
      <c r="CW427" s="88"/>
      <c r="CX427" s="88"/>
      <c r="CY427" s="88"/>
      <c r="CZ427" s="88"/>
      <c r="DA427" s="88"/>
      <c r="DB427" s="88"/>
      <c r="DC427" s="88"/>
      <c r="DD427" s="88"/>
      <c r="DE427" s="69"/>
      <c r="DF427" s="88"/>
      <c r="DG427" s="88"/>
      <c r="DH427" s="88"/>
      <c r="DI427" s="88"/>
      <c r="DJ427" s="88"/>
      <c r="DK427" s="88"/>
      <c r="DL427" s="88"/>
      <c r="DM427" s="88"/>
      <c r="DN427" s="88"/>
      <c r="DO427" s="88"/>
      <c r="DP427" s="88"/>
      <c r="DQ427" s="88"/>
      <c r="DR427" s="88"/>
      <c r="DS427" s="88"/>
      <c r="DT427" s="69"/>
      <c r="DU427" s="88"/>
      <c r="DV427" s="88"/>
      <c r="DW427" s="88"/>
      <c r="DX427" s="88"/>
      <c r="DY427" s="88"/>
      <c r="DZ427" s="88"/>
      <c r="EA427" s="88"/>
      <c r="EB427" s="88"/>
      <c r="EC427" s="88"/>
      <c r="ED427" s="88"/>
      <c r="EE427" s="88"/>
      <c r="EF427" s="88"/>
      <c r="EG427" s="88"/>
      <c r="EH427" s="88"/>
      <c r="EI427" s="69"/>
      <c r="EJ427" s="88"/>
      <c r="EK427" s="88"/>
      <c r="EL427" s="88"/>
      <c r="EM427" s="88"/>
      <c r="EN427" s="88"/>
      <c r="EO427" s="88"/>
      <c r="EP427" s="88"/>
      <c r="EQ427" s="88"/>
      <c r="ER427" s="88"/>
      <c r="ES427" s="88"/>
      <c r="ET427" s="88"/>
      <c r="EU427" s="88"/>
      <c r="EV427" s="88"/>
      <c r="EW427" s="88"/>
      <c r="EX427" s="69"/>
      <c r="EY427" s="88"/>
      <c r="EZ427" s="88"/>
      <c r="FA427" s="88"/>
      <c r="FB427" s="88"/>
      <c r="FC427" s="88"/>
      <c r="FD427" s="88"/>
      <c r="FE427" s="88"/>
      <c r="FF427" s="88"/>
      <c r="FG427" s="88"/>
      <c r="FH427" s="88"/>
      <c r="FI427" s="88"/>
      <c r="FJ427" s="88"/>
      <c r="FK427" s="88"/>
      <c r="FL427" s="88"/>
      <c r="FM427" s="69"/>
      <c r="FN427" s="88"/>
      <c r="FO427" s="88"/>
      <c r="FP427" s="88"/>
      <c r="FQ427" s="88"/>
      <c r="FR427" s="88"/>
      <c r="FS427" s="88"/>
      <c r="FT427" s="88"/>
      <c r="FU427" s="88"/>
      <c r="FV427" s="88"/>
      <c r="FW427" s="88"/>
      <c r="FX427" s="88"/>
      <c r="FY427" s="88"/>
      <c r="FZ427" s="88"/>
      <c r="GA427" s="88"/>
      <c r="GB427" s="69"/>
      <c r="GC427" s="88"/>
      <c r="GD427" s="88"/>
      <c r="GE427" s="88"/>
      <c r="GF427" s="88"/>
      <c r="GG427" s="88"/>
      <c r="GH427" s="88"/>
      <c r="GI427" s="88"/>
      <c r="GJ427" s="88"/>
      <c r="GK427" s="88"/>
      <c r="GL427" s="88"/>
      <c r="GM427" s="88"/>
      <c r="GN427" s="88"/>
      <c r="GO427" s="88"/>
      <c r="GQ427" s="11"/>
      <c r="HD427" s="2"/>
      <c r="HE427" s="2"/>
      <c r="HF427" s="2"/>
      <c r="HG427" s="2"/>
      <c r="HH427" s="2"/>
      <c r="HI427" s="2"/>
      <c r="HJ427" s="2"/>
      <c r="HK427" s="2"/>
      <c r="HL427" s="2"/>
    </row>
    <row r="428" spans="1:220" s="4" customFormat="1" x14ac:dyDescent="0.2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1"/>
      <c r="M428" s="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2"/>
      <c r="Z428" s="2"/>
      <c r="AA428" s="2"/>
      <c r="AB428" s="2"/>
      <c r="AC428" s="2"/>
      <c r="AD428" s="2"/>
      <c r="AE428" s="2"/>
      <c r="AF428" s="88"/>
      <c r="AG428" s="88"/>
      <c r="AH428" s="69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69"/>
      <c r="AX428" s="88"/>
      <c r="AY428" s="88"/>
      <c r="AZ428" s="88"/>
      <c r="BA428" s="88"/>
      <c r="BB428" s="88"/>
      <c r="BC428" s="88"/>
      <c r="BD428" s="88"/>
      <c r="BE428" s="88"/>
      <c r="BF428" s="88"/>
      <c r="BG428" s="88"/>
      <c r="BH428" s="88"/>
      <c r="BI428" s="88"/>
      <c r="BJ428" s="88"/>
      <c r="BK428" s="88"/>
      <c r="BL428" s="69"/>
      <c r="BM428" s="88"/>
      <c r="BN428" s="88"/>
      <c r="BO428" s="88"/>
      <c r="BP428" s="88"/>
      <c r="BQ428" s="88"/>
      <c r="BR428" s="88"/>
      <c r="BS428" s="88"/>
      <c r="BT428" s="88"/>
      <c r="BU428" s="88"/>
      <c r="BV428" s="88"/>
      <c r="BW428" s="88"/>
      <c r="BX428" s="88"/>
      <c r="BY428" s="88"/>
      <c r="BZ428" s="88"/>
      <c r="CA428" s="69"/>
      <c r="CB428" s="88"/>
      <c r="CC428" s="88"/>
      <c r="CD428" s="88"/>
      <c r="CE428" s="88"/>
      <c r="CF428" s="88"/>
      <c r="CG428" s="88"/>
      <c r="CH428" s="88"/>
      <c r="CI428" s="88"/>
      <c r="CJ428" s="88"/>
      <c r="CK428" s="88"/>
      <c r="CL428" s="88"/>
      <c r="CM428" s="88"/>
      <c r="CN428" s="88"/>
      <c r="CO428" s="88"/>
      <c r="CP428" s="69"/>
      <c r="CQ428" s="88"/>
      <c r="CR428" s="88"/>
      <c r="CS428" s="88"/>
      <c r="CT428" s="88"/>
      <c r="CU428" s="88"/>
      <c r="CV428" s="88"/>
      <c r="CW428" s="88"/>
      <c r="CX428" s="88"/>
      <c r="CY428" s="88"/>
      <c r="CZ428" s="88"/>
      <c r="DA428" s="88"/>
      <c r="DB428" s="88"/>
      <c r="DC428" s="88"/>
      <c r="DD428" s="88"/>
      <c r="DE428" s="69"/>
      <c r="DF428" s="88"/>
      <c r="DG428" s="88"/>
      <c r="DH428" s="88"/>
      <c r="DI428" s="88"/>
      <c r="DJ428" s="88"/>
      <c r="DK428" s="88"/>
      <c r="DL428" s="88"/>
      <c r="DM428" s="88"/>
      <c r="DN428" s="88"/>
      <c r="DO428" s="88"/>
      <c r="DP428" s="88"/>
      <c r="DQ428" s="88"/>
      <c r="DR428" s="88"/>
      <c r="DS428" s="88"/>
      <c r="DT428" s="69"/>
      <c r="DU428" s="88"/>
      <c r="DV428" s="88"/>
      <c r="DW428" s="88"/>
      <c r="DX428" s="88"/>
      <c r="DY428" s="88"/>
      <c r="DZ428" s="88"/>
      <c r="EA428" s="88"/>
      <c r="EB428" s="88"/>
      <c r="EC428" s="88"/>
      <c r="ED428" s="88"/>
      <c r="EE428" s="88"/>
      <c r="EF428" s="88"/>
      <c r="EG428" s="88"/>
      <c r="EH428" s="88"/>
      <c r="EI428" s="69"/>
      <c r="EJ428" s="88"/>
      <c r="EK428" s="88"/>
      <c r="EL428" s="88"/>
      <c r="EM428" s="88"/>
      <c r="EN428" s="88"/>
      <c r="EO428" s="88"/>
      <c r="EP428" s="88"/>
      <c r="EQ428" s="88"/>
      <c r="ER428" s="88"/>
      <c r="ES428" s="88"/>
      <c r="ET428" s="88"/>
      <c r="EU428" s="88"/>
      <c r="EV428" s="88"/>
      <c r="EW428" s="88"/>
      <c r="EX428" s="69"/>
      <c r="EY428" s="88"/>
      <c r="EZ428" s="88"/>
      <c r="FA428" s="88"/>
      <c r="FB428" s="88"/>
      <c r="FC428" s="88"/>
      <c r="FD428" s="88"/>
      <c r="FE428" s="88"/>
      <c r="FF428" s="88"/>
      <c r="FG428" s="88"/>
      <c r="FH428" s="88"/>
      <c r="FI428" s="88"/>
      <c r="FJ428" s="88"/>
      <c r="FK428" s="88"/>
      <c r="FL428" s="88"/>
      <c r="FM428" s="69"/>
      <c r="FN428" s="88"/>
      <c r="FO428" s="88"/>
      <c r="FP428" s="88"/>
      <c r="FQ428" s="88"/>
      <c r="FR428" s="88"/>
      <c r="FS428" s="88"/>
      <c r="FT428" s="88"/>
      <c r="FU428" s="88"/>
      <c r="FV428" s="88"/>
      <c r="FW428" s="88"/>
      <c r="FX428" s="88"/>
      <c r="FY428" s="88"/>
      <c r="FZ428" s="88"/>
      <c r="GA428" s="88"/>
      <c r="GB428" s="69"/>
      <c r="GC428" s="88"/>
      <c r="GD428" s="88"/>
      <c r="GE428" s="88"/>
      <c r="GF428" s="88"/>
      <c r="GG428" s="88"/>
      <c r="GH428" s="88"/>
      <c r="GI428" s="88"/>
      <c r="GJ428" s="88"/>
      <c r="GK428" s="88"/>
      <c r="GL428" s="88"/>
      <c r="GM428" s="88"/>
      <c r="GN428" s="88"/>
      <c r="GO428" s="88"/>
      <c r="GQ428" s="11"/>
      <c r="HD428" s="2"/>
      <c r="HE428" s="2"/>
      <c r="HF428" s="2"/>
      <c r="HG428" s="2"/>
      <c r="HH428" s="2"/>
      <c r="HI428" s="2"/>
      <c r="HJ428" s="2"/>
      <c r="HK428" s="2"/>
      <c r="HL428" s="2"/>
    </row>
    <row r="429" spans="1:220" s="4" customFormat="1" x14ac:dyDescent="0.2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1"/>
      <c r="M429" s="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2"/>
      <c r="Z429" s="2"/>
      <c r="AA429" s="2"/>
      <c r="AB429" s="2"/>
      <c r="AC429" s="2"/>
      <c r="AD429" s="2"/>
      <c r="AE429" s="2"/>
      <c r="AF429" s="88"/>
      <c r="AG429" s="88"/>
      <c r="AH429" s="69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69"/>
      <c r="AX429" s="88"/>
      <c r="AY429" s="88"/>
      <c r="AZ429" s="88"/>
      <c r="BA429" s="88"/>
      <c r="BB429" s="88"/>
      <c r="BC429" s="88"/>
      <c r="BD429" s="88"/>
      <c r="BE429" s="88"/>
      <c r="BF429" s="88"/>
      <c r="BG429" s="88"/>
      <c r="BH429" s="88"/>
      <c r="BI429" s="88"/>
      <c r="BJ429" s="88"/>
      <c r="BK429" s="88"/>
      <c r="BL429" s="69"/>
      <c r="BM429" s="88"/>
      <c r="BN429" s="88"/>
      <c r="BO429" s="88"/>
      <c r="BP429" s="88"/>
      <c r="BQ429" s="88"/>
      <c r="BR429" s="88"/>
      <c r="BS429" s="88"/>
      <c r="BT429" s="88"/>
      <c r="BU429" s="88"/>
      <c r="BV429" s="88"/>
      <c r="BW429" s="88"/>
      <c r="BX429" s="88"/>
      <c r="BY429" s="88"/>
      <c r="BZ429" s="88"/>
      <c r="CA429" s="69"/>
      <c r="CB429" s="88"/>
      <c r="CC429" s="88"/>
      <c r="CD429" s="88"/>
      <c r="CE429" s="88"/>
      <c r="CF429" s="88"/>
      <c r="CG429" s="88"/>
      <c r="CH429" s="88"/>
      <c r="CI429" s="88"/>
      <c r="CJ429" s="88"/>
      <c r="CK429" s="88"/>
      <c r="CL429" s="88"/>
      <c r="CM429" s="88"/>
      <c r="CN429" s="88"/>
      <c r="CO429" s="88"/>
      <c r="CP429" s="69"/>
      <c r="CQ429" s="88"/>
      <c r="CR429" s="88"/>
      <c r="CS429" s="88"/>
      <c r="CT429" s="88"/>
      <c r="CU429" s="88"/>
      <c r="CV429" s="88"/>
      <c r="CW429" s="88"/>
      <c r="CX429" s="88"/>
      <c r="CY429" s="88"/>
      <c r="CZ429" s="88"/>
      <c r="DA429" s="88"/>
      <c r="DB429" s="88"/>
      <c r="DC429" s="88"/>
      <c r="DD429" s="88"/>
      <c r="DE429" s="69"/>
      <c r="DF429" s="88"/>
      <c r="DG429" s="88"/>
      <c r="DH429" s="88"/>
      <c r="DI429" s="88"/>
      <c r="DJ429" s="88"/>
      <c r="DK429" s="88"/>
      <c r="DL429" s="88"/>
      <c r="DM429" s="88"/>
      <c r="DN429" s="88"/>
      <c r="DO429" s="88"/>
      <c r="DP429" s="88"/>
      <c r="DQ429" s="88"/>
      <c r="DR429" s="88"/>
      <c r="DS429" s="88"/>
      <c r="DT429" s="69"/>
      <c r="DU429" s="88"/>
      <c r="DV429" s="88"/>
      <c r="DW429" s="88"/>
      <c r="DX429" s="88"/>
      <c r="DY429" s="88"/>
      <c r="DZ429" s="88"/>
      <c r="EA429" s="88"/>
      <c r="EB429" s="88"/>
      <c r="EC429" s="88"/>
      <c r="ED429" s="88"/>
      <c r="EE429" s="88"/>
      <c r="EF429" s="88"/>
      <c r="EG429" s="88"/>
      <c r="EH429" s="88"/>
      <c r="EI429" s="69"/>
      <c r="EJ429" s="88"/>
      <c r="EK429" s="88"/>
      <c r="EL429" s="88"/>
      <c r="EM429" s="88"/>
      <c r="EN429" s="88"/>
      <c r="EO429" s="88"/>
      <c r="EP429" s="88"/>
      <c r="EQ429" s="88"/>
      <c r="ER429" s="88"/>
      <c r="ES429" s="88"/>
      <c r="ET429" s="88"/>
      <c r="EU429" s="88"/>
      <c r="EV429" s="88"/>
      <c r="EW429" s="88"/>
      <c r="EX429" s="69"/>
      <c r="EY429" s="88"/>
      <c r="EZ429" s="88"/>
      <c r="FA429" s="88"/>
      <c r="FB429" s="88"/>
      <c r="FC429" s="88"/>
      <c r="FD429" s="88"/>
      <c r="FE429" s="88"/>
      <c r="FF429" s="88"/>
      <c r="FG429" s="88"/>
      <c r="FH429" s="88"/>
      <c r="FI429" s="88"/>
      <c r="FJ429" s="88"/>
      <c r="FK429" s="88"/>
      <c r="FL429" s="88"/>
      <c r="FM429" s="69"/>
      <c r="FN429" s="88"/>
      <c r="FO429" s="88"/>
      <c r="FP429" s="88"/>
      <c r="FQ429" s="88"/>
      <c r="FR429" s="88"/>
      <c r="FS429" s="88"/>
      <c r="FT429" s="88"/>
      <c r="FU429" s="88"/>
      <c r="FV429" s="88"/>
      <c r="FW429" s="88"/>
      <c r="FX429" s="88"/>
      <c r="FY429" s="88"/>
      <c r="FZ429" s="88"/>
      <c r="GA429" s="88"/>
      <c r="GB429" s="69"/>
      <c r="GC429" s="88"/>
      <c r="GD429" s="88"/>
      <c r="GE429" s="88"/>
      <c r="GF429" s="88"/>
      <c r="GG429" s="88"/>
      <c r="GH429" s="88"/>
      <c r="GI429" s="88"/>
      <c r="GJ429" s="88"/>
      <c r="GK429" s="88"/>
      <c r="GL429" s="88"/>
      <c r="GM429" s="88"/>
      <c r="GN429" s="88"/>
      <c r="GO429" s="88"/>
      <c r="GQ429" s="11"/>
      <c r="HD429" s="2"/>
      <c r="HE429" s="2"/>
      <c r="HF429" s="2"/>
      <c r="HG429" s="2"/>
      <c r="HH429" s="2"/>
      <c r="HI429" s="2"/>
      <c r="HJ429" s="2"/>
      <c r="HK429" s="2"/>
      <c r="HL429" s="2"/>
    </row>
    <row r="430" spans="1:220" s="4" customFormat="1" x14ac:dyDescent="0.2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1"/>
      <c r="M430" s="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2"/>
      <c r="Z430" s="2"/>
      <c r="AA430" s="2"/>
      <c r="AB430" s="2"/>
      <c r="AC430" s="2"/>
      <c r="AD430" s="2"/>
      <c r="AE430" s="2"/>
      <c r="AF430" s="88"/>
      <c r="AG430" s="88"/>
      <c r="AH430" s="69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69"/>
      <c r="AX430" s="88"/>
      <c r="AY430" s="88"/>
      <c r="AZ430" s="88"/>
      <c r="BA430" s="88"/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69"/>
      <c r="BM430" s="88"/>
      <c r="BN430" s="88"/>
      <c r="BO430" s="88"/>
      <c r="BP430" s="88"/>
      <c r="BQ430" s="88"/>
      <c r="BR430" s="88"/>
      <c r="BS430" s="88"/>
      <c r="BT430" s="88"/>
      <c r="BU430" s="88"/>
      <c r="BV430" s="88"/>
      <c r="BW430" s="88"/>
      <c r="BX430" s="88"/>
      <c r="BY430" s="88"/>
      <c r="BZ430" s="88"/>
      <c r="CA430" s="69"/>
      <c r="CB430" s="88"/>
      <c r="CC430" s="88"/>
      <c r="CD430" s="88"/>
      <c r="CE430" s="88"/>
      <c r="CF430" s="88"/>
      <c r="CG430" s="88"/>
      <c r="CH430" s="88"/>
      <c r="CI430" s="88"/>
      <c r="CJ430" s="88"/>
      <c r="CK430" s="88"/>
      <c r="CL430" s="88"/>
      <c r="CM430" s="88"/>
      <c r="CN430" s="88"/>
      <c r="CO430" s="88"/>
      <c r="CP430" s="69"/>
      <c r="CQ430" s="88"/>
      <c r="CR430" s="88"/>
      <c r="CS430" s="88"/>
      <c r="CT430" s="88"/>
      <c r="CU430" s="88"/>
      <c r="CV430" s="88"/>
      <c r="CW430" s="88"/>
      <c r="CX430" s="88"/>
      <c r="CY430" s="88"/>
      <c r="CZ430" s="88"/>
      <c r="DA430" s="88"/>
      <c r="DB430" s="88"/>
      <c r="DC430" s="88"/>
      <c r="DD430" s="88"/>
      <c r="DE430" s="69"/>
      <c r="DF430" s="88"/>
      <c r="DG430" s="88"/>
      <c r="DH430" s="88"/>
      <c r="DI430" s="88"/>
      <c r="DJ430" s="88"/>
      <c r="DK430" s="88"/>
      <c r="DL430" s="88"/>
      <c r="DM430" s="88"/>
      <c r="DN430" s="88"/>
      <c r="DO430" s="88"/>
      <c r="DP430" s="88"/>
      <c r="DQ430" s="88"/>
      <c r="DR430" s="88"/>
      <c r="DS430" s="88"/>
      <c r="DT430" s="69"/>
      <c r="DU430" s="88"/>
      <c r="DV430" s="88"/>
      <c r="DW430" s="88"/>
      <c r="DX430" s="88"/>
      <c r="DY430" s="88"/>
      <c r="DZ430" s="88"/>
      <c r="EA430" s="88"/>
      <c r="EB430" s="88"/>
      <c r="EC430" s="88"/>
      <c r="ED430" s="88"/>
      <c r="EE430" s="88"/>
      <c r="EF430" s="88"/>
      <c r="EG430" s="88"/>
      <c r="EH430" s="88"/>
      <c r="EI430" s="69"/>
      <c r="EJ430" s="88"/>
      <c r="EK430" s="88"/>
      <c r="EL430" s="88"/>
      <c r="EM430" s="88"/>
      <c r="EN430" s="88"/>
      <c r="EO430" s="88"/>
      <c r="EP430" s="88"/>
      <c r="EQ430" s="88"/>
      <c r="ER430" s="88"/>
      <c r="ES430" s="88"/>
      <c r="ET430" s="88"/>
      <c r="EU430" s="88"/>
      <c r="EV430" s="88"/>
      <c r="EW430" s="88"/>
      <c r="EX430" s="69"/>
      <c r="EY430" s="88"/>
      <c r="EZ430" s="88"/>
      <c r="FA430" s="88"/>
      <c r="FB430" s="88"/>
      <c r="FC430" s="88"/>
      <c r="FD430" s="88"/>
      <c r="FE430" s="88"/>
      <c r="FF430" s="88"/>
      <c r="FG430" s="88"/>
      <c r="FH430" s="88"/>
      <c r="FI430" s="88"/>
      <c r="FJ430" s="88"/>
      <c r="FK430" s="88"/>
      <c r="FL430" s="88"/>
      <c r="FM430" s="69"/>
      <c r="FN430" s="88"/>
      <c r="FO430" s="88"/>
      <c r="FP430" s="88"/>
      <c r="FQ430" s="88"/>
      <c r="FR430" s="88"/>
      <c r="FS430" s="88"/>
      <c r="FT430" s="88"/>
      <c r="FU430" s="88"/>
      <c r="FV430" s="88"/>
      <c r="FW430" s="88"/>
      <c r="FX430" s="88"/>
      <c r="FY430" s="88"/>
      <c r="FZ430" s="88"/>
      <c r="GA430" s="88"/>
      <c r="GB430" s="69"/>
      <c r="GC430" s="88"/>
      <c r="GD430" s="88"/>
      <c r="GE430" s="88"/>
      <c r="GF430" s="88"/>
      <c r="GG430" s="88"/>
      <c r="GH430" s="88"/>
      <c r="GI430" s="88"/>
      <c r="GJ430" s="88"/>
      <c r="GK430" s="88"/>
      <c r="GL430" s="88"/>
      <c r="GM430" s="88"/>
      <c r="GN430" s="88"/>
      <c r="GO430" s="88"/>
      <c r="GQ430" s="11"/>
      <c r="HD430" s="2"/>
      <c r="HE430" s="2"/>
      <c r="HF430" s="2"/>
      <c r="HG430" s="2"/>
      <c r="HH430" s="2"/>
      <c r="HI430" s="2"/>
      <c r="HJ430" s="2"/>
      <c r="HK430" s="2"/>
      <c r="HL430" s="2"/>
    </row>
    <row r="431" spans="1:220" s="4" customFormat="1" x14ac:dyDescent="0.2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1"/>
      <c r="M431" s="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2"/>
      <c r="Z431" s="2"/>
      <c r="AA431" s="2"/>
      <c r="AB431" s="2"/>
      <c r="AC431" s="2"/>
      <c r="AD431" s="2"/>
      <c r="AE431" s="2"/>
      <c r="AF431" s="88"/>
      <c r="AG431" s="88"/>
      <c r="AH431" s="69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69"/>
      <c r="AX431" s="88"/>
      <c r="AY431" s="88"/>
      <c r="AZ431" s="88"/>
      <c r="BA431" s="88"/>
      <c r="BB431" s="88"/>
      <c r="BC431" s="88"/>
      <c r="BD431" s="88"/>
      <c r="BE431" s="88"/>
      <c r="BF431" s="88"/>
      <c r="BG431" s="88"/>
      <c r="BH431" s="88"/>
      <c r="BI431" s="88"/>
      <c r="BJ431" s="88"/>
      <c r="BK431" s="88"/>
      <c r="BL431" s="69"/>
      <c r="BM431" s="88"/>
      <c r="BN431" s="88"/>
      <c r="BO431" s="88"/>
      <c r="BP431" s="88"/>
      <c r="BQ431" s="88"/>
      <c r="BR431" s="88"/>
      <c r="BS431" s="88"/>
      <c r="BT431" s="88"/>
      <c r="BU431" s="88"/>
      <c r="BV431" s="88"/>
      <c r="BW431" s="88"/>
      <c r="BX431" s="88"/>
      <c r="BY431" s="88"/>
      <c r="BZ431" s="88"/>
      <c r="CA431" s="69"/>
      <c r="CB431" s="88"/>
      <c r="CC431" s="88"/>
      <c r="CD431" s="88"/>
      <c r="CE431" s="88"/>
      <c r="CF431" s="88"/>
      <c r="CG431" s="88"/>
      <c r="CH431" s="88"/>
      <c r="CI431" s="88"/>
      <c r="CJ431" s="88"/>
      <c r="CK431" s="88"/>
      <c r="CL431" s="88"/>
      <c r="CM431" s="88"/>
      <c r="CN431" s="88"/>
      <c r="CO431" s="88"/>
      <c r="CP431" s="69"/>
      <c r="CQ431" s="88"/>
      <c r="CR431" s="88"/>
      <c r="CS431" s="88"/>
      <c r="CT431" s="88"/>
      <c r="CU431" s="88"/>
      <c r="CV431" s="88"/>
      <c r="CW431" s="88"/>
      <c r="CX431" s="88"/>
      <c r="CY431" s="88"/>
      <c r="CZ431" s="88"/>
      <c r="DA431" s="88"/>
      <c r="DB431" s="88"/>
      <c r="DC431" s="88"/>
      <c r="DD431" s="88"/>
      <c r="DE431" s="69"/>
      <c r="DF431" s="88"/>
      <c r="DG431" s="88"/>
      <c r="DH431" s="88"/>
      <c r="DI431" s="88"/>
      <c r="DJ431" s="88"/>
      <c r="DK431" s="88"/>
      <c r="DL431" s="88"/>
      <c r="DM431" s="88"/>
      <c r="DN431" s="88"/>
      <c r="DO431" s="88"/>
      <c r="DP431" s="88"/>
      <c r="DQ431" s="88"/>
      <c r="DR431" s="88"/>
      <c r="DS431" s="88"/>
      <c r="DT431" s="69"/>
      <c r="DU431" s="88"/>
      <c r="DV431" s="88"/>
      <c r="DW431" s="88"/>
      <c r="DX431" s="88"/>
      <c r="DY431" s="88"/>
      <c r="DZ431" s="88"/>
      <c r="EA431" s="88"/>
      <c r="EB431" s="88"/>
      <c r="EC431" s="88"/>
      <c r="ED431" s="88"/>
      <c r="EE431" s="88"/>
      <c r="EF431" s="88"/>
      <c r="EG431" s="88"/>
      <c r="EH431" s="88"/>
      <c r="EI431" s="69"/>
      <c r="EJ431" s="88"/>
      <c r="EK431" s="88"/>
      <c r="EL431" s="88"/>
      <c r="EM431" s="88"/>
      <c r="EN431" s="88"/>
      <c r="EO431" s="88"/>
      <c r="EP431" s="88"/>
      <c r="EQ431" s="88"/>
      <c r="ER431" s="88"/>
      <c r="ES431" s="88"/>
      <c r="ET431" s="88"/>
      <c r="EU431" s="88"/>
      <c r="EV431" s="88"/>
      <c r="EW431" s="88"/>
      <c r="EX431" s="69"/>
      <c r="EY431" s="88"/>
      <c r="EZ431" s="88"/>
      <c r="FA431" s="88"/>
      <c r="FB431" s="88"/>
      <c r="FC431" s="88"/>
      <c r="FD431" s="88"/>
      <c r="FE431" s="88"/>
      <c r="FF431" s="88"/>
      <c r="FG431" s="88"/>
      <c r="FH431" s="88"/>
      <c r="FI431" s="88"/>
      <c r="FJ431" s="88"/>
      <c r="FK431" s="88"/>
      <c r="FL431" s="88"/>
      <c r="FM431" s="69"/>
      <c r="FN431" s="88"/>
      <c r="FO431" s="88"/>
      <c r="FP431" s="88"/>
      <c r="FQ431" s="88"/>
      <c r="FR431" s="88"/>
      <c r="FS431" s="88"/>
      <c r="FT431" s="88"/>
      <c r="FU431" s="88"/>
      <c r="FV431" s="88"/>
      <c r="FW431" s="88"/>
      <c r="FX431" s="88"/>
      <c r="FY431" s="88"/>
      <c r="FZ431" s="88"/>
      <c r="GA431" s="88"/>
      <c r="GB431" s="69"/>
      <c r="GC431" s="88"/>
      <c r="GD431" s="88"/>
      <c r="GE431" s="88"/>
      <c r="GF431" s="88"/>
      <c r="GG431" s="88"/>
      <c r="GH431" s="88"/>
      <c r="GI431" s="88"/>
      <c r="GJ431" s="88"/>
      <c r="GK431" s="88"/>
      <c r="GL431" s="88"/>
      <c r="GM431" s="88"/>
      <c r="GN431" s="88"/>
      <c r="GO431" s="88"/>
      <c r="GQ431" s="11"/>
      <c r="HD431" s="2"/>
      <c r="HE431" s="2"/>
      <c r="HF431" s="2"/>
      <c r="HG431" s="2"/>
      <c r="HH431" s="2"/>
      <c r="HI431" s="2"/>
      <c r="HJ431" s="2"/>
      <c r="HK431" s="2"/>
      <c r="HL431" s="2"/>
    </row>
    <row r="432" spans="1:220" s="4" customFormat="1" x14ac:dyDescent="0.2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1"/>
      <c r="M432" s="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2"/>
      <c r="Z432" s="2"/>
      <c r="AA432" s="2"/>
      <c r="AB432" s="2"/>
      <c r="AC432" s="2"/>
      <c r="AD432" s="2"/>
      <c r="AE432" s="2"/>
      <c r="AF432" s="88"/>
      <c r="AG432" s="88"/>
      <c r="AH432" s="69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69"/>
      <c r="AX432" s="88"/>
      <c r="AY432" s="88"/>
      <c r="AZ432" s="88"/>
      <c r="BA432" s="88"/>
      <c r="BB432" s="88"/>
      <c r="BC432" s="88"/>
      <c r="BD432" s="88"/>
      <c r="BE432" s="88"/>
      <c r="BF432" s="88"/>
      <c r="BG432" s="88"/>
      <c r="BH432" s="88"/>
      <c r="BI432" s="88"/>
      <c r="BJ432" s="88"/>
      <c r="BK432" s="88"/>
      <c r="BL432" s="69"/>
      <c r="BM432" s="88"/>
      <c r="BN432" s="88"/>
      <c r="BO432" s="88"/>
      <c r="BP432" s="88"/>
      <c r="BQ432" s="88"/>
      <c r="BR432" s="88"/>
      <c r="BS432" s="88"/>
      <c r="BT432" s="88"/>
      <c r="BU432" s="88"/>
      <c r="BV432" s="88"/>
      <c r="BW432" s="88"/>
      <c r="BX432" s="88"/>
      <c r="BY432" s="88"/>
      <c r="BZ432" s="88"/>
      <c r="CA432" s="69"/>
      <c r="CB432" s="88"/>
      <c r="CC432" s="88"/>
      <c r="CD432" s="88"/>
      <c r="CE432" s="88"/>
      <c r="CF432" s="88"/>
      <c r="CG432" s="88"/>
      <c r="CH432" s="88"/>
      <c r="CI432" s="88"/>
      <c r="CJ432" s="88"/>
      <c r="CK432" s="88"/>
      <c r="CL432" s="88"/>
      <c r="CM432" s="88"/>
      <c r="CN432" s="88"/>
      <c r="CO432" s="88"/>
      <c r="CP432" s="69"/>
      <c r="CQ432" s="88"/>
      <c r="CR432" s="88"/>
      <c r="CS432" s="88"/>
      <c r="CT432" s="88"/>
      <c r="CU432" s="88"/>
      <c r="CV432" s="88"/>
      <c r="CW432" s="88"/>
      <c r="CX432" s="88"/>
      <c r="CY432" s="88"/>
      <c r="CZ432" s="88"/>
      <c r="DA432" s="88"/>
      <c r="DB432" s="88"/>
      <c r="DC432" s="88"/>
      <c r="DD432" s="88"/>
      <c r="DE432" s="69"/>
      <c r="DF432" s="88"/>
      <c r="DG432" s="88"/>
      <c r="DH432" s="88"/>
      <c r="DI432" s="88"/>
      <c r="DJ432" s="88"/>
      <c r="DK432" s="88"/>
      <c r="DL432" s="88"/>
      <c r="DM432" s="88"/>
      <c r="DN432" s="88"/>
      <c r="DO432" s="88"/>
      <c r="DP432" s="88"/>
      <c r="DQ432" s="88"/>
      <c r="DR432" s="88"/>
      <c r="DS432" s="88"/>
      <c r="DT432" s="69"/>
      <c r="DU432" s="88"/>
      <c r="DV432" s="88"/>
      <c r="DW432" s="88"/>
      <c r="DX432" s="88"/>
      <c r="DY432" s="88"/>
      <c r="DZ432" s="88"/>
      <c r="EA432" s="88"/>
      <c r="EB432" s="88"/>
      <c r="EC432" s="88"/>
      <c r="ED432" s="88"/>
      <c r="EE432" s="88"/>
      <c r="EF432" s="88"/>
      <c r="EG432" s="88"/>
      <c r="EH432" s="88"/>
      <c r="EI432" s="69"/>
      <c r="EJ432" s="88"/>
      <c r="EK432" s="88"/>
      <c r="EL432" s="88"/>
      <c r="EM432" s="88"/>
      <c r="EN432" s="88"/>
      <c r="EO432" s="88"/>
      <c r="EP432" s="88"/>
      <c r="EQ432" s="88"/>
      <c r="ER432" s="88"/>
      <c r="ES432" s="88"/>
      <c r="ET432" s="88"/>
      <c r="EU432" s="88"/>
      <c r="EV432" s="88"/>
      <c r="EW432" s="88"/>
      <c r="EX432" s="69"/>
      <c r="EY432" s="88"/>
      <c r="EZ432" s="88"/>
      <c r="FA432" s="88"/>
      <c r="FB432" s="88"/>
      <c r="FC432" s="88"/>
      <c r="FD432" s="88"/>
      <c r="FE432" s="88"/>
      <c r="FF432" s="88"/>
      <c r="FG432" s="88"/>
      <c r="FH432" s="88"/>
      <c r="FI432" s="88"/>
      <c r="FJ432" s="88"/>
      <c r="FK432" s="88"/>
      <c r="FL432" s="88"/>
      <c r="FM432" s="69"/>
      <c r="FN432" s="88"/>
      <c r="FO432" s="88"/>
      <c r="FP432" s="88"/>
      <c r="FQ432" s="88"/>
      <c r="FR432" s="88"/>
      <c r="FS432" s="88"/>
      <c r="FT432" s="88"/>
      <c r="FU432" s="88"/>
      <c r="FV432" s="88"/>
      <c r="FW432" s="88"/>
      <c r="FX432" s="88"/>
      <c r="FY432" s="88"/>
      <c r="FZ432" s="88"/>
      <c r="GA432" s="88"/>
      <c r="GB432" s="69"/>
      <c r="GC432" s="88"/>
      <c r="GD432" s="88"/>
      <c r="GE432" s="88"/>
      <c r="GF432" s="88"/>
      <c r="GG432" s="88"/>
      <c r="GH432" s="88"/>
      <c r="GI432" s="88"/>
      <c r="GJ432" s="88"/>
      <c r="GK432" s="88"/>
      <c r="GL432" s="88"/>
      <c r="GM432" s="88"/>
      <c r="GN432" s="88"/>
      <c r="GO432" s="88"/>
      <c r="GQ432" s="11"/>
      <c r="HD432" s="2"/>
      <c r="HE432" s="2"/>
      <c r="HF432" s="2"/>
      <c r="HG432" s="2"/>
      <c r="HH432" s="2"/>
      <c r="HI432" s="2"/>
      <c r="HJ432" s="2"/>
      <c r="HK432" s="2"/>
      <c r="HL432" s="2"/>
    </row>
    <row r="433" spans="1:220" s="4" customFormat="1" x14ac:dyDescent="0.2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1"/>
      <c r="M433" s="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2"/>
      <c r="Z433" s="2"/>
      <c r="AA433" s="2"/>
      <c r="AB433" s="2"/>
      <c r="AC433" s="2"/>
      <c r="AD433" s="2"/>
      <c r="AE433" s="2"/>
      <c r="AF433" s="88"/>
      <c r="AG433" s="88"/>
      <c r="AH433" s="69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69"/>
      <c r="AX433" s="88"/>
      <c r="AY433" s="88"/>
      <c r="AZ433" s="88"/>
      <c r="BA433" s="88"/>
      <c r="BB433" s="88"/>
      <c r="BC433" s="88"/>
      <c r="BD433" s="88"/>
      <c r="BE433" s="88"/>
      <c r="BF433" s="88"/>
      <c r="BG433" s="88"/>
      <c r="BH433" s="88"/>
      <c r="BI433" s="88"/>
      <c r="BJ433" s="88"/>
      <c r="BK433" s="88"/>
      <c r="BL433" s="69"/>
      <c r="BM433" s="88"/>
      <c r="BN433" s="88"/>
      <c r="BO433" s="88"/>
      <c r="BP433" s="88"/>
      <c r="BQ433" s="88"/>
      <c r="BR433" s="88"/>
      <c r="BS433" s="88"/>
      <c r="BT433" s="88"/>
      <c r="BU433" s="88"/>
      <c r="BV433" s="88"/>
      <c r="BW433" s="88"/>
      <c r="BX433" s="88"/>
      <c r="BY433" s="88"/>
      <c r="BZ433" s="88"/>
      <c r="CA433" s="69"/>
      <c r="CB433" s="88"/>
      <c r="CC433" s="88"/>
      <c r="CD433" s="88"/>
      <c r="CE433" s="88"/>
      <c r="CF433" s="88"/>
      <c r="CG433" s="88"/>
      <c r="CH433" s="88"/>
      <c r="CI433" s="88"/>
      <c r="CJ433" s="88"/>
      <c r="CK433" s="88"/>
      <c r="CL433" s="88"/>
      <c r="CM433" s="88"/>
      <c r="CN433" s="88"/>
      <c r="CO433" s="88"/>
      <c r="CP433" s="69"/>
      <c r="CQ433" s="88"/>
      <c r="CR433" s="88"/>
      <c r="CS433" s="88"/>
      <c r="CT433" s="88"/>
      <c r="CU433" s="88"/>
      <c r="CV433" s="88"/>
      <c r="CW433" s="88"/>
      <c r="CX433" s="88"/>
      <c r="CY433" s="88"/>
      <c r="CZ433" s="88"/>
      <c r="DA433" s="88"/>
      <c r="DB433" s="88"/>
      <c r="DC433" s="88"/>
      <c r="DD433" s="88"/>
      <c r="DE433" s="69"/>
      <c r="DF433" s="88"/>
      <c r="DG433" s="88"/>
      <c r="DH433" s="88"/>
      <c r="DI433" s="88"/>
      <c r="DJ433" s="88"/>
      <c r="DK433" s="88"/>
      <c r="DL433" s="88"/>
      <c r="DM433" s="88"/>
      <c r="DN433" s="88"/>
      <c r="DO433" s="88"/>
      <c r="DP433" s="88"/>
      <c r="DQ433" s="88"/>
      <c r="DR433" s="88"/>
      <c r="DS433" s="88"/>
      <c r="DT433" s="69"/>
      <c r="DU433" s="88"/>
      <c r="DV433" s="88"/>
      <c r="DW433" s="88"/>
      <c r="DX433" s="88"/>
      <c r="DY433" s="88"/>
      <c r="DZ433" s="88"/>
      <c r="EA433" s="88"/>
      <c r="EB433" s="88"/>
      <c r="EC433" s="88"/>
      <c r="ED433" s="88"/>
      <c r="EE433" s="88"/>
      <c r="EF433" s="88"/>
      <c r="EG433" s="88"/>
      <c r="EH433" s="88"/>
      <c r="EI433" s="69"/>
      <c r="EJ433" s="88"/>
      <c r="EK433" s="88"/>
      <c r="EL433" s="88"/>
      <c r="EM433" s="88"/>
      <c r="EN433" s="88"/>
      <c r="EO433" s="88"/>
      <c r="EP433" s="88"/>
      <c r="EQ433" s="88"/>
      <c r="ER433" s="88"/>
      <c r="ES433" s="88"/>
      <c r="ET433" s="88"/>
      <c r="EU433" s="88"/>
      <c r="EV433" s="88"/>
      <c r="EW433" s="88"/>
      <c r="EX433" s="69"/>
      <c r="EY433" s="88"/>
      <c r="EZ433" s="88"/>
      <c r="FA433" s="88"/>
      <c r="FB433" s="88"/>
      <c r="FC433" s="88"/>
      <c r="FD433" s="88"/>
      <c r="FE433" s="88"/>
      <c r="FF433" s="88"/>
      <c r="FG433" s="88"/>
      <c r="FH433" s="88"/>
      <c r="FI433" s="88"/>
      <c r="FJ433" s="88"/>
      <c r="FK433" s="88"/>
      <c r="FL433" s="88"/>
      <c r="FM433" s="69"/>
      <c r="FN433" s="88"/>
      <c r="FO433" s="88"/>
      <c r="FP433" s="88"/>
      <c r="FQ433" s="88"/>
      <c r="FR433" s="88"/>
      <c r="FS433" s="88"/>
      <c r="FT433" s="88"/>
      <c r="FU433" s="88"/>
      <c r="FV433" s="88"/>
      <c r="FW433" s="88"/>
      <c r="FX433" s="88"/>
      <c r="FY433" s="88"/>
      <c r="FZ433" s="88"/>
      <c r="GA433" s="88"/>
      <c r="GB433" s="69"/>
      <c r="GC433" s="88"/>
      <c r="GD433" s="88"/>
      <c r="GE433" s="88"/>
      <c r="GF433" s="88"/>
      <c r="GG433" s="88"/>
      <c r="GH433" s="88"/>
      <c r="GI433" s="88"/>
      <c r="GJ433" s="88"/>
      <c r="GK433" s="88"/>
      <c r="GL433" s="88"/>
      <c r="GM433" s="88"/>
      <c r="GN433" s="88"/>
      <c r="GO433" s="88"/>
      <c r="GQ433" s="11"/>
      <c r="HD433" s="2"/>
      <c r="HE433" s="2"/>
      <c r="HF433" s="2"/>
      <c r="HG433" s="2"/>
      <c r="HH433" s="2"/>
      <c r="HI433" s="2"/>
      <c r="HJ433" s="2"/>
      <c r="HK433" s="2"/>
      <c r="HL433" s="2"/>
    </row>
    <row r="434" spans="1:220" s="4" customFormat="1" x14ac:dyDescent="0.2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1"/>
      <c r="M434" s="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2"/>
      <c r="Z434" s="2"/>
      <c r="AA434" s="2"/>
      <c r="AB434" s="2"/>
      <c r="AC434" s="2"/>
      <c r="AD434" s="2"/>
      <c r="AE434" s="2"/>
      <c r="AF434" s="88"/>
      <c r="AG434" s="88"/>
      <c r="AH434" s="69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69"/>
      <c r="AX434" s="88"/>
      <c r="AY434" s="88"/>
      <c r="AZ434" s="88"/>
      <c r="BA434" s="88"/>
      <c r="BB434" s="88"/>
      <c r="BC434" s="88"/>
      <c r="BD434" s="88"/>
      <c r="BE434" s="88"/>
      <c r="BF434" s="88"/>
      <c r="BG434" s="88"/>
      <c r="BH434" s="88"/>
      <c r="BI434" s="88"/>
      <c r="BJ434" s="88"/>
      <c r="BK434" s="88"/>
      <c r="BL434" s="69"/>
      <c r="BM434" s="88"/>
      <c r="BN434" s="88"/>
      <c r="BO434" s="88"/>
      <c r="BP434" s="88"/>
      <c r="BQ434" s="88"/>
      <c r="BR434" s="88"/>
      <c r="BS434" s="88"/>
      <c r="BT434" s="88"/>
      <c r="BU434" s="88"/>
      <c r="BV434" s="88"/>
      <c r="BW434" s="88"/>
      <c r="BX434" s="88"/>
      <c r="BY434" s="88"/>
      <c r="BZ434" s="88"/>
      <c r="CA434" s="69"/>
      <c r="CB434" s="88"/>
      <c r="CC434" s="88"/>
      <c r="CD434" s="88"/>
      <c r="CE434" s="88"/>
      <c r="CF434" s="88"/>
      <c r="CG434" s="88"/>
      <c r="CH434" s="88"/>
      <c r="CI434" s="88"/>
      <c r="CJ434" s="88"/>
      <c r="CK434" s="88"/>
      <c r="CL434" s="88"/>
      <c r="CM434" s="88"/>
      <c r="CN434" s="88"/>
      <c r="CO434" s="88"/>
      <c r="CP434" s="69"/>
      <c r="CQ434" s="88"/>
      <c r="CR434" s="88"/>
      <c r="CS434" s="88"/>
      <c r="CT434" s="88"/>
      <c r="CU434" s="88"/>
      <c r="CV434" s="88"/>
      <c r="CW434" s="88"/>
      <c r="CX434" s="88"/>
      <c r="CY434" s="88"/>
      <c r="CZ434" s="88"/>
      <c r="DA434" s="88"/>
      <c r="DB434" s="88"/>
      <c r="DC434" s="88"/>
      <c r="DD434" s="88"/>
      <c r="DE434" s="69"/>
      <c r="DF434" s="88"/>
      <c r="DG434" s="88"/>
      <c r="DH434" s="88"/>
      <c r="DI434" s="88"/>
      <c r="DJ434" s="88"/>
      <c r="DK434" s="88"/>
      <c r="DL434" s="88"/>
      <c r="DM434" s="88"/>
      <c r="DN434" s="88"/>
      <c r="DO434" s="88"/>
      <c r="DP434" s="88"/>
      <c r="DQ434" s="88"/>
      <c r="DR434" s="88"/>
      <c r="DS434" s="88"/>
      <c r="DT434" s="69"/>
      <c r="DU434" s="88"/>
      <c r="DV434" s="88"/>
      <c r="DW434" s="88"/>
      <c r="DX434" s="88"/>
      <c r="DY434" s="88"/>
      <c r="DZ434" s="88"/>
      <c r="EA434" s="88"/>
      <c r="EB434" s="88"/>
      <c r="EC434" s="88"/>
      <c r="ED434" s="88"/>
      <c r="EE434" s="88"/>
      <c r="EF434" s="88"/>
      <c r="EG434" s="88"/>
      <c r="EH434" s="88"/>
      <c r="EI434" s="69"/>
      <c r="EJ434" s="88"/>
      <c r="EK434" s="88"/>
      <c r="EL434" s="88"/>
      <c r="EM434" s="88"/>
      <c r="EN434" s="88"/>
      <c r="EO434" s="88"/>
      <c r="EP434" s="88"/>
      <c r="EQ434" s="88"/>
      <c r="ER434" s="88"/>
      <c r="ES434" s="88"/>
      <c r="ET434" s="88"/>
      <c r="EU434" s="88"/>
      <c r="EV434" s="88"/>
      <c r="EW434" s="88"/>
      <c r="EX434" s="69"/>
      <c r="EY434" s="88"/>
      <c r="EZ434" s="88"/>
      <c r="FA434" s="88"/>
      <c r="FB434" s="88"/>
      <c r="FC434" s="88"/>
      <c r="FD434" s="88"/>
      <c r="FE434" s="88"/>
      <c r="FF434" s="88"/>
      <c r="FG434" s="88"/>
      <c r="FH434" s="88"/>
      <c r="FI434" s="88"/>
      <c r="FJ434" s="88"/>
      <c r="FK434" s="88"/>
      <c r="FL434" s="88"/>
      <c r="FM434" s="69"/>
      <c r="FN434" s="88"/>
      <c r="FO434" s="88"/>
      <c r="FP434" s="88"/>
      <c r="FQ434" s="88"/>
      <c r="FR434" s="88"/>
      <c r="FS434" s="88"/>
      <c r="FT434" s="88"/>
      <c r="FU434" s="88"/>
      <c r="FV434" s="88"/>
      <c r="FW434" s="88"/>
      <c r="FX434" s="88"/>
      <c r="FY434" s="88"/>
      <c r="FZ434" s="88"/>
      <c r="GA434" s="88"/>
      <c r="GB434" s="69"/>
      <c r="GC434" s="88"/>
      <c r="GD434" s="88"/>
      <c r="GE434" s="88"/>
      <c r="GF434" s="88"/>
      <c r="GG434" s="88"/>
      <c r="GH434" s="88"/>
      <c r="GI434" s="88"/>
      <c r="GJ434" s="88"/>
      <c r="GK434" s="88"/>
      <c r="GL434" s="88"/>
      <c r="GM434" s="88"/>
      <c r="GN434" s="88"/>
      <c r="GO434" s="88"/>
      <c r="GQ434" s="11"/>
      <c r="HD434" s="2"/>
      <c r="HE434" s="2"/>
      <c r="HF434" s="2"/>
      <c r="HG434" s="2"/>
      <c r="HH434" s="2"/>
      <c r="HI434" s="2"/>
      <c r="HJ434" s="2"/>
      <c r="HK434" s="2"/>
      <c r="HL434" s="2"/>
    </row>
    <row r="435" spans="1:220" s="4" customFormat="1" x14ac:dyDescent="0.2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1"/>
      <c r="M435" s="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2"/>
      <c r="Z435" s="2"/>
      <c r="AA435" s="2"/>
      <c r="AB435" s="2"/>
      <c r="AC435" s="2"/>
      <c r="AD435" s="2"/>
      <c r="AE435" s="2"/>
      <c r="AF435" s="88"/>
      <c r="AG435" s="88"/>
      <c r="AH435" s="69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69"/>
      <c r="AX435" s="88"/>
      <c r="AY435" s="88"/>
      <c r="AZ435" s="88"/>
      <c r="BA435" s="88"/>
      <c r="BB435" s="88"/>
      <c r="BC435" s="88"/>
      <c r="BD435" s="88"/>
      <c r="BE435" s="88"/>
      <c r="BF435" s="88"/>
      <c r="BG435" s="88"/>
      <c r="BH435" s="88"/>
      <c r="BI435" s="88"/>
      <c r="BJ435" s="88"/>
      <c r="BK435" s="88"/>
      <c r="BL435" s="69"/>
      <c r="BM435" s="88"/>
      <c r="BN435" s="88"/>
      <c r="BO435" s="88"/>
      <c r="BP435" s="88"/>
      <c r="BQ435" s="88"/>
      <c r="BR435" s="88"/>
      <c r="BS435" s="88"/>
      <c r="BT435" s="88"/>
      <c r="BU435" s="88"/>
      <c r="BV435" s="88"/>
      <c r="BW435" s="88"/>
      <c r="BX435" s="88"/>
      <c r="BY435" s="88"/>
      <c r="BZ435" s="88"/>
      <c r="CA435" s="69"/>
      <c r="CB435" s="88"/>
      <c r="CC435" s="88"/>
      <c r="CD435" s="88"/>
      <c r="CE435" s="88"/>
      <c r="CF435" s="88"/>
      <c r="CG435" s="88"/>
      <c r="CH435" s="88"/>
      <c r="CI435" s="88"/>
      <c r="CJ435" s="88"/>
      <c r="CK435" s="88"/>
      <c r="CL435" s="88"/>
      <c r="CM435" s="88"/>
      <c r="CN435" s="88"/>
      <c r="CO435" s="88"/>
      <c r="CP435" s="69"/>
      <c r="CQ435" s="88"/>
      <c r="CR435" s="88"/>
      <c r="CS435" s="88"/>
      <c r="CT435" s="88"/>
      <c r="CU435" s="88"/>
      <c r="CV435" s="88"/>
      <c r="CW435" s="88"/>
      <c r="CX435" s="88"/>
      <c r="CY435" s="88"/>
      <c r="CZ435" s="88"/>
      <c r="DA435" s="88"/>
      <c r="DB435" s="88"/>
      <c r="DC435" s="88"/>
      <c r="DD435" s="88"/>
      <c r="DE435" s="69"/>
      <c r="DF435" s="88"/>
      <c r="DG435" s="88"/>
      <c r="DH435" s="88"/>
      <c r="DI435" s="88"/>
      <c r="DJ435" s="88"/>
      <c r="DK435" s="88"/>
      <c r="DL435" s="88"/>
      <c r="DM435" s="88"/>
      <c r="DN435" s="88"/>
      <c r="DO435" s="88"/>
      <c r="DP435" s="88"/>
      <c r="DQ435" s="88"/>
      <c r="DR435" s="88"/>
      <c r="DS435" s="88"/>
      <c r="DT435" s="69"/>
      <c r="DU435" s="88"/>
      <c r="DV435" s="88"/>
      <c r="DW435" s="88"/>
      <c r="DX435" s="88"/>
      <c r="DY435" s="88"/>
      <c r="DZ435" s="88"/>
      <c r="EA435" s="88"/>
      <c r="EB435" s="88"/>
      <c r="EC435" s="88"/>
      <c r="ED435" s="88"/>
      <c r="EE435" s="88"/>
      <c r="EF435" s="88"/>
      <c r="EG435" s="88"/>
      <c r="EH435" s="88"/>
      <c r="EI435" s="69"/>
      <c r="EJ435" s="88"/>
      <c r="EK435" s="88"/>
      <c r="EL435" s="88"/>
      <c r="EM435" s="88"/>
      <c r="EN435" s="88"/>
      <c r="EO435" s="88"/>
      <c r="EP435" s="88"/>
      <c r="EQ435" s="88"/>
      <c r="ER435" s="88"/>
      <c r="ES435" s="88"/>
      <c r="ET435" s="88"/>
      <c r="EU435" s="88"/>
      <c r="EV435" s="88"/>
      <c r="EW435" s="88"/>
      <c r="EX435" s="69"/>
      <c r="EY435" s="88"/>
      <c r="EZ435" s="88"/>
      <c r="FA435" s="88"/>
      <c r="FB435" s="88"/>
      <c r="FC435" s="88"/>
      <c r="FD435" s="88"/>
      <c r="FE435" s="88"/>
      <c r="FF435" s="88"/>
      <c r="FG435" s="88"/>
      <c r="FH435" s="88"/>
      <c r="FI435" s="88"/>
      <c r="FJ435" s="88"/>
      <c r="FK435" s="88"/>
      <c r="FL435" s="88"/>
      <c r="FM435" s="69"/>
      <c r="FN435" s="88"/>
      <c r="FO435" s="88"/>
      <c r="FP435" s="88"/>
      <c r="FQ435" s="88"/>
      <c r="FR435" s="88"/>
      <c r="FS435" s="88"/>
      <c r="FT435" s="88"/>
      <c r="FU435" s="88"/>
      <c r="FV435" s="88"/>
      <c r="FW435" s="88"/>
      <c r="FX435" s="88"/>
      <c r="FY435" s="88"/>
      <c r="FZ435" s="88"/>
      <c r="GA435" s="88"/>
      <c r="GB435" s="69"/>
      <c r="GC435" s="88"/>
      <c r="GD435" s="88"/>
      <c r="GE435" s="88"/>
      <c r="GF435" s="88"/>
      <c r="GG435" s="88"/>
      <c r="GH435" s="88"/>
      <c r="GI435" s="88"/>
      <c r="GJ435" s="88"/>
      <c r="GK435" s="88"/>
      <c r="GL435" s="88"/>
      <c r="GM435" s="88"/>
      <c r="GN435" s="88"/>
      <c r="GO435" s="88"/>
      <c r="GQ435" s="11"/>
      <c r="HD435" s="2"/>
      <c r="HE435" s="2"/>
      <c r="HF435" s="2"/>
      <c r="HG435" s="2"/>
      <c r="HH435" s="2"/>
      <c r="HI435" s="2"/>
      <c r="HJ435" s="2"/>
      <c r="HK435" s="2"/>
      <c r="HL435" s="2"/>
    </row>
    <row r="436" spans="1:220" s="4" customFormat="1" x14ac:dyDescent="0.2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1"/>
      <c r="M436" s="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2"/>
      <c r="Z436" s="2"/>
      <c r="AA436" s="2"/>
      <c r="AB436" s="2"/>
      <c r="AC436" s="2"/>
      <c r="AD436" s="2"/>
      <c r="AE436" s="2"/>
      <c r="AF436" s="88"/>
      <c r="AG436" s="88"/>
      <c r="AH436" s="69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69"/>
      <c r="AX436" s="88"/>
      <c r="AY436" s="88"/>
      <c r="AZ436" s="88"/>
      <c r="BA436" s="88"/>
      <c r="BB436" s="88"/>
      <c r="BC436" s="88"/>
      <c r="BD436" s="88"/>
      <c r="BE436" s="88"/>
      <c r="BF436" s="88"/>
      <c r="BG436" s="88"/>
      <c r="BH436" s="88"/>
      <c r="BI436" s="88"/>
      <c r="BJ436" s="88"/>
      <c r="BK436" s="88"/>
      <c r="BL436" s="69"/>
      <c r="BM436" s="88"/>
      <c r="BN436" s="88"/>
      <c r="BO436" s="88"/>
      <c r="BP436" s="88"/>
      <c r="BQ436" s="88"/>
      <c r="BR436" s="88"/>
      <c r="BS436" s="88"/>
      <c r="BT436" s="88"/>
      <c r="BU436" s="88"/>
      <c r="BV436" s="88"/>
      <c r="BW436" s="88"/>
      <c r="BX436" s="88"/>
      <c r="BY436" s="88"/>
      <c r="BZ436" s="88"/>
      <c r="CA436" s="69"/>
      <c r="CB436" s="88"/>
      <c r="CC436" s="88"/>
      <c r="CD436" s="88"/>
      <c r="CE436" s="88"/>
      <c r="CF436" s="88"/>
      <c r="CG436" s="88"/>
      <c r="CH436" s="88"/>
      <c r="CI436" s="88"/>
      <c r="CJ436" s="88"/>
      <c r="CK436" s="88"/>
      <c r="CL436" s="88"/>
      <c r="CM436" s="88"/>
      <c r="CN436" s="88"/>
      <c r="CO436" s="88"/>
      <c r="CP436" s="69"/>
      <c r="CQ436" s="88"/>
      <c r="CR436" s="88"/>
      <c r="CS436" s="88"/>
      <c r="CT436" s="88"/>
      <c r="CU436" s="88"/>
      <c r="CV436" s="88"/>
      <c r="CW436" s="88"/>
      <c r="CX436" s="88"/>
      <c r="CY436" s="88"/>
      <c r="CZ436" s="88"/>
      <c r="DA436" s="88"/>
      <c r="DB436" s="88"/>
      <c r="DC436" s="88"/>
      <c r="DD436" s="88"/>
      <c r="DE436" s="69"/>
      <c r="DF436" s="88"/>
      <c r="DG436" s="88"/>
      <c r="DH436" s="88"/>
      <c r="DI436" s="88"/>
      <c r="DJ436" s="88"/>
      <c r="DK436" s="88"/>
      <c r="DL436" s="88"/>
      <c r="DM436" s="88"/>
      <c r="DN436" s="88"/>
      <c r="DO436" s="88"/>
      <c r="DP436" s="88"/>
      <c r="DQ436" s="88"/>
      <c r="DR436" s="88"/>
      <c r="DS436" s="88"/>
      <c r="DT436" s="69"/>
      <c r="DU436" s="88"/>
      <c r="DV436" s="88"/>
      <c r="DW436" s="88"/>
      <c r="DX436" s="88"/>
      <c r="DY436" s="88"/>
      <c r="DZ436" s="88"/>
      <c r="EA436" s="88"/>
      <c r="EB436" s="88"/>
      <c r="EC436" s="88"/>
      <c r="ED436" s="88"/>
      <c r="EE436" s="88"/>
      <c r="EF436" s="88"/>
      <c r="EG436" s="88"/>
      <c r="EH436" s="88"/>
      <c r="EI436" s="69"/>
      <c r="EJ436" s="88"/>
      <c r="EK436" s="88"/>
      <c r="EL436" s="88"/>
      <c r="EM436" s="88"/>
      <c r="EN436" s="88"/>
      <c r="EO436" s="88"/>
      <c r="EP436" s="88"/>
      <c r="EQ436" s="88"/>
      <c r="ER436" s="88"/>
      <c r="ES436" s="88"/>
      <c r="ET436" s="88"/>
      <c r="EU436" s="88"/>
      <c r="EV436" s="88"/>
      <c r="EW436" s="88"/>
      <c r="EX436" s="69"/>
      <c r="EY436" s="88"/>
      <c r="EZ436" s="88"/>
      <c r="FA436" s="88"/>
      <c r="FB436" s="88"/>
      <c r="FC436" s="88"/>
      <c r="FD436" s="88"/>
      <c r="FE436" s="88"/>
      <c r="FF436" s="88"/>
      <c r="FG436" s="88"/>
      <c r="FH436" s="88"/>
      <c r="FI436" s="88"/>
      <c r="FJ436" s="88"/>
      <c r="FK436" s="88"/>
      <c r="FL436" s="88"/>
      <c r="FM436" s="69"/>
      <c r="FN436" s="88"/>
      <c r="FO436" s="88"/>
      <c r="FP436" s="88"/>
      <c r="FQ436" s="88"/>
      <c r="FR436" s="88"/>
      <c r="FS436" s="88"/>
      <c r="FT436" s="88"/>
      <c r="FU436" s="88"/>
      <c r="FV436" s="88"/>
      <c r="FW436" s="88"/>
      <c r="FX436" s="88"/>
      <c r="FY436" s="88"/>
      <c r="FZ436" s="88"/>
      <c r="GA436" s="88"/>
      <c r="GB436" s="69"/>
      <c r="GC436" s="88"/>
      <c r="GD436" s="88"/>
      <c r="GE436" s="88"/>
      <c r="GF436" s="88"/>
      <c r="GG436" s="88"/>
      <c r="GH436" s="88"/>
      <c r="GI436" s="88"/>
      <c r="GJ436" s="88"/>
      <c r="GK436" s="88"/>
      <c r="GL436" s="88"/>
      <c r="GM436" s="88"/>
      <c r="GN436" s="88"/>
      <c r="GO436" s="88"/>
      <c r="GQ436" s="11"/>
      <c r="HD436" s="2"/>
      <c r="HE436" s="2"/>
      <c r="HF436" s="2"/>
      <c r="HG436" s="2"/>
      <c r="HH436" s="2"/>
      <c r="HI436" s="2"/>
      <c r="HJ436" s="2"/>
      <c r="HK436" s="2"/>
      <c r="HL436" s="2"/>
    </row>
    <row r="437" spans="1:220" s="4" customFormat="1" x14ac:dyDescent="0.2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1"/>
      <c r="M437" s="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2"/>
      <c r="Z437" s="2"/>
      <c r="AA437" s="2"/>
      <c r="AB437" s="2"/>
      <c r="AC437" s="2"/>
      <c r="AD437" s="2"/>
      <c r="AE437" s="2"/>
      <c r="AF437" s="88"/>
      <c r="AG437" s="88"/>
      <c r="AH437" s="69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69"/>
      <c r="AX437" s="88"/>
      <c r="AY437" s="88"/>
      <c r="AZ437" s="88"/>
      <c r="BA437" s="88"/>
      <c r="BB437" s="88"/>
      <c r="BC437" s="88"/>
      <c r="BD437" s="88"/>
      <c r="BE437" s="88"/>
      <c r="BF437" s="88"/>
      <c r="BG437" s="88"/>
      <c r="BH437" s="88"/>
      <c r="BI437" s="88"/>
      <c r="BJ437" s="88"/>
      <c r="BK437" s="88"/>
      <c r="BL437" s="69"/>
      <c r="BM437" s="88"/>
      <c r="BN437" s="88"/>
      <c r="BO437" s="88"/>
      <c r="BP437" s="88"/>
      <c r="BQ437" s="88"/>
      <c r="BR437" s="88"/>
      <c r="BS437" s="88"/>
      <c r="BT437" s="88"/>
      <c r="BU437" s="88"/>
      <c r="BV437" s="88"/>
      <c r="BW437" s="88"/>
      <c r="BX437" s="88"/>
      <c r="BY437" s="88"/>
      <c r="BZ437" s="88"/>
      <c r="CA437" s="69"/>
      <c r="CB437" s="88"/>
      <c r="CC437" s="88"/>
      <c r="CD437" s="88"/>
      <c r="CE437" s="88"/>
      <c r="CF437" s="88"/>
      <c r="CG437" s="88"/>
      <c r="CH437" s="88"/>
      <c r="CI437" s="88"/>
      <c r="CJ437" s="88"/>
      <c r="CK437" s="88"/>
      <c r="CL437" s="88"/>
      <c r="CM437" s="88"/>
      <c r="CN437" s="88"/>
      <c r="CO437" s="88"/>
      <c r="CP437" s="69"/>
      <c r="CQ437" s="88"/>
      <c r="CR437" s="88"/>
      <c r="CS437" s="88"/>
      <c r="CT437" s="88"/>
      <c r="CU437" s="88"/>
      <c r="CV437" s="88"/>
      <c r="CW437" s="88"/>
      <c r="CX437" s="88"/>
      <c r="CY437" s="88"/>
      <c r="CZ437" s="88"/>
      <c r="DA437" s="88"/>
      <c r="DB437" s="88"/>
      <c r="DC437" s="88"/>
      <c r="DD437" s="88"/>
      <c r="DE437" s="69"/>
      <c r="DF437" s="88"/>
      <c r="DG437" s="88"/>
      <c r="DH437" s="88"/>
      <c r="DI437" s="88"/>
      <c r="DJ437" s="88"/>
      <c r="DK437" s="88"/>
      <c r="DL437" s="88"/>
      <c r="DM437" s="88"/>
      <c r="DN437" s="88"/>
      <c r="DO437" s="88"/>
      <c r="DP437" s="88"/>
      <c r="DQ437" s="88"/>
      <c r="DR437" s="88"/>
      <c r="DS437" s="88"/>
      <c r="DT437" s="69"/>
      <c r="DU437" s="88"/>
      <c r="DV437" s="88"/>
      <c r="DW437" s="88"/>
      <c r="DX437" s="88"/>
      <c r="DY437" s="88"/>
      <c r="DZ437" s="88"/>
      <c r="EA437" s="88"/>
      <c r="EB437" s="88"/>
      <c r="EC437" s="88"/>
      <c r="ED437" s="88"/>
      <c r="EE437" s="88"/>
      <c r="EF437" s="88"/>
      <c r="EG437" s="88"/>
      <c r="EH437" s="88"/>
      <c r="EI437" s="69"/>
      <c r="EJ437" s="88"/>
      <c r="EK437" s="88"/>
      <c r="EL437" s="88"/>
      <c r="EM437" s="88"/>
      <c r="EN437" s="88"/>
      <c r="EO437" s="88"/>
      <c r="EP437" s="88"/>
      <c r="EQ437" s="88"/>
      <c r="ER437" s="88"/>
      <c r="ES437" s="88"/>
      <c r="ET437" s="88"/>
      <c r="EU437" s="88"/>
      <c r="EV437" s="88"/>
      <c r="EW437" s="88"/>
      <c r="EX437" s="69"/>
      <c r="EY437" s="88"/>
      <c r="EZ437" s="88"/>
      <c r="FA437" s="88"/>
      <c r="FB437" s="88"/>
      <c r="FC437" s="88"/>
      <c r="FD437" s="88"/>
      <c r="FE437" s="88"/>
      <c r="FF437" s="88"/>
      <c r="FG437" s="88"/>
      <c r="FH437" s="88"/>
      <c r="FI437" s="88"/>
      <c r="FJ437" s="88"/>
      <c r="FK437" s="88"/>
      <c r="FL437" s="88"/>
      <c r="FM437" s="69"/>
      <c r="FN437" s="88"/>
      <c r="FO437" s="88"/>
      <c r="FP437" s="88"/>
      <c r="FQ437" s="88"/>
      <c r="FR437" s="88"/>
      <c r="FS437" s="88"/>
      <c r="FT437" s="88"/>
      <c r="FU437" s="88"/>
      <c r="FV437" s="88"/>
      <c r="FW437" s="88"/>
      <c r="FX437" s="88"/>
      <c r="FY437" s="88"/>
      <c r="FZ437" s="88"/>
      <c r="GA437" s="88"/>
      <c r="GB437" s="69"/>
      <c r="GC437" s="88"/>
      <c r="GD437" s="88"/>
      <c r="GE437" s="88"/>
      <c r="GF437" s="88"/>
      <c r="GG437" s="88"/>
      <c r="GH437" s="88"/>
      <c r="GI437" s="88"/>
      <c r="GJ437" s="88"/>
      <c r="GK437" s="88"/>
      <c r="GL437" s="88"/>
      <c r="GM437" s="88"/>
      <c r="GN437" s="88"/>
      <c r="GO437" s="88"/>
      <c r="GQ437" s="11"/>
      <c r="HD437" s="2"/>
      <c r="HE437" s="2"/>
      <c r="HF437" s="2"/>
      <c r="HG437" s="2"/>
      <c r="HH437" s="2"/>
      <c r="HI437" s="2"/>
      <c r="HJ437" s="2"/>
      <c r="HK437" s="2"/>
      <c r="HL437" s="2"/>
    </row>
    <row r="438" spans="1:220" s="4" customFormat="1" x14ac:dyDescent="0.2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1"/>
      <c r="M438" s="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2"/>
      <c r="Z438" s="2"/>
      <c r="AA438" s="2"/>
      <c r="AB438" s="2"/>
      <c r="AC438" s="2"/>
      <c r="AD438" s="2"/>
      <c r="AE438" s="2"/>
      <c r="AF438" s="2"/>
      <c r="AH438" s="10"/>
      <c r="AM438" s="89"/>
      <c r="AW438" s="10"/>
      <c r="BB438" s="89"/>
      <c r="BL438" s="10"/>
      <c r="BQ438" s="89"/>
      <c r="CA438" s="10"/>
      <c r="CF438" s="89"/>
      <c r="CP438" s="11"/>
      <c r="CU438" s="89"/>
      <c r="DE438" s="11"/>
      <c r="DJ438" s="89"/>
      <c r="DT438" s="11"/>
      <c r="DY438" s="89"/>
      <c r="EI438" s="11"/>
      <c r="EN438" s="89"/>
      <c r="EX438" s="11"/>
      <c r="FC438" s="89"/>
      <c r="FM438" s="11"/>
      <c r="FR438" s="89"/>
      <c r="GB438" s="11"/>
      <c r="GQ438" s="11"/>
      <c r="HD438" s="2"/>
      <c r="HE438" s="2"/>
      <c r="HF438" s="2"/>
      <c r="HG438" s="2"/>
      <c r="HH438" s="2"/>
      <c r="HI438" s="2"/>
      <c r="HJ438" s="2"/>
      <c r="HK438" s="2"/>
      <c r="HL438" s="2"/>
    </row>
    <row r="439" spans="1:220" s="4" customFormat="1" x14ac:dyDescent="0.2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1"/>
      <c r="M439" s="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2"/>
      <c r="Z439" s="2"/>
      <c r="AA439" s="2"/>
      <c r="AB439" s="2"/>
      <c r="AC439" s="2"/>
      <c r="AD439" s="2"/>
      <c r="AE439" s="2"/>
      <c r="AF439" s="2"/>
      <c r="AH439" s="10"/>
      <c r="AM439" s="89"/>
      <c r="AW439" s="10"/>
      <c r="BB439" s="89"/>
      <c r="BL439" s="10"/>
      <c r="BQ439" s="89"/>
      <c r="CA439" s="10"/>
      <c r="CF439" s="89"/>
      <c r="CP439" s="11"/>
      <c r="CU439" s="89"/>
      <c r="DE439" s="11"/>
      <c r="DJ439" s="89"/>
      <c r="DT439" s="11"/>
      <c r="DY439" s="89"/>
      <c r="EI439" s="11"/>
      <c r="EN439" s="89"/>
      <c r="EX439" s="11"/>
      <c r="FC439" s="89"/>
      <c r="FM439" s="11"/>
      <c r="FR439" s="89"/>
      <c r="GB439" s="11"/>
      <c r="GQ439" s="11"/>
      <c r="HD439" s="2"/>
      <c r="HE439" s="2"/>
      <c r="HF439" s="2"/>
      <c r="HG439" s="2"/>
      <c r="HH439" s="2"/>
      <c r="HI439" s="2"/>
      <c r="HJ439" s="2"/>
      <c r="HK439" s="2"/>
      <c r="HL439" s="2"/>
    </row>
    <row r="440" spans="1:220" s="4" customFormat="1" x14ac:dyDescent="0.2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1"/>
      <c r="M440" s="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2"/>
      <c r="Z440" s="2"/>
      <c r="AA440" s="2"/>
      <c r="AB440" s="2"/>
      <c r="AC440" s="2"/>
      <c r="AD440" s="2"/>
      <c r="AE440" s="2"/>
      <c r="AF440" s="2"/>
      <c r="AH440" s="10"/>
      <c r="AM440" s="89"/>
      <c r="AW440" s="10"/>
      <c r="BB440" s="89"/>
      <c r="BL440" s="10"/>
      <c r="BQ440" s="89"/>
      <c r="CA440" s="10"/>
      <c r="CF440" s="89"/>
      <c r="CP440" s="11"/>
      <c r="CU440" s="89"/>
      <c r="DE440" s="11"/>
      <c r="DJ440" s="89"/>
      <c r="DT440" s="11"/>
      <c r="DY440" s="89"/>
      <c r="EI440" s="11"/>
      <c r="EN440" s="89"/>
      <c r="EX440" s="11"/>
      <c r="FC440" s="89"/>
      <c r="FM440" s="11"/>
      <c r="FR440" s="89"/>
      <c r="GB440" s="11"/>
      <c r="GQ440" s="11"/>
      <c r="HD440" s="2"/>
      <c r="HE440" s="2"/>
      <c r="HF440" s="2"/>
      <c r="HG440" s="2"/>
      <c r="HH440" s="2"/>
      <c r="HI440" s="2"/>
      <c r="HJ440" s="2"/>
      <c r="HK440" s="2"/>
      <c r="HL440" s="2"/>
    </row>
    <row r="441" spans="1:220" s="4" customFormat="1" x14ac:dyDescent="0.2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1"/>
      <c r="M441" s="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2"/>
      <c r="Z441" s="2"/>
      <c r="AA441" s="2"/>
      <c r="AB441" s="2"/>
      <c r="AC441" s="2"/>
      <c r="AD441" s="2"/>
      <c r="AE441" s="2"/>
      <c r="AF441" s="2"/>
      <c r="AH441" s="10"/>
      <c r="AM441" s="89"/>
      <c r="AW441" s="10"/>
      <c r="BB441" s="89"/>
      <c r="BL441" s="10"/>
      <c r="BQ441" s="89"/>
      <c r="CA441" s="10"/>
      <c r="CF441" s="89"/>
      <c r="CP441" s="11"/>
      <c r="CU441" s="89"/>
      <c r="DE441" s="11"/>
      <c r="DJ441" s="89"/>
      <c r="DT441" s="11"/>
      <c r="DY441" s="89"/>
      <c r="EI441" s="11"/>
      <c r="EN441" s="89"/>
      <c r="EX441" s="11"/>
      <c r="FC441" s="89"/>
      <c r="FM441" s="11"/>
      <c r="FR441" s="89"/>
      <c r="GB441" s="11"/>
      <c r="GQ441" s="11"/>
      <c r="HD441" s="2"/>
      <c r="HE441" s="2"/>
      <c r="HF441" s="2"/>
      <c r="HG441" s="2"/>
      <c r="HH441" s="2"/>
      <c r="HI441" s="2"/>
      <c r="HJ441" s="2"/>
      <c r="HK441" s="2"/>
      <c r="HL441" s="2"/>
    </row>
    <row r="442" spans="1:220" s="4" customFormat="1" x14ac:dyDescent="0.2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1"/>
      <c r="M442" s="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2"/>
      <c r="Z442" s="2"/>
      <c r="AA442" s="2"/>
      <c r="AB442" s="2"/>
      <c r="AC442" s="2"/>
      <c r="AD442" s="2"/>
      <c r="AE442" s="2"/>
      <c r="AF442" s="2"/>
      <c r="AH442" s="10"/>
      <c r="AM442" s="89"/>
      <c r="AW442" s="10"/>
      <c r="BB442" s="89"/>
      <c r="BL442" s="10"/>
      <c r="BQ442" s="89"/>
      <c r="CA442" s="10"/>
      <c r="CF442" s="89"/>
      <c r="CP442" s="11"/>
      <c r="CU442" s="89"/>
      <c r="DE442" s="11"/>
      <c r="DJ442" s="89"/>
      <c r="DT442" s="11"/>
      <c r="DY442" s="89"/>
      <c r="EI442" s="11"/>
      <c r="EN442" s="89"/>
      <c r="EX442" s="11"/>
      <c r="FC442" s="89"/>
      <c r="FM442" s="11"/>
      <c r="FR442" s="89"/>
      <c r="GB442" s="11"/>
      <c r="GQ442" s="11"/>
      <c r="HD442" s="2"/>
      <c r="HE442" s="2"/>
      <c r="HF442" s="2"/>
      <c r="HG442" s="2"/>
      <c r="HH442" s="2"/>
      <c r="HI442" s="2"/>
      <c r="HJ442" s="2"/>
      <c r="HK442" s="2"/>
      <c r="HL442" s="2"/>
    </row>
    <row r="443" spans="1:220" s="4" customFormat="1" x14ac:dyDescent="0.2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1"/>
      <c r="M443" s="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2"/>
      <c r="Z443" s="2"/>
      <c r="AA443" s="2"/>
      <c r="AB443" s="2"/>
      <c r="AC443" s="2"/>
      <c r="AD443" s="2"/>
      <c r="AE443" s="2"/>
      <c r="AF443" s="2"/>
      <c r="AH443" s="10"/>
      <c r="AM443" s="89"/>
      <c r="AW443" s="10"/>
      <c r="BB443" s="89"/>
      <c r="BL443" s="10"/>
      <c r="BQ443" s="89"/>
      <c r="CA443" s="10"/>
      <c r="CF443" s="89"/>
      <c r="CP443" s="11"/>
      <c r="CU443" s="89"/>
      <c r="DE443" s="11"/>
      <c r="DJ443" s="89"/>
      <c r="DT443" s="11"/>
      <c r="DY443" s="89"/>
      <c r="EI443" s="11"/>
      <c r="EN443" s="89"/>
      <c r="EX443" s="11"/>
      <c r="FC443" s="89"/>
      <c r="FM443" s="11"/>
      <c r="FR443" s="89"/>
      <c r="GB443" s="11"/>
      <c r="GQ443" s="11"/>
      <c r="HD443" s="2"/>
      <c r="HE443" s="2"/>
      <c r="HF443" s="2"/>
      <c r="HG443" s="2"/>
      <c r="HH443" s="2"/>
      <c r="HI443" s="2"/>
      <c r="HJ443" s="2"/>
      <c r="HK443" s="2"/>
      <c r="HL443" s="2"/>
    </row>
    <row r="444" spans="1:220" s="4" customFormat="1" x14ac:dyDescent="0.2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1"/>
      <c r="M444" s="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2"/>
      <c r="Z444" s="2"/>
      <c r="AA444" s="2"/>
      <c r="AB444" s="2"/>
      <c r="AC444" s="2"/>
      <c r="AD444" s="2"/>
      <c r="AE444" s="2"/>
      <c r="AF444" s="2"/>
      <c r="AH444" s="10"/>
      <c r="AM444" s="89"/>
      <c r="AW444" s="10"/>
      <c r="BB444" s="89"/>
      <c r="BL444" s="10"/>
      <c r="BQ444" s="89"/>
      <c r="CA444" s="10"/>
      <c r="CF444" s="89"/>
      <c r="CP444" s="11"/>
      <c r="CU444" s="89"/>
      <c r="DE444" s="11"/>
      <c r="DJ444" s="89"/>
      <c r="DT444" s="11"/>
      <c r="DY444" s="89"/>
      <c r="EI444" s="11"/>
      <c r="EN444" s="89"/>
      <c r="EX444" s="11"/>
      <c r="FC444" s="89"/>
      <c r="FM444" s="11"/>
      <c r="FR444" s="89"/>
      <c r="GB444" s="11"/>
      <c r="GQ444" s="11"/>
      <c r="HD444" s="2"/>
      <c r="HE444" s="2"/>
      <c r="HF444" s="2"/>
      <c r="HG444" s="2"/>
      <c r="HH444" s="2"/>
      <c r="HI444" s="2"/>
      <c r="HJ444" s="2"/>
      <c r="HK444" s="2"/>
      <c r="HL444" s="2"/>
    </row>
    <row r="445" spans="1:220" s="4" customFormat="1" x14ac:dyDescent="0.2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1"/>
      <c r="M445" s="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2"/>
      <c r="Z445" s="2"/>
      <c r="AA445" s="2"/>
      <c r="AB445" s="2"/>
      <c r="AC445" s="2"/>
      <c r="AD445" s="2"/>
      <c r="AE445" s="2"/>
      <c r="AF445" s="2"/>
      <c r="AH445" s="10"/>
      <c r="AM445" s="89"/>
      <c r="AW445" s="10"/>
      <c r="BB445" s="89"/>
      <c r="BL445" s="10"/>
      <c r="BQ445" s="89"/>
      <c r="CA445" s="10"/>
      <c r="CF445" s="89"/>
      <c r="CP445" s="11"/>
      <c r="CU445" s="89"/>
      <c r="DE445" s="11"/>
      <c r="DJ445" s="89"/>
      <c r="DT445" s="11"/>
      <c r="DY445" s="89"/>
      <c r="EI445" s="11"/>
      <c r="EN445" s="89"/>
      <c r="EX445" s="11"/>
      <c r="FC445" s="89"/>
      <c r="FM445" s="11"/>
      <c r="FR445" s="89"/>
      <c r="GB445" s="11"/>
      <c r="GQ445" s="11"/>
      <c r="HD445" s="2"/>
      <c r="HE445" s="2"/>
      <c r="HF445" s="2"/>
      <c r="HG445" s="2"/>
      <c r="HH445" s="2"/>
      <c r="HI445" s="2"/>
      <c r="HJ445" s="2"/>
      <c r="HK445" s="2"/>
      <c r="HL445" s="2"/>
    </row>
    <row r="446" spans="1:220" s="4" customFormat="1" x14ac:dyDescent="0.2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1"/>
      <c r="M446" s="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2"/>
      <c r="Z446" s="2"/>
      <c r="AA446" s="2"/>
      <c r="AB446" s="2"/>
      <c r="AC446" s="2"/>
      <c r="AD446" s="2"/>
      <c r="AE446" s="2"/>
      <c r="AF446" s="2"/>
      <c r="AH446" s="10"/>
      <c r="AM446" s="89"/>
      <c r="AW446" s="10"/>
      <c r="BB446" s="89"/>
      <c r="BL446" s="10"/>
      <c r="BQ446" s="89"/>
      <c r="CA446" s="10"/>
      <c r="CF446" s="89"/>
      <c r="CP446" s="11"/>
      <c r="CU446" s="89"/>
      <c r="DE446" s="11"/>
      <c r="DJ446" s="89"/>
      <c r="DT446" s="11"/>
      <c r="DY446" s="89"/>
      <c r="EI446" s="11"/>
      <c r="EN446" s="89"/>
      <c r="EX446" s="11"/>
      <c r="FC446" s="89"/>
      <c r="FM446" s="11"/>
      <c r="FR446" s="89"/>
      <c r="GB446" s="11"/>
      <c r="GQ446" s="11"/>
      <c r="HD446" s="2"/>
      <c r="HE446" s="2"/>
      <c r="HF446" s="2"/>
      <c r="HG446" s="2"/>
      <c r="HH446" s="2"/>
      <c r="HI446" s="2"/>
      <c r="HJ446" s="2"/>
      <c r="HK446" s="2"/>
      <c r="HL446" s="2"/>
    </row>
    <row r="447" spans="1:220" s="4" customFormat="1" x14ac:dyDescent="0.2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1"/>
      <c r="M447" s="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2"/>
      <c r="Z447" s="2"/>
      <c r="AA447" s="2"/>
      <c r="AB447" s="2"/>
      <c r="AC447" s="2"/>
      <c r="AD447" s="2"/>
      <c r="AE447" s="2"/>
      <c r="AF447" s="2"/>
      <c r="AH447" s="10"/>
      <c r="AM447" s="89"/>
      <c r="AW447" s="10"/>
      <c r="BB447" s="89"/>
      <c r="BL447" s="10"/>
      <c r="BQ447" s="89"/>
      <c r="CA447" s="10"/>
      <c r="CF447" s="89"/>
      <c r="CP447" s="11"/>
      <c r="CU447" s="89"/>
      <c r="DE447" s="11"/>
      <c r="DJ447" s="89"/>
      <c r="DT447" s="11"/>
      <c r="DY447" s="89"/>
      <c r="EI447" s="11"/>
      <c r="EN447" s="89"/>
      <c r="EX447" s="11"/>
      <c r="FC447" s="89"/>
      <c r="FM447" s="11"/>
      <c r="FR447" s="89"/>
      <c r="GB447" s="11"/>
      <c r="GQ447" s="11"/>
      <c r="HD447" s="2"/>
      <c r="HE447" s="2"/>
      <c r="HF447" s="2"/>
      <c r="HG447" s="2"/>
      <c r="HH447" s="2"/>
      <c r="HI447" s="2"/>
      <c r="HJ447" s="2"/>
      <c r="HK447" s="2"/>
      <c r="HL447" s="2"/>
    </row>
    <row r="448" spans="1:220" s="4" customFormat="1" x14ac:dyDescent="0.2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1"/>
      <c r="M448" s="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2"/>
      <c r="Z448" s="2"/>
      <c r="AA448" s="2"/>
      <c r="AB448" s="2"/>
      <c r="AC448" s="2"/>
      <c r="AD448" s="2"/>
      <c r="AE448" s="2"/>
      <c r="AF448" s="2"/>
      <c r="AH448" s="10"/>
      <c r="AM448" s="89"/>
      <c r="AW448" s="10"/>
      <c r="BB448" s="89"/>
      <c r="BL448" s="10"/>
      <c r="BQ448" s="89"/>
      <c r="CA448" s="10"/>
      <c r="CF448" s="89"/>
      <c r="CP448" s="11"/>
      <c r="CU448" s="89"/>
      <c r="DE448" s="11"/>
      <c r="DJ448" s="89"/>
      <c r="DT448" s="11"/>
      <c r="DY448" s="89"/>
      <c r="EI448" s="11"/>
      <c r="EN448" s="89"/>
      <c r="EX448" s="11"/>
      <c r="FC448" s="89"/>
      <c r="FM448" s="11"/>
      <c r="FR448" s="89"/>
      <c r="GB448" s="11"/>
      <c r="GQ448" s="11"/>
      <c r="HD448" s="2"/>
      <c r="HE448" s="2"/>
      <c r="HF448" s="2"/>
      <c r="HG448" s="2"/>
      <c r="HH448" s="2"/>
      <c r="HI448" s="2"/>
      <c r="HJ448" s="2"/>
      <c r="HK448" s="2"/>
      <c r="HL448" s="2"/>
    </row>
    <row r="449" spans="1:220" s="4" customFormat="1" x14ac:dyDescent="0.2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1"/>
      <c r="M449" s="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2"/>
      <c r="Z449" s="2"/>
      <c r="AA449" s="2"/>
      <c r="AB449" s="2"/>
      <c r="AC449" s="2"/>
      <c r="AD449" s="2"/>
      <c r="AE449" s="2"/>
      <c r="AF449" s="2"/>
      <c r="AH449" s="10"/>
      <c r="AM449" s="89"/>
      <c r="AW449" s="10"/>
      <c r="BB449" s="89"/>
      <c r="BL449" s="10"/>
      <c r="BQ449" s="89"/>
      <c r="CA449" s="10"/>
      <c r="CF449" s="89"/>
      <c r="CP449" s="11"/>
      <c r="CU449" s="89"/>
      <c r="DE449" s="11"/>
      <c r="DJ449" s="89"/>
      <c r="DT449" s="11"/>
      <c r="DY449" s="89"/>
      <c r="EI449" s="11"/>
      <c r="EN449" s="89"/>
      <c r="EX449" s="11"/>
      <c r="FC449" s="89"/>
      <c r="FM449" s="11"/>
      <c r="FR449" s="89"/>
      <c r="GB449" s="11"/>
      <c r="GQ449" s="11"/>
      <c r="HD449" s="2"/>
      <c r="HE449" s="2"/>
      <c r="HF449" s="2"/>
      <c r="HG449" s="2"/>
      <c r="HH449" s="2"/>
      <c r="HI449" s="2"/>
      <c r="HJ449" s="2"/>
      <c r="HK449" s="2"/>
      <c r="HL449" s="2"/>
    </row>
    <row r="450" spans="1:220" s="4" customFormat="1" x14ac:dyDescent="0.2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1"/>
      <c r="M450" s="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2"/>
      <c r="Z450" s="2"/>
      <c r="AA450" s="2"/>
      <c r="AB450" s="2"/>
      <c r="AC450" s="2"/>
      <c r="AD450" s="2"/>
      <c r="AE450" s="2"/>
      <c r="AF450" s="2"/>
      <c r="AH450" s="10"/>
      <c r="AM450" s="89"/>
      <c r="AW450" s="10"/>
      <c r="BB450" s="89"/>
      <c r="BL450" s="10"/>
      <c r="BQ450" s="89"/>
      <c r="CA450" s="10"/>
      <c r="CF450" s="89"/>
      <c r="CP450" s="11"/>
      <c r="CU450" s="89"/>
      <c r="DE450" s="11"/>
      <c r="DJ450" s="89"/>
      <c r="DT450" s="11"/>
      <c r="DY450" s="89"/>
      <c r="EI450" s="11"/>
      <c r="EN450" s="89"/>
      <c r="EX450" s="11"/>
      <c r="FC450" s="89"/>
      <c r="FM450" s="11"/>
      <c r="FR450" s="89"/>
      <c r="GB450" s="11"/>
      <c r="GQ450" s="11"/>
      <c r="HD450" s="2"/>
      <c r="HE450" s="2"/>
      <c r="HF450" s="2"/>
      <c r="HG450" s="2"/>
      <c r="HH450" s="2"/>
      <c r="HI450" s="2"/>
      <c r="HJ450" s="2"/>
      <c r="HK450" s="2"/>
      <c r="HL450" s="2"/>
    </row>
    <row r="451" spans="1:220" s="4" customFormat="1" x14ac:dyDescent="0.2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1"/>
      <c r="M451" s="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2"/>
      <c r="Z451" s="2"/>
      <c r="AA451" s="2"/>
      <c r="AB451" s="2"/>
      <c r="AC451" s="2"/>
      <c r="AD451" s="2"/>
      <c r="AE451" s="2"/>
      <c r="AF451" s="2"/>
      <c r="AH451" s="10"/>
      <c r="AM451" s="89"/>
      <c r="AW451" s="10"/>
      <c r="BB451" s="89"/>
      <c r="BL451" s="10"/>
      <c r="BQ451" s="89"/>
      <c r="CA451" s="10"/>
      <c r="CF451" s="89"/>
      <c r="CP451" s="11"/>
      <c r="CU451" s="89"/>
      <c r="DE451" s="11"/>
      <c r="DJ451" s="89"/>
      <c r="DT451" s="11"/>
      <c r="DY451" s="89"/>
      <c r="EI451" s="11"/>
      <c r="EN451" s="89"/>
      <c r="EX451" s="11"/>
      <c r="FC451" s="89"/>
      <c r="FM451" s="11"/>
      <c r="FR451" s="89"/>
      <c r="GB451" s="11"/>
      <c r="GQ451" s="11"/>
      <c r="HD451" s="2"/>
      <c r="HE451" s="2"/>
      <c r="HF451" s="2"/>
      <c r="HG451" s="2"/>
      <c r="HH451" s="2"/>
      <c r="HI451" s="2"/>
      <c r="HJ451" s="2"/>
      <c r="HK451" s="2"/>
      <c r="HL451" s="2"/>
    </row>
    <row r="452" spans="1:220" s="4" customFormat="1" x14ac:dyDescent="0.2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1"/>
      <c r="M452" s="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2"/>
      <c r="Z452" s="2"/>
      <c r="AA452" s="2"/>
      <c r="AB452" s="2"/>
      <c r="AC452" s="2"/>
      <c r="AD452" s="2"/>
      <c r="AE452" s="2"/>
      <c r="AF452" s="2"/>
      <c r="AH452" s="10"/>
      <c r="AM452" s="89"/>
      <c r="AW452" s="10"/>
      <c r="BB452" s="89"/>
      <c r="BL452" s="10"/>
      <c r="BQ452" s="89"/>
      <c r="CA452" s="10"/>
      <c r="CF452" s="89"/>
      <c r="CP452" s="11"/>
      <c r="CU452" s="89"/>
      <c r="DE452" s="11"/>
      <c r="DJ452" s="89"/>
      <c r="DT452" s="11"/>
      <c r="DY452" s="89"/>
      <c r="EI452" s="11"/>
      <c r="EN452" s="89"/>
      <c r="EX452" s="11"/>
      <c r="FC452" s="89"/>
      <c r="FM452" s="11"/>
      <c r="FR452" s="89"/>
      <c r="GB452" s="11"/>
      <c r="GQ452" s="11"/>
      <c r="HD452" s="2"/>
      <c r="HE452" s="2"/>
      <c r="HF452" s="2"/>
      <c r="HG452" s="2"/>
      <c r="HH452" s="2"/>
      <c r="HI452" s="2"/>
      <c r="HJ452" s="2"/>
      <c r="HK452" s="2"/>
      <c r="HL452" s="2"/>
    </row>
    <row r="453" spans="1:220" s="4" customFormat="1" x14ac:dyDescent="0.2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1"/>
      <c r="M453" s="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2"/>
      <c r="Z453" s="2"/>
      <c r="AA453" s="2"/>
      <c r="AB453" s="2"/>
      <c r="AC453" s="2"/>
      <c r="AD453" s="2"/>
      <c r="AE453" s="2"/>
      <c r="AF453" s="2"/>
      <c r="AH453" s="10"/>
      <c r="AM453" s="89"/>
      <c r="AW453" s="10"/>
      <c r="BB453" s="89"/>
      <c r="BL453" s="10"/>
      <c r="BQ453" s="89"/>
      <c r="CA453" s="10"/>
      <c r="CF453" s="89"/>
      <c r="CP453" s="11"/>
      <c r="CU453" s="89"/>
      <c r="DE453" s="11"/>
      <c r="DJ453" s="89"/>
      <c r="DT453" s="11"/>
      <c r="DY453" s="89"/>
      <c r="EI453" s="11"/>
      <c r="EN453" s="89"/>
      <c r="EX453" s="11"/>
      <c r="FC453" s="89"/>
      <c r="FM453" s="11"/>
      <c r="FR453" s="89"/>
      <c r="GB453" s="11"/>
      <c r="GQ453" s="11"/>
      <c r="HD453" s="2"/>
      <c r="HE453" s="2"/>
      <c r="HF453" s="2"/>
      <c r="HG453" s="2"/>
      <c r="HH453" s="2"/>
      <c r="HI453" s="2"/>
      <c r="HJ453" s="2"/>
      <c r="HK453" s="2"/>
      <c r="HL453" s="2"/>
    </row>
    <row r="454" spans="1:220" s="4" customFormat="1" x14ac:dyDescent="0.2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1"/>
      <c r="M454" s="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2"/>
      <c r="Z454" s="2"/>
      <c r="AA454" s="2"/>
      <c r="AB454" s="2"/>
      <c r="AC454" s="2"/>
      <c r="AD454" s="2"/>
      <c r="AE454" s="2"/>
      <c r="AF454" s="2"/>
      <c r="AH454" s="10"/>
      <c r="AM454" s="89"/>
      <c r="AW454" s="10"/>
      <c r="BB454" s="89"/>
      <c r="BL454" s="10"/>
      <c r="BQ454" s="89"/>
      <c r="CA454" s="10"/>
      <c r="CF454" s="89"/>
      <c r="CP454" s="11"/>
      <c r="CU454" s="89"/>
      <c r="DE454" s="11"/>
      <c r="DJ454" s="89"/>
      <c r="DT454" s="11"/>
      <c r="DY454" s="89"/>
      <c r="EI454" s="11"/>
      <c r="EN454" s="89"/>
      <c r="EX454" s="11"/>
      <c r="FC454" s="89"/>
      <c r="FM454" s="11"/>
      <c r="FR454" s="89"/>
      <c r="GB454" s="11"/>
      <c r="GQ454" s="11"/>
      <c r="HD454" s="2"/>
      <c r="HE454" s="2"/>
      <c r="HF454" s="2"/>
      <c r="HG454" s="2"/>
      <c r="HH454" s="2"/>
      <c r="HI454" s="2"/>
      <c r="HJ454" s="2"/>
      <c r="HK454" s="2"/>
      <c r="HL454" s="2"/>
    </row>
    <row r="455" spans="1:220" s="4" customFormat="1" x14ac:dyDescent="0.2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1"/>
      <c r="M455" s="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2"/>
      <c r="Z455" s="2"/>
      <c r="AA455" s="2"/>
      <c r="AB455" s="2"/>
      <c r="AC455" s="2"/>
      <c r="AD455" s="2"/>
      <c r="AE455" s="2"/>
      <c r="AF455" s="2"/>
      <c r="AH455" s="10"/>
      <c r="AM455" s="89"/>
      <c r="AW455" s="10"/>
      <c r="BB455" s="89"/>
      <c r="BL455" s="10"/>
      <c r="BQ455" s="89"/>
      <c r="CA455" s="10"/>
      <c r="CF455" s="89"/>
      <c r="CP455" s="11"/>
      <c r="CU455" s="89"/>
      <c r="DE455" s="11"/>
      <c r="DJ455" s="89"/>
      <c r="DT455" s="11"/>
      <c r="DY455" s="89"/>
      <c r="EI455" s="11"/>
      <c r="EN455" s="89"/>
      <c r="EX455" s="11"/>
      <c r="FC455" s="89"/>
      <c r="FM455" s="11"/>
      <c r="FR455" s="89"/>
      <c r="GB455" s="11"/>
      <c r="GQ455" s="11"/>
      <c r="HD455" s="2"/>
      <c r="HE455" s="2"/>
      <c r="HF455" s="2"/>
      <c r="HG455" s="2"/>
      <c r="HH455" s="2"/>
      <c r="HI455" s="2"/>
      <c r="HJ455" s="2"/>
      <c r="HK455" s="2"/>
      <c r="HL455" s="2"/>
    </row>
    <row r="456" spans="1:220" s="4" customFormat="1" x14ac:dyDescent="0.2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1"/>
      <c r="M456" s="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2"/>
      <c r="Z456" s="2"/>
      <c r="AA456" s="2"/>
      <c r="AB456" s="2"/>
      <c r="AC456" s="2"/>
      <c r="AD456" s="2"/>
      <c r="AE456" s="2"/>
      <c r="AF456" s="2"/>
      <c r="AH456" s="10"/>
      <c r="AM456" s="89"/>
      <c r="AW456" s="10"/>
      <c r="BB456" s="89"/>
      <c r="BL456" s="10"/>
      <c r="BQ456" s="89"/>
      <c r="CA456" s="10"/>
      <c r="CF456" s="89"/>
      <c r="CP456" s="11"/>
      <c r="CU456" s="89"/>
      <c r="DE456" s="11"/>
      <c r="DJ456" s="89"/>
      <c r="DT456" s="11"/>
      <c r="DY456" s="89"/>
      <c r="EI456" s="11"/>
      <c r="EN456" s="89"/>
      <c r="EX456" s="11"/>
      <c r="FC456" s="89"/>
      <c r="FM456" s="11"/>
      <c r="FR456" s="89"/>
      <c r="GB456" s="11"/>
      <c r="GQ456" s="11"/>
      <c r="HD456" s="2"/>
      <c r="HE456" s="2"/>
      <c r="HF456" s="2"/>
      <c r="HG456" s="2"/>
      <c r="HH456" s="2"/>
      <c r="HI456" s="2"/>
      <c r="HJ456" s="2"/>
      <c r="HK456" s="2"/>
      <c r="HL456" s="2"/>
    </row>
    <row r="457" spans="1:220" s="4" customFormat="1" x14ac:dyDescent="0.2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1"/>
      <c r="M457" s="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2"/>
      <c r="Z457" s="2"/>
      <c r="AA457" s="2"/>
      <c r="AB457" s="2"/>
      <c r="AC457" s="2"/>
      <c r="AD457" s="2"/>
      <c r="AE457" s="2"/>
      <c r="AF457" s="2"/>
      <c r="AH457" s="10"/>
      <c r="AM457" s="89"/>
      <c r="AW457" s="10"/>
      <c r="BB457" s="89"/>
      <c r="BL457" s="10"/>
      <c r="BQ457" s="89"/>
      <c r="CA457" s="10"/>
      <c r="CF457" s="89"/>
      <c r="CP457" s="11"/>
      <c r="CU457" s="89"/>
      <c r="DE457" s="11"/>
      <c r="DJ457" s="89"/>
      <c r="DT457" s="11"/>
      <c r="DY457" s="89"/>
      <c r="EI457" s="11"/>
      <c r="EN457" s="89"/>
      <c r="EX457" s="11"/>
      <c r="FC457" s="89"/>
      <c r="FM457" s="11"/>
      <c r="FR457" s="89"/>
      <c r="GB457" s="11"/>
      <c r="GQ457" s="11"/>
      <c r="HD457" s="2"/>
      <c r="HE457" s="2"/>
      <c r="HF457" s="2"/>
      <c r="HG457" s="2"/>
      <c r="HH457" s="2"/>
      <c r="HI457" s="2"/>
      <c r="HJ457" s="2"/>
      <c r="HK457" s="2"/>
      <c r="HL457" s="2"/>
    </row>
    <row r="458" spans="1:220" s="4" customFormat="1" x14ac:dyDescent="0.2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1"/>
      <c r="M458" s="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2"/>
      <c r="Z458" s="2"/>
      <c r="AA458" s="2"/>
      <c r="AB458" s="2"/>
      <c r="AC458" s="2"/>
      <c r="AD458" s="2"/>
      <c r="AE458" s="2"/>
      <c r="AF458" s="2"/>
      <c r="AH458" s="10"/>
      <c r="AM458" s="89"/>
      <c r="AW458" s="10"/>
      <c r="BB458" s="89"/>
      <c r="BL458" s="10"/>
      <c r="BQ458" s="89"/>
      <c r="CA458" s="10"/>
      <c r="CF458" s="89"/>
      <c r="CP458" s="11"/>
      <c r="CU458" s="89"/>
      <c r="DE458" s="11"/>
      <c r="DJ458" s="89"/>
      <c r="DT458" s="11"/>
      <c r="DY458" s="89"/>
      <c r="EI458" s="11"/>
      <c r="EN458" s="89"/>
      <c r="EX458" s="11"/>
      <c r="FC458" s="89"/>
      <c r="FM458" s="11"/>
      <c r="FR458" s="89"/>
      <c r="GB458" s="11"/>
      <c r="GQ458" s="11"/>
      <c r="HD458" s="2"/>
      <c r="HE458" s="2"/>
      <c r="HF458" s="2"/>
      <c r="HG458" s="2"/>
      <c r="HH458" s="2"/>
      <c r="HI458" s="2"/>
      <c r="HJ458" s="2"/>
      <c r="HK458" s="2"/>
      <c r="HL458" s="2"/>
    </row>
    <row r="459" spans="1:220" s="4" customFormat="1" x14ac:dyDescent="0.2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1"/>
      <c r="M459" s="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2"/>
      <c r="Z459" s="2"/>
      <c r="AA459" s="2"/>
      <c r="AB459" s="2"/>
      <c r="AC459" s="2"/>
      <c r="AD459" s="2"/>
      <c r="AE459" s="2"/>
      <c r="AF459" s="2"/>
      <c r="AH459" s="10"/>
      <c r="AM459" s="89"/>
      <c r="AW459" s="10"/>
      <c r="BB459" s="89"/>
      <c r="BL459" s="10"/>
      <c r="BQ459" s="89"/>
      <c r="CA459" s="10"/>
      <c r="CF459" s="89"/>
      <c r="CP459" s="11"/>
      <c r="CU459" s="89"/>
      <c r="DE459" s="11"/>
      <c r="DJ459" s="89"/>
      <c r="DT459" s="11"/>
      <c r="DY459" s="89"/>
      <c r="EI459" s="11"/>
      <c r="EN459" s="89"/>
      <c r="EX459" s="11"/>
      <c r="FC459" s="89"/>
      <c r="FM459" s="11"/>
      <c r="FR459" s="89"/>
      <c r="GB459" s="11"/>
      <c r="GQ459" s="11"/>
      <c r="HD459" s="2"/>
      <c r="HE459" s="2"/>
      <c r="HF459" s="2"/>
      <c r="HG459" s="2"/>
      <c r="HH459" s="2"/>
      <c r="HI459" s="2"/>
      <c r="HJ459" s="2"/>
      <c r="HK459" s="2"/>
      <c r="HL459" s="2"/>
    </row>
    <row r="460" spans="1:220" s="4" customFormat="1" x14ac:dyDescent="0.2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1"/>
      <c r="M460" s="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2"/>
      <c r="Z460" s="2"/>
      <c r="AA460" s="2"/>
      <c r="AB460" s="2"/>
      <c r="AC460" s="2"/>
      <c r="AD460" s="2"/>
      <c r="AE460" s="2"/>
      <c r="AF460" s="2"/>
      <c r="AH460" s="10"/>
      <c r="AM460" s="89"/>
      <c r="AW460" s="10"/>
      <c r="BB460" s="89"/>
      <c r="BL460" s="10"/>
      <c r="BQ460" s="89"/>
      <c r="CA460" s="10"/>
      <c r="CF460" s="89"/>
      <c r="CP460" s="11"/>
      <c r="CU460" s="89"/>
      <c r="DE460" s="11"/>
      <c r="DJ460" s="89"/>
      <c r="DT460" s="11"/>
      <c r="DY460" s="89"/>
      <c r="EI460" s="11"/>
      <c r="EN460" s="89"/>
      <c r="EX460" s="11"/>
      <c r="FC460" s="89"/>
      <c r="FM460" s="11"/>
      <c r="FR460" s="89"/>
      <c r="GB460" s="11"/>
      <c r="GQ460" s="11"/>
      <c r="HD460" s="2"/>
      <c r="HE460" s="2"/>
      <c r="HF460" s="2"/>
      <c r="HG460" s="2"/>
      <c r="HH460" s="2"/>
      <c r="HI460" s="2"/>
      <c r="HJ460" s="2"/>
      <c r="HK460" s="2"/>
      <c r="HL460" s="2"/>
    </row>
    <row r="461" spans="1:220" s="4" customFormat="1" x14ac:dyDescent="0.2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1"/>
      <c r="M461" s="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2"/>
      <c r="Z461" s="2"/>
      <c r="AA461" s="2"/>
      <c r="AB461" s="2"/>
      <c r="AC461" s="2"/>
      <c r="AD461" s="2"/>
      <c r="AE461" s="2"/>
      <c r="AF461" s="2"/>
      <c r="AH461" s="10"/>
      <c r="AM461" s="89"/>
      <c r="AW461" s="10"/>
      <c r="BB461" s="89"/>
      <c r="BL461" s="10"/>
      <c r="BQ461" s="89"/>
      <c r="CA461" s="10"/>
      <c r="CF461" s="89"/>
      <c r="CP461" s="11"/>
      <c r="CU461" s="89"/>
      <c r="DE461" s="11"/>
      <c r="DJ461" s="89"/>
      <c r="DT461" s="11"/>
      <c r="DY461" s="89"/>
      <c r="EI461" s="11"/>
      <c r="EN461" s="89"/>
      <c r="EX461" s="11"/>
      <c r="FC461" s="89"/>
      <c r="FM461" s="11"/>
      <c r="FR461" s="89"/>
      <c r="GB461" s="11"/>
      <c r="GQ461" s="11"/>
      <c r="HD461" s="2"/>
      <c r="HE461" s="2"/>
      <c r="HF461" s="2"/>
      <c r="HG461" s="2"/>
      <c r="HH461" s="2"/>
      <c r="HI461" s="2"/>
      <c r="HJ461" s="2"/>
      <c r="HK461" s="2"/>
      <c r="HL461" s="2"/>
    </row>
    <row r="462" spans="1:220" x14ac:dyDescent="0.2">
      <c r="CA462" s="10"/>
    </row>
    <row r="463" spans="1:220" x14ac:dyDescent="0.2">
      <c r="CA463" s="10"/>
    </row>
    <row r="464" spans="1:220" x14ac:dyDescent="0.2">
      <c r="CA464" s="10"/>
    </row>
    <row r="465" spans="79:79" x14ac:dyDescent="0.2">
      <c r="CA465" s="10"/>
    </row>
    <row r="466" spans="79:79" x14ac:dyDescent="0.2">
      <c r="CA466" s="10"/>
    </row>
    <row r="467" spans="79:79" x14ac:dyDescent="0.2">
      <c r="CA467" s="10"/>
    </row>
    <row r="468" spans="79:79" x14ac:dyDescent="0.2">
      <c r="CA468" s="10"/>
    </row>
    <row r="469" spans="79:79" x14ac:dyDescent="0.2">
      <c r="CA469" s="10"/>
    </row>
    <row r="470" spans="79:79" x14ac:dyDescent="0.2">
      <c r="CA470" s="10"/>
    </row>
    <row r="471" spans="79:79" x14ac:dyDescent="0.2">
      <c r="CA471" s="10"/>
    </row>
    <row r="472" spans="79:79" x14ac:dyDescent="0.2">
      <c r="CA472" s="10"/>
    </row>
    <row r="473" spans="79:79" x14ac:dyDescent="0.2">
      <c r="CA473" s="10"/>
    </row>
    <row r="474" spans="79:79" x14ac:dyDescent="0.2">
      <c r="CA474" s="10"/>
    </row>
    <row r="475" spans="79:79" x14ac:dyDescent="0.2">
      <c r="CA475" s="10"/>
    </row>
    <row r="476" spans="79:79" x14ac:dyDescent="0.2">
      <c r="CA476" s="10"/>
    </row>
    <row r="477" spans="79:79" x14ac:dyDescent="0.2">
      <c r="CA477" s="10"/>
    </row>
    <row r="478" spans="79:79" x14ac:dyDescent="0.2">
      <c r="CA478" s="10"/>
    </row>
    <row r="479" spans="79:79" x14ac:dyDescent="0.2">
      <c r="CA479" s="10"/>
    </row>
    <row r="480" spans="79:79" x14ac:dyDescent="0.2">
      <c r="CA480" s="10"/>
    </row>
    <row r="481" spans="79:79" x14ac:dyDescent="0.2">
      <c r="CA481" s="10"/>
    </row>
    <row r="482" spans="79:79" x14ac:dyDescent="0.2">
      <c r="CA482" s="10"/>
    </row>
    <row r="483" spans="79:79" x14ac:dyDescent="0.2">
      <c r="CA483" s="10"/>
    </row>
    <row r="484" spans="79:79" x14ac:dyDescent="0.2">
      <c r="CA484" s="10"/>
    </row>
    <row r="485" spans="79:79" x14ac:dyDescent="0.2">
      <c r="CA485" s="10"/>
    </row>
    <row r="486" spans="79:79" x14ac:dyDescent="0.2">
      <c r="CA486" s="10"/>
    </row>
    <row r="487" spans="79:79" x14ac:dyDescent="0.2">
      <c r="CA487" s="10"/>
    </row>
    <row r="488" spans="79:79" x14ac:dyDescent="0.2">
      <c r="CA488" s="10"/>
    </row>
    <row r="489" spans="79:79" x14ac:dyDescent="0.2">
      <c r="CA489" s="10"/>
    </row>
    <row r="490" spans="79:79" x14ac:dyDescent="0.2">
      <c r="CA490" s="10"/>
    </row>
    <row r="491" spans="79:79" x14ac:dyDescent="0.2">
      <c r="CA491" s="10"/>
    </row>
    <row r="492" spans="79:79" x14ac:dyDescent="0.2">
      <c r="CA492" s="10"/>
    </row>
    <row r="493" spans="79:79" x14ac:dyDescent="0.2">
      <c r="CA493" s="10"/>
    </row>
    <row r="494" spans="79:79" x14ac:dyDescent="0.2">
      <c r="CA494" s="10"/>
    </row>
    <row r="495" spans="79:79" x14ac:dyDescent="0.2">
      <c r="CA495" s="10"/>
    </row>
    <row r="496" spans="79:79" x14ac:dyDescent="0.2">
      <c r="CA496" s="10"/>
    </row>
    <row r="497" spans="79:79" x14ac:dyDescent="0.2">
      <c r="CA497" s="10"/>
    </row>
    <row r="498" spans="79:79" x14ac:dyDescent="0.2">
      <c r="CA498" s="10"/>
    </row>
    <row r="499" spans="79:79" x14ac:dyDescent="0.2">
      <c r="CA499" s="10"/>
    </row>
    <row r="500" spans="79:79" x14ac:dyDescent="0.2">
      <c r="CA500" s="10"/>
    </row>
    <row r="501" spans="79:79" x14ac:dyDescent="0.2">
      <c r="CA501" s="10"/>
    </row>
    <row r="502" spans="79:79" x14ac:dyDescent="0.2">
      <c r="CA502" s="10"/>
    </row>
    <row r="503" spans="79:79" x14ac:dyDescent="0.2">
      <c r="CA503" s="10"/>
    </row>
    <row r="504" spans="79:79" x14ac:dyDescent="0.2">
      <c r="CA504" s="10"/>
    </row>
    <row r="505" spans="79:79" x14ac:dyDescent="0.2">
      <c r="CA505" s="10"/>
    </row>
    <row r="506" spans="79:79" x14ac:dyDescent="0.2">
      <c r="CA506" s="10"/>
    </row>
    <row r="507" spans="79:79" x14ac:dyDescent="0.2">
      <c r="CA507" s="10"/>
    </row>
    <row r="508" spans="79:79" x14ac:dyDescent="0.2">
      <c r="CA508" s="10"/>
    </row>
    <row r="509" spans="79:79" x14ac:dyDescent="0.2">
      <c r="CA509" s="10"/>
    </row>
    <row r="510" spans="79:79" x14ac:dyDescent="0.2">
      <c r="CA510" s="10"/>
    </row>
    <row r="511" spans="79:79" x14ac:dyDescent="0.2">
      <c r="CA511" s="10"/>
    </row>
    <row r="512" spans="79:79" x14ac:dyDescent="0.2">
      <c r="CA512" s="10"/>
    </row>
    <row r="513" spans="79:79" x14ac:dyDescent="0.2">
      <c r="CA513" s="10"/>
    </row>
    <row r="514" spans="79:79" x14ac:dyDescent="0.2">
      <c r="CA514" s="10"/>
    </row>
    <row r="515" spans="79:79" x14ac:dyDescent="0.2">
      <c r="CA515" s="10"/>
    </row>
    <row r="516" spans="79:79" x14ac:dyDescent="0.2">
      <c r="CA516" s="10"/>
    </row>
    <row r="517" spans="79:79" x14ac:dyDescent="0.2">
      <c r="CA517" s="10"/>
    </row>
    <row r="518" spans="79:79" x14ac:dyDescent="0.2">
      <c r="CA518" s="10"/>
    </row>
    <row r="519" spans="79:79" x14ac:dyDescent="0.2">
      <c r="CA519" s="10"/>
    </row>
    <row r="520" spans="79:79" x14ac:dyDescent="0.2">
      <c r="CA520" s="10"/>
    </row>
    <row r="521" spans="79:79" x14ac:dyDescent="0.2">
      <c r="CA521" s="10"/>
    </row>
    <row r="522" spans="79:79" x14ac:dyDescent="0.2">
      <c r="CA522" s="10"/>
    </row>
    <row r="523" spans="79:79" x14ac:dyDescent="0.2">
      <c r="CA523" s="10"/>
    </row>
    <row r="524" spans="79:79" x14ac:dyDescent="0.2">
      <c r="CA524" s="10"/>
    </row>
    <row r="525" spans="79:79" x14ac:dyDescent="0.2">
      <c r="CA525" s="10"/>
    </row>
    <row r="526" spans="79:79" x14ac:dyDescent="0.2">
      <c r="CA526" s="10"/>
    </row>
    <row r="527" spans="79:79" x14ac:dyDescent="0.2">
      <c r="CA527" s="10"/>
    </row>
    <row r="528" spans="79:79" x14ac:dyDescent="0.2">
      <c r="CA528" s="10"/>
    </row>
    <row r="529" spans="79:79" x14ac:dyDescent="0.2">
      <c r="CA529" s="10"/>
    </row>
    <row r="530" spans="79:79" x14ac:dyDescent="0.2">
      <c r="CA530" s="10"/>
    </row>
    <row r="531" spans="79:79" x14ac:dyDescent="0.2">
      <c r="CA531" s="10"/>
    </row>
    <row r="532" spans="79:79" x14ac:dyDescent="0.2">
      <c r="CA532" s="10"/>
    </row>
    <row r="533" spans="79:79" x14ac:dyDescent="0.2">
      <c r="CA533" s="10"/>
    </row>
    <row r="534" spans="79:79" x14ac:dyDescent="0.2">
      <c r="CA534" s="10"/>
    </row>
    <row r="535" spans="79:79" x14ac:dyDescent="0.2">
      <c r="CA535" s="10"/>
    </row>
    <row r="536" spans="79:79" x14ac:dyDescent="0.2">
      <c r="CA536" s="10"/>
    </row>
    <row r="537" spans="79:79" x14ac:dyDescent="0.2">
      <c r="CA537" s="10"/>
    </row>
    <row r="538" spans="79:79" x14ac:dyDescent="0.2">
      <c r="CA538" s="10"/>
    </row>
    <row r="539" spans="79:79" x14ac:dyDescent="0.2">
      <c r="CA539" s="10"/>
    </row>
    <row r="540" spans="79:79" x14ac:dyDescent="0.2">
      <c r="CA540" s="10"/>
    </row>
    <row r="541" spans="79:79" x14ac:dyDescent="0.2">
      <c r="CA541" s="10"/>
    </row>
    <row r="542" spans="79:79" x14ac:dyDescent="0.2">
      <c r="CA542" s="10"/>
    </row>
    <row r="543" spans="79:79" x14ac:dyDescent="0.2">
      <c r="CA543" s="10"/>
    </row>
    <row r="544" spans="79:79" x14ac:dyDescent="0.2">
      <c r="CA544" s="10"/>
    </row>
    <row r="545" spans="79:79" x14ac:dyDescent="0.2">
      <c r="CA545" s="10"/>
    </row>
    <row r="546" spans="79:79" x14ac:dyDescent="0.2">
      <c r="CA546" s="10"/>
    </row>
    <row r="547" spans="79:79" x14ac:dyDescent="0.2">
      <c r="CA547" s="10"/>
    </row>
    <row r="548" spans="79:79" x14ac:dyDescent="0.2">
      <c r="CA548" s="10"/>
    </row>
    <row r="549" spans="79:79" x14ac:dyDescent="0.2">
      <c r="CA549" s="10"/>
    </row>
    <row r="550" spans="79:79" x14ac:dyDescent="0.2">
      <c r="CA550" s="10"/>
    </row>
    <row r="551" spans="79:79" x14ac:dyDescent="0.2">
      <c r="CA551" s="10"/>
    </row>
    <row r="552" spans="79:79" x14ac:dyDescent="0.2">
      <c r="CA552" s="10"/>
    </row>
    <row r="553" spans="79:79" x14ac:dyDescent="0.2">
      <c r="CA553" s="10"/>
    </row>
    <row r="554" spans="79:79" x14ac:dyDescent="0.2">
      <c r="CA554" s="10"/>
    </row>
    <row r="555" spans="79:79" x14ac:dyDescent="0.2">
      <c r="CA555" s="10"/>
    </row>
    <row r="556" spans="79:79" x14ac:dyDescent="0.2">
      <c r="CA556" s="10"/>
    </row>
    <row r="557" spans="79:79" x14ac:dyDescent="0.2">
      <c r="CA557" s="10"/>
    </row>
    <row r="558" spans="79:79" x14ac:dyDescent="0.2">
      <c r="CA558" s="10"/>
    </row>
    <row r="559" spans="79:79" x14ac:dyDescent="0.2">
      <c r="CA559" s="10"/>
    </row>
    <row r="560" spans="79:79" x14ac:dyDescent="0.2">
      <c r="CA560" s="10"/>
    </row>
    <row r="561" spans="79:79" x14ac:dyDescent="0.2">
      <c r="CA561" s="10"/>
    </row>
    <row r="562" spans="79:79" x14ac:dyDescent="0.2">
      <c r="CA562" s="10"/>
    </row>
    <row r="563" spans="79:79" x14ac:dyDescent="0.2">
      <c r="CA563" s="10"/>
    </row>
    <row r="564" spans="79:79" x14ac:dyDescent="0.2">
      <c r="CA564" s="10"/>
    </row>
    <row r="565" spans="79:79" x14ac:dyDescent="0.2">
      <c r="CA565" s="10"/>
    </row>
    <row r="566" spans="79:79" x14ac:dyDescent="0.2">
      <c r="CA566" s="10"/>
    </row>
    <row r="567" spans="79:79" x14ac:dyDescent="0.2">
      <c r="CA567" s="10"/>
    </row>
    <row r="568" spans="79:79" x14ac:dyDescent="0.2">
      <c r="CA568" s="10"/>
    </row>
    <row r="569" spans="79:79" x14ac:dyDescent="0.2">
      <c r="CA569" s="10"/>
    </row>
    <row r="570" spans="79:79" x14ac:dyDescent="0.2">
      <c r="CA570" s="10"/>
    </row>
    <row r="571" spans="79:79" x14ac:dyDescent="0.2">
      <c r="CA571" s="10"/>
    </row>
    <row r="572" spans="79:79" x14ac:dyDescent="0.2">
      <c r="CA572" s="10"/>
    </row>
    <row r="573" spans="79:79" x14ac:dyDescent="0.2">
      <c r="CA573" s="10"/>
    </row>
    <row r="574" spans="79:79" x14ac:dyDescent="0.2">
      <c r="CA574" s="10"/>
    </row>
    <row r="575" spans="79:79" x14ac:dyDescent="0.2">
      <c r="CA575" s="10"/>
    </row>
    <row r="576" spans="79:79" x14ac:dyDescent="0.2">
      <c r="CA576" s="10"/>
    </row>
    <row r="577" spans="79:79" x14ac:dyDescent="0.2">
      <c r="CA577" s="10"/>
    </row>
    <row r="578" spans="79:79" x14ac:dyDescent="0.2">
      <c r="CA578" s="10"/>
    </row>
    <row r="579" spans="79:79" x14ac:dyDescent="0.2">
      <c r="CA579" s="10"/>
    </row>
    <row r="580" spans="79:79" x14ac:dyDescent="0.2">
      <c r="CA580" s="10"/>
    </row>
    <row r="581" spans="79:79" x14ac:dyDescent="0.2">
      <c r="CA581" s="10"/>
    </row>
    <row r="582" spans="79:79" x14ac:dyDescent="0.2">
      <c r="CA582" s="10"/>
    </row>
    <row r="583" spans="79:79" x14ac:dyDescent="0.2">
      <c r="CA583" s="10"/>
    </row>
    <row r="584" spans="79:79" x14ac:dyDescent="0.2">
      <c r="CA584" s="10"/>
    </row>
    <row r="585" spans="79:79" x14ac:dyDescent="0.2">
      <c r="CA585" s="10"/>
    </row>
    <row r="586" spans="79:79" x14ac:dyDescent="0.2">
      <c r="CA586" s="10"/>
    </row>
    <row r="587" spans="79:79" x14ac:dyDescent="0.2">
      <c r="CA587" s="10"/>
    </row>
    <row r="588" spans="79:79" x14ac:dyDescent="0.2">
      <c r="CA588" s="10"/>
    </row>
    <row r="589" spans="79:79" x14ac:dyDescent="0.2">
      <c r="CA589" s="10"/>
    </row>
    <row r="590" spans="79:79" x14ac:dyDescent="0.2">
      <c r="CA590" s="10"/>
    </row>
    <row r="591" spans="79:79" x14ac:dyDescent="0.2">
      <c r="CA591" s="10"/>
    </row>
    <row r="592" spans="79:79" x14ac:dyDescent="0.2">
      <c r="CA592" s="10"/>
    </row>
    <row r="593" spans="79:79" x14ac:dyDescent="0.2">
      <c r="CA593" s="10"/>
    </row>
    <row r="594" spans="79:79" x14ac:dyDescent="0.2">
      <c r="CA594" s="10"/>
    </row>
    <row r="595" spans="79:79" x14ac:dyDescent="0.2">
      <c r="CA595" s="10"/>
    </row>
    <row r="596" spans="79:79" x14ac:dyDescent="0.2">
      <c r="CA596" s="10"/>
    </row>
    <row r="597" spans="79:79" x14ac:dyDescent="0.2">
      <c r="CA597" s="10"/>
    </row>
    <row r="598" spans="79:79" x14ac:dyDescent="0.2">
      <c r="CA598" s="10"/>
    </row>
    <row r="599" spans="79:79" x14ac:dyDescent="0.2">
      <c r="CA599" s="10"/>
    </row>
    <row r="600" spans="79:79" x14ac:dyDescent="0.2">
      <c r="CA600" s="10"/>
    </row>
    <row r="601" spans="79:79" x14ac:dyDescent="0.2">
      <c r="CA601" s="10"/>
    </row>
    <row r="602" spans="79:79" x14ac:dyDescent="0.2">
      <c r="CA602" s="10"/>
    </row>
    <row r="603" spans="79:79" x14ac:dyDescent="0.2">
      <c r="CA603" s="10"/>
    </row>
    <row r="604" spans="79:79" x14ac:dyDescent="0.2">
      <c r="CA604" s="10"/>
    </row>
    <row r="605" spans="79:79" x14ac:dyDescent="0.2">
      <c r="CA605" s="10"/>
    </row>
    <row r="606" spans="79:79" x14ac:dyDescent="0.2">
      <c r="CA606" s="10"/>
    </row>
    <row r="607" spans="79:79" x14ac:dyDescent="0.2">
      <c r="CA607" s="10"/>
    </row>
    <row r="608" spans="79:79" x14ac:dyDescent="0.2">
      <c r="CA608" s="10"/>
    </row>
    <row r="609" spans="79:79" x14ac:dyDescent="0.2">
      <c r="CA609" s="10"/>
    </row>
    <row r="610" spans="79:79" x14ac:dyDescent="0.2">
      <c r="CA610" s="10"/>
    </row>
    <row r="611" spans="79:79" x14ac:dyDescent="0.2">
      <c r="CA611" s="10"/>
    </row>
    <row r="612" spans="79:79" x14ac:dyDescent="0.2">
      <c r="CA612" s="10"/>
    </row>
    <row r="613" spans="79:79" x14ac:dyDescent="0.2">
      <c r="CA613" s="10"/>
    </row>
    <row r="614" spans="79:79" x14ac:dyDescent="0.2">
      <c r="CA614" s="10"/>
    </row>
    <row r="615" spans="79:79" x14ac:dyDescent="0.2">
      <c r="CA615" s="10"/>
    </row>
    <row r="616" spans="79:79" x14ac:dyDescent="0.2">
      <c r="CA616" s="10"/>
    </row>
    <row r="617" spans="79:79" x14ac:dyDescent="0.2">
      <c r="CA617" s="10"/>
    </row>
    <row r="618" spans="79:79" x14ac:dyDescent="0.2">
      <c r="CA618" s="10"/>
    </row>
    <row r="619" spans="79:79" x14ac:dyDescent="0.2">
      <c r="CA619" s="10"/>
    </row>
    <row r="620" spans="79:79" x14ac:dyDescent="0.2">
      <c r="CA620" s="10"/>
    </row>
    <row r="621" spans="79:79" x14ac:dyDescent="0.2">
      <c r="CA621" s="10"/>
    </row>
    <row r="622" spans="79:79" x14ac:dyDescent="0.2">
      <c r="CA622" s="10"/>
    </row>
    <row r="623" spans="79:79" x14ac:dyDescent="0.2">
      <c r="CA623" s="10"/>
    </row>
    <row r="624" spans="79:79" x14ac:dyDescent="0.2">
      <c r="CA624" s="10"/>
    </row>
    <row r="625" spans="79:79" x14ac:dyDescent="0.2">
      <c r="CA625" s="10"/>
    </row>
    <row r="626" spans="79:79" x14ac:dyDescent="0.2">
      <c r="CA626" s="10"/>
    </row>
    <row r="627" spans="79:79" x14ac:dyDescent="0.2">
      <c r="CA627" s="10"/>
    </row>
    <row r="628" spans="79:79" x14ac:dyDescent="0.2">
      <c r="CA628" s="10"/>
    </row>
    <row r="629" spans="79:79" x14ac:dyDescent="0.2">
      <c r="CA629" s="10"/>
    </row>
    <row r="630" spans="79:79" x14ac:dyDescent="0.2">
      <c r="CA630" s="10"/>
    </row>
    <row r="631" spans="79:79" x14ac:dyDescent="0.2">
      <c r="CA631" s="10"/>
    </row>
    <row r="632" spans="79:79" x14ac:dyDescent="0.2">
      <c r="CA632" s="10"/>
    </row>
    <row r="633" spans="79:79" x14ac:dyDescent="0.2">
      <c r="CA633" s="10"/>
    </row>
    <row r="634" spans="79:79" x14ac:dyDescent="0.2">
      <c r="CA634" s="10"/>
    </row>
    <row r="635" spans="79:79" x14ac:dyDescent="0.2">
      <c r="CA635" s="10"/>
    </row>
    <row r="636" spans="79:79" x14ac:dyDescent="0.2">
      <c r="CA636" s="10"/>
    </row>
    <row r="637" spans="79:79" x14ac:dyDescent="0.2">
      <c r="CA637" s="10"/>
    </row>
    <row r="638" spans="79:79" x14ac:dyDescent="0.2">
      <c r="CA638" s="10"/>
    </row>
    <row r="639" spans="79:79" x14ac:dyDescent="0.2">
      <c r="CA639" s="10"/>
    </row>
    <row r="640" spans="79:79" x14ac:dyDescent="0.2">
      <c r="CA640" s="10"/>
    </row>
    <row r="641" spans="79:79" x14ac:dyDescent="0.2">
      <c r="CA641" s="10"/>
    </row>
    <row r="642" spans="79:79" x14ac:dyDescent="0.2">
      <c r="CA642" s="10"/>
    </row>
    <row r="643" spans="79:79" x14ac:dyDescent="0.2">
      <c r="CA643" s="10"/>
    </row>
    <row r="644" spans="79:79" x14ac:dyDescent="0.2">
      <c r="CA644" s="10"/>
    </row>
    <row r="645" spans="79:79" x14ac:dyDescent="0.2">
      <c r="CA645" s="10"/>
    </row>
    <row r="646" spans="79:79" x14ac:dyDescent="0.2">
      <c r="CA646" s="10"/>
    </row>
    <row r="647" spans="79:79" x14ac:dyDescent="0.2">
      <c r="CA647" s="10"/>
    </row>
    <row r="648" spans="79:79" x14ac:dyDescent="0.2">
      <c r="CA648" s="10"/>
    </row>
    <row r="649" spans="79:79" x14ac:dyDescent="0.2">
      <c r="CA649" s="10"/>
    </row>
    <row r="650" spans="79:79" x14ac:dyDescent="0.2">
      <c r="CA650" s="10"/>
    </row>
    <row r="651" spans="79:79" x14ac:dyDescent="0.2">
      <c r="CA651" s="10"/>
    </row>
    <row r="652" spans="79:79" x14ac:dyDescent="0.2">
      <c r="CA652" s="10"/>
    </row>
    <row r="653" spans="79:79" x14ac:dyDescent="0.2">
      <c r="CA653" s="10"/>
    </row>
    <row r="654" spans="79:79" x14ac:dyDescent="0.2">
      <c r="CA654" s="10"/>
    </row>
    <row r="655" spans="79:79" x14ac:dyDescent="0.2">
      <c r="CA655" s="10"/>
    </row>
    <row r="656" spans="79:79" x14ac:dyDescent="0.2">
      <c r="CA656" s="10"/>
    </row>
    <row r="657" spans="79:79" x14ac:dyDescent="0.2">
      <c r="CA657" s="10"/>
    </row>
    <row r="658" spans="79:79" x14ac:dyDescent="0.2">
      <c r="CA658" s="10"/>
    </row>
    <row r="659" spans="79:79" x14ac:dyDescent="0.2">
      <c r="CA659" s="10"/>
    </row>
    <row r="660" spans="79:79" x14ac:dyDescent="0.2">
      <c r="CA660" s="10"/>
    </row>
    <row r="661" spans="79:79" x14ac:dyDescent="0.2">
      <c r="CA661" s="10"/>
    </row>
    <row r="662" spans="79:79" x14ac:dyDescent="0.2">
      <c r="CA662" s="10"/>
    </row>
    <row r="663" spans="79:79" x14ac:dyDescent="0.2">
      <c r="CA663" s="10"/>
    </row>
    <row r="664" spans="79:79" x14ac:dyDescent="0.2">
      <c r="CA664" s="10"/>
    </row>
    <row r="665" spans="79:79" x14ac:dyDescent="0.2">
      <c r="CA665" s="10"/>
    </row>
    <row r="666" spans="79:79" x14ac:dyDescent="0.2">
      <c r="CA666" s="10"/>
    </row>
    <row r="667" spans="79:79" x14ac:dyDescent="0.2">
      <c r="CA667" s="10"/>
    </row>
    <row r="668" spans="79:79" x14ac:dyDescent="0.2">
      <c r="CA668" s="10"/>
    </row>
    <row r="669" spans="79:79" x14ac:dyDescent="0.2">
      <c r="CA669" s="10"/>
    </row>
    <row r="670" spans="79:79" x14ac:dyDescent="0.2">
      <c r="CA670" s="10"/>
    </row>
    <row r="671" spans="79:79" x14ac:dyDescent="0.2">
      <c r="CA671" s="10"/>
    </row>
    <row r="672" spans="79:79" x14ac:dyDescent="0.2">
      <c r="CA672" s="10"/>
    </row>
    <row r="673" spans="79:79" x14ac:dyDescent="0.2">
      <c r="CA673" s="10"/>
    </row>
    <row r="674" spans="79:79" x14ac:dyDescent="0.2">
      <c r="CA674" s="10"/>
    </row>
    <row r="675" spans="79:79" x14ac:dyDescent="0.2">
      <c r="CA675" s="10"/>
    </row>
    <row r="676" spans="79:79" x14ac:dyDescent="0.2">
      <c r="CA676" s="10"/>
    </row>
    <row r="677" spans="79:79" x14ac:dyDescent="0.2">
      <c r="CA677" s="10"/>
    </row>
    <row r="678" spans="79:79" x14ac:dyDescent="0.2">
      <c r="CA678" s="10"/>
    </row>
    <row r="679" spans="79:79" x14ac:dyDescent="0.2">
      <c r="CA679" s="10"/>
    </row>
    <row r="680" spans="79:79" x14ac:dyDescent="0.2">
      <c r="CA680" s="10"/>
    </row>
    <row r="681" spans="79:79" x14ac:dyDescent="0.2">
      <c r="CA681" s="10"/>
    </row>
    <row r="682" spans="79:79" x14ac:dyDescent="0.2">
      <c r="CA682" s="10"/>
    </row>
    <row r="683" spans="79:79" x14ac:dyDescent="0.2">
      <c r="CA683" s="10"/>
    </row>
    <row r="684" spans="79:79" x14ac:dyDescent="0.2">
      <c r="CA684" s="10"/>
    </row>
    <row r="685" spans="79:79" x14ac:dyDescent="0.2">
      <c r="CA685" s="10"/>
    </row>
    <row r="686" spans="79:79" x14ac:dyDescent="0.2">
      <c r="CA686" s="10"/>
    </row>
    <row r="687" spans="79:79" x14ac:dyDescent="0.2">
      <c r="CA687" s="10"/>
    </row>
    <row r="688" spans="79:79" x14ac:dyDescent="0.2">
      <c r="CA688" s="10"/>
    </row>
    <row r="689" spans="79:79" x14ac:dyDescent="0.2">
      <c r="CA689" s="10"/>
    </row>
    <row r="690" spans="79:79" x14ac:dyDescent="0.2">
      <c r="CA690" s="10"/>
    </row>
    <row r="691" spans="79:79" x14ac:dyDescent="0.2">
      <c r="CA691" s="10"/>
    </row>
    <row r="692" spans="79:79" x14ac:dyDescent="0.2">
      <c r="CA692" s="10"/>
    </row>
    <row r="693" spans="79:79" x14ac:dyDescent="0.2">
      <c r="CA693" s="10"/>
    </row>
    <row r="694" spans="79:79" x14ac:dyDescent="0.2">
      <c r="CA694" s="10"/>
    </row>
    <row r="695" spans="79:79" x14ac:dyDescent="0.2">
      <c r="CA695" s="10"/>
    </row>
    <row r="696" spans="79:79" x14ac:dyDescent="0.2">
      <c r="CA696" s="10"/>
    </row>
    <row r="697" spans="79:79" x14ac:dyDescent="0.2">
      <c r="CA697" s="10"/>
    </row>
    <row r="698" spans="79:79" x14ac:dyDescent="0.2">
      <c r="CA698" s="10"/>
    </row>
    <row r="699" spans="79:79" x14ac:dyDescent="0.2">
      <c r="CA699" s="10"/>
    </row>
    <row r="700" spans="79:79" x14ac:dyDescent="0.2">
      <c r="CA700" s="10"/>
    </row>
    <row r="701" spans="79:79" x14ac:dyDescent="0.2">
      <c r="CA701" s="10"/>
    </row>
    <row r="702" spans="79:79" x14ac:dyDescent="0.2">
      <c r="CA702" s="10"/>
    </row>
    <row r="703" spans="79:79" x14ac:dyDescent="0.2">
      <c r="CA703" s="10"/>
    </row>
    <row r="704" spans="79:79" x14ac:dyDescent="0.2">
      <c r="CA704" s="10"/>
    </row>
    <row r="705" spans="79:79" x14ac:dyDescent="0.2">
      <c r="CA705" s="10"/>
    </row>
    <row r="706" spans="79:79" x14ac:dyDescent="0.2">
      <c r="CA706" s="10"/>
    </row>
    <row r="707" spans="79:79" x14ac:dyDescent="0.2">
      <c r="CA707" s="10"/>
    </row>
    <row r="708" spans="79:79" x14ac:dyDescent="0.2">
      <c r="CA708" s="10"/>
    </row>
    <row r="709" spans="79:79" x14ac:dyDescent="0.2">
      <c r="CA709" s="10"/>
    </row>
    <row r="710" spans="79:79" x14ac:dyDescent="0.2">
      <c r="CA710" s="10"/>
    </row>
    <row r="711" spans="79:79" x14ac:dyDescent="0.2">
      <c r="CA711" s="10"/>
    </row>
    <row r="712" spans="79:79" x14ac:dyDescent="0.2">
      <c r="CA712" s="10"/>
    </row>
    <row r="713" spans="79:79" x14ac:dyDescent="0.2">
      <c r="CA713" s="10"/>
    </row>
    <row r="714" spans="79:79" x14ac:dyDescent="0.2">
      <c r="CA714" s="10"/>
    </row>
    <row r="715" spans="79:79" x14ac:dyDescent="0.2">
      <c r="CA715" s="10"/>
    </row>
    <row r="716" spans="79:79" x14ac:dyDescent="0.2">
      <c r="CA716" s="10"/>
    </row>
    <row r="717" spans="79:79" x14ac:dyDescent="0.2">
      <c r="CA717" s="10"/>
    </row>
    <row r="718" spans="79:79" x14ac:dyDescent="0.2">
      <c r="CA718" s="10"/>
    </row>
    <row r="719" spans="79:79" x14ac:dyDescent="0.2">
      <c r="CA719" s="10"/>
    </row>
    <row r="720" spans="79:79" x14ac:dyDescent="0.2">
      <c r="CA720" s="10"/>
    </row>
    <row r="721" spans="79:79" x14ac:dyDescent="0.2">
      <c r="CA721" s="10"/>
    </row>
    <row r="722" spans="79:79" x14ac:dyDescent="0.2">
      <c r="CA722" s="10"/>
    </row>
    <row r="723" spans="79:79" x14ac:dyDescent="0.2">
      <c r="CA723" s="10"/>
    </row>
    <row r="724" spans="79:79" x14ac:dyDescent="0.2">
      <c r="CA724" s="10"/>
    </row>
    <row r="725" spans="79:79" x14ac:dyDescent="0.2">
      <c r="CA725" s="10"/>
    </row>
    <row r="726" spans="79:79" x14ac:dyDescent="0.2">
      <c r="CA726" s="10"/>
    </row>
    <row r="727" spans="79:79" x14ac:dyDescent="0.2">
      <c r="CA727" s="10"/>
    </row>
    <row r="728" spans="79:79" x14ac:dyDescent="0.2">
      <c r="CA728" s="10"/>
    </row>
    <row r="729" spans="79:79" x14ac:dyDescent="0.2">
      <c r="CA729" s="10"/>
    </row>
    <row r="730" spans="79:79" x14ac:dyDescent="0.2">
      <c r="CA730" s="10"/>
    </row>
    <row r="731" spans="79:79" x14ac:dyDescent="0.2">
      <c r="CA731" s="10"/>
    </row>
    <row r="732" spans="79:79" x14ac:dyDescent="0.2">
      <c r="CA732" s="10"/>
    </row>
    <row r="733" spans="79:79" x14ac:dyDescent="0.2">
      <c r="CA733" s="10"/>
    </row>
    <row r="734" spans="79:79" x14ac:dyDescent="0.2">
      <c r="CA734" s="10"/>
    </row>
    <row r="735" spans="79:79" x14ac:dyDescent="0.2">
      <c r="CA735" s="10"/>
    </row>
    <row r="736" spans="79:79" x14ac:dyDescent="0.2">
      <c r="CA736" s="10"/>
    </row>
    <row r="737" spans="79:79" x14ac:dyDescent="0.2">
      <c r="CA737" s="10"/>
    </row>
    <row r="738" spans="79:79" x14ac:dyDescent="0.2">
      <c r="CA738" s="10"/>
    </row>
    <row r="739" spans="79:79" x14ac:dyDescent="0.2">
      <c r="CA739" s="10"/>
    </row>
    <row r="740" spans="79:79" x14ac:dyDescent="0.2">
      <c r="CA740" s="10"/>
    </row>
    <row r="741" spans="79:79" x14ac:dyDescent="0.2">
      <c r="CA741" s="10"/>
    </row>
    <row r="742" spans="79:79" x14ac:dyDescent="0.2">
      <c r="CA742" s="10"/>
    </row>
    <row r="743" spans="79:79" x14ac:dyDescent="0.2">
      <c r="CA743" s="10"/>
    </row>
    <row r="744" spans="79:79" x14ac:dyDescent="0.2">
      <c r="CA744" s="10"/>
    </row>
    <row r="745" spans="79:79" x14ac:dyDescent="0.2">
      <c r="CA745" s="10"/>
    </row>
    <row r="746" spans="79:79" x14ac:dyDescent="0.2">
      <c r="CA746" s="10"/>
    </row>
    <row r="747" spans="79:79" x14ac:dyDescent="0.2">
      <c r="CA747" s="10"/>
    </row>
    <row r="748" spans="79:79" x14ac:dyDescent="0.2">
      <c r="CA748" s="10"/>
    </row>
    <row r="749" spans="79:79" x14ac:dyDescent="0.2">
      <c r="CA749" s="10"/>
    </row>
    <row r="750" spans="79:79" x14ac:dyDescent="0.2">
      <c r="CA750" s="10"/>
    </row>
    <row r="751" spans="79:79" x14ac:dyDescent="0.2">
      <c r="CA751" s="10"/>
    </row>
    <row r="752" spans="79:79" x14ac:dyDescent="0.2">
      <c r="CA752" s="10"/>
    </row>
    <row r="753" spans="79:79" x14ac:dyDescent="0.2">
      <c r="CA753" s="10"/>
    </row>
    <row r="754" spans="79:79" x14ac:dyDescent="0.2">
      <c r="CA754" s="10"/>
    </row>
    <row r="755" spans="79:79" x14ac:dyDescent="0.2">
      <c r="CA755" s="10"/>
    </row>
    <row r="756" spans="79:79" x14ac:dyDescent="0.2">
      <c r="CA756" s="10"/>
    </row>
    <row r="757" spans="79:79" x14ac:dyDescent="0.2">
      <c r="CA757" s="10"/>
    </row>
    <row r="758" spans="79:79" x14ac:dyDescent="0.2">
      <c r="CA758" s="10"/>
    </row>
    <row r="759" spans="79:79" x14ac:dyDescent="0.2">
      <c r="CA759" s="10"/>
    </row>
    <row r="760" spans="79:79" x14ac:dyDescent="0.2">
      <c r="CA760" s="10"/>
    </row>
    <row r="761" spans="79:79" x14ac:dyDescent="0.2">
      <c r="CA761" s="10"/>
    </row>
    <row r="762" spans="79:79" x14ac:dyDescent="0.2">
      <c r="CA762" s="10"/>
    </row>
    <row r="763" spans="79:79" x14ac:dyDescent="0.2">
      <c r="CA763" s="10"/>
    </row>
    <row r="764" spans="79:79" x14ac:dyDescent="0.2">
      <c r="CA764" s="10"/>
    </row>
    <row r="765" spans="79:79" x14ac:dyDescent="0.2">
      <c r="CA765" s="10"/>
    </row>
    <row r="766" spans="79:79" x14ac:dyDescent="0.2">
      <c r="CA766" s="10"/>
    </row>
    <row r="767" spans="79:79" x14ac:dyDescent="0.2">
      <c r="CA767" s="10"/>
    </row>
    <row r="768" spans="79:79" x14ac:dyDescent="0.2">
      <c r="CA768" s="10"/>
    </row>
    <row r="769" spans="79:79" x14ac:dyDescent="0.2">
      <c r="CA769" s="10"/>
    </row>
    <row r="770" spans="79:79" x14ac:dyDescent="0.2">
      <c r="CA770" s="10"/>
    </row>
    <row r="771" spans="79:79" x14ac:dyDescent="0.2">
      <c r="CA771" s="10"/>
    </row>
    <row r="772" spans="79:79" x14ac:dyDescent="0.2">
      <c r="CA772" s="10"/>
    </row>
    <row r="773" spans="79:79" x14ac:dyDescent="0.2">
      <c r="CA773" s="10"/>
    </row>
    <row r="774" spans="79:79" x14ac:dyDescent="0.2">
      <c r="CA774" s="10"/>
    </row>
    <row r="775" spans="79:79" x14ac:dyDescent="0.2">
      <c r="CA775" s="10"/>
    </row>
    <row r="776" spans="79:79" x14ac:dyDescent="0.2">
      <c r="CA776" s="10"/>
    </row>
    <row r="777" spans="79:79" x14ac:dyDescent="0.2">
      <c r="CA777" s="10"/>
    </row>
    <row r="778" spans="79:79" x14ac:dyDescent="0.2">
      <c r="CA778" s="10"/>
    </row>
    <row r="779" spans="79:79" x14ac:dyDescent="0.2">
      <c r="CA779" s="10"/>
    </row>
    <row r="780" spans="79:79" x14ac:dyDescent="0.2">
      <c r="CA780" s="10"/>
    </row>
    <row r="781" spans="79:79" x14ac:dyDescent="0.2">
      <c r="CA781" s="10"/>
    </row>
    <row r="782" spans="79:79" x14ac:dyDescent="0.2">
      <c r="CA782" s="10"/>
    </row>
    <row r="783" spans="79:79" x14ac:dyDescent="0.2">
      <c r="CA783" s="10"/>
    </row>
    <row r="784" spans="79:79" x14ac:dyDescent="0.2">
      <c r="CA784" s="10"/>
    </row>
    <row r="785" spans="79:79" x14ac:dyDescent="0.2">
      <c r="CA785" s="10"/>
    </row>
    <row r="786" spans="79:79" x14ac:dyDescent="0.2">
      <c r="CA786" s="10"/>
    </row>
    <row r="787" spans="79:79" x14ac:dyDescent="0.2">
      <c r="CA787" s="10"/>
    </row>
    <row r="788" spans="79:79" x14ac:dyDescent="0.2">
      <c r="CA788" s="10"/>
    </row>
    <row r="789" spans="79:79" x14ac:dyDescent="0.2">
      <c r="CA789" s="10"/>
    </row>
    <row r="790" spans="79:79" x14ac:dyDescent="0.2">
      <c r="CA790" s="10"/>
    </row>
    <row r="791" spans="79:79" x14ac:dyDescent="0.2">
      <c r="CA791" s="10"/>
    </row>
    <row r="792" spans="79:79" x14ac:dyDescent="0.2">
      <c r="CA792" s="10"/>
    </row>
    <row r="793" spans="79:79" x14ac:dyDescent="0.2">
      <c r="CA793" s="10"/>
    </row>
    <row r="794" spans="79:79" x14ac:dyDescent="0.2">
      <c r="CA794" s="10"/>
    </row>
    <row r="795" spans="79:79" x14ac:dyDescent="0.2">
      <c r="CA795" s="10"/>
    </row>
    <row r="796" spans="79:79" x14ac:dyDescent="0.2">
      <c r="CA796" s="10"/>
    </row>
    <row r="797" spans="79:79" x14ac:dyDescent="0.2">
      <c r="CA797" s="10"/>
    </row>
    <row r="798" spans="79:79" x14ac:dyDescent="0.2">
      <c r="CA798" s="10"/>
    </row>
    <row r="799" spans="79:79" x14ac:dyDescent="0.2">
      <c r="CA799" s="10"/>
    </row>
    <row r="800" spans="79:79" x14ac:dyDescent="0.2">
      <c r="CA800" s="10"/>
    </row>
    <row r="801" spans="79:79" x14ac:dyDescent="0.2">
      <c r="CA801" s="10"/>
    </row>
    <row r="802" spans="79:79" x14ac:dyDescent="0.2">
      <c r="CA802" s="10"/>
    </row>
    <row r="803" spans="79:79" x14ac:dyDescent="0.2">
      <c r="CA803" s="10"/>
    </row>
    <row r="804" spans="79:79" x14ac:dyDescent="0.2">
      <c r="CA804" s="10"/>
    </row>
    <row r="805" spans="79:79" x14ac:dyDescent="0.2">
      <c r="CA805" s="10"/>
    </row>
    <row r="806" spans="79:79" x14ac:dyDescent="0.2">
      <c r="CA806" s="10"/>
    </row>
    <row r="807" spans="79:79" x14ac:dyDescent="0.2">
      <c r="CA807" s="10"/>
    </row>
    <row r="808" spans="79:79" x14ac:dyDescent="0.2">
      <c r="CA808" s="10"/>
    </row>
    <row r="809" spans="79:79" x14ac:dyDescent="0.2">
      <c r="CA809" s="10"/>
    </row>
    <row r="810" spans="79:79" x14ac:dyDescent="0.2">
      <c r="CA810" s="10"/>
    </row>
    <row r="811" spans="79:79" x14ac:dyDescent="0.2">
      <c r="CA811" s="10"/>
    </row>
    <row r="812" spans="79:79" x14ac:dyDescent="0.2">
      <c r="CA812" s="10"/>
    </row>
    <row r="813" spans="79:79" x14ac:dyDescent="0.2">
      <c r="CA813" s="10"/>
    </row>
    <row r="814" spans="79:79" x14ac:dyDescent="0.2">
      <c r="CA814" s="10"/>
    </row>
    <row r="815" spans="79:79" x14ac:dyDescent="0.2">
      <c r="CA815" s="10"/>
    </row>
    <row r="816" spans="79:79" x14ac:dyDescent="0.2">
      <c r="CA816" s="10"/>
    </row>
    <row r="817" spans="79:79" x14ac:dyDescent="0.2">
      <c r="CA817" s="10"/>
    </row>
    <row r="818" spans="79:79" x14ac:dyDescent="0.2">
      <c r="CA818" s="10"/>
    </row>
    <row r="819" spans="79:79" x14ac:dyDescent="0.2">
      <c r="CA819" s="10"/>
    </row>
    <row r="820" spans="79:79" x14ac:dyDescent="0.2">
      <c r="CA820" s="10"/>
    </row>
    <row r="821" spans="79:79" x14ac:dyDescent="0.2">
      <c r="CA821" s="10"/>
    </row>
    <row r="822" spans="79:79" x14ac:dyDescent="0.2">
      <c r="CA822" s="10"/>
    </row>
    <row r="823" spans="79:79" x14ac:dyDescent="0.2">
      <c r="CA823" s="10"/>
    </row>
    <row r="824" spans="79:79" x14ac:dyDescent="0.2">
      <c r="CA824" s="10"/>
    </row>
    <row r="825" spans="79:79" x14ac:dyDescent="0.2">
      <c r="CA825" s="10"/>
    </row>
    <row r="826" spans="79:79" x14ac:dyDescent="0.2">
      <c r="CA826" s="10"/>
    </row>
    <row r="827" spans="79:79" x14ac:dyDescent="0.2">
      <c r="CA827" s="10"/>
    </row>
    <row r="828" spans="79:79" x14ac:dyDescent="0.2">
      <c r="CA828" s="10"/>
    </row>
    <row r="829" spans="79:79" x14ac:dyDescent="0.2">
      <c r="CA829" s="10"/>
    </row>
    <row r="830" spans="79:79" x14ac:dyDescent="0.2">
      <c r="CA830" s="10"/>
    </row>
    <row r="831" spans="79:79" x14ac:dyDescent="0.2">
      <c r="CA831" s="10"/>
    </row>
    <row r="832" spans="79:79" x14ac:dyDescent="0.2">
      <c r="CA832" s="10"/>
    </row>
    <row r="833" spans="79:79" x14ac:dyDescent="0.2">
      <c r="CA833" s="10"/>
    </row>
    <row r="834" spans="79:79" x14ac:dyDescent="0.2">
      <c r="CA834" s="10"/>
    </row>
    <row r="835" spans="79:79" x14ac:dyDescent="0.2">
      <c r="CA835" s="10"/>
    </row>
    <row r="836" spans="79:79" x14ac:dyDescent="0.2">
      <c r="CA836" s="10"/>
    </row>
    <row r="837" spans="79:79" x14ac:dyDescent="0.2">
      <c r="CA837" s="10"/>
    </row>
    <row r="838" spans="79:79" x14ac:dyDescent="0.2">
      <c r="CA838" s="10"/>
    </row>
    <row r="839" spans="79:79" x14ac:dyDescent="0.2">
      <c r="CA839" s="10"/>
    </row>
    <row r="840" spans="79:79" x14ac:dyDescent="0.2">
      <c r="CA840" s="10"/>
    </row>
    <row r="841" spans="79:79" x14ac:dyDescent="0.2">
      <c r="CA841" s="10"/>
    </row>
    <row r="842" spans="79:79" x14ac:dyDescent="0.2">
      <c r="CA842" s="10"/>
    </row>
    <row r="843" spans="79:79" x14ac:dyDescent="0.2">
      <c r="CA843" s="10"/>
    </row>
    <row r="844" spans="79:79" x14ac:dyDescent="0.2">
      <c r="CA844" s="10"/>
    </row>
    <row r="845" spans="79:79" x14ac:dyDescent="0.2">
      <c r="CA845" s="10"/>
    </row>
    <row r="846" spans="79:79" x14ac:dyDescent="0.2">
      <c r="CA846" s="10"/>
    </row>
    <row r="847" spans="79:79" x14ac:dyDescent="0.2">
      <c r="CA847" s="10"/>
    </row>
    <row r="848" spans="79:79" x14ac:dyDescent="0.2">
      <c r="CA848" s="10"/>
    </row>
    <row r="849" spans="79:79" x14ac:dyDescent="0.2">
      <c r="CA849" s="10"/>
    </row>
    <row r="850" spans="79:79" x14ac:dyDescent="0.2">
      <c r="CA850" s="10"/>
    </row>
    <row r="851" spans="79:79" x14ac:dyDescent="0.2">
      <c r="CA851" s="10"/>
    </row>
    <row r="852" spans="79:79" x14ac:dyDescent="0.2">
      <c r="CA852" s="10"/>
    </row>
    <row r="853" spans="79:79" x14ac:dyDescent="0.2">
      <c r="CA853" s="10"/>
    </row>
    <row r="854" spans="79:79" x14ac:dyDescent="0.2">
      <c r="CA854" s="10"/>
    </row>
    <row r="855" spans="79:79" x14ac:dyDescent="0.2">
      <c r="CA855" s="10"/>
    </row>
    <row r="856" spans="79:79" x14ac:dyDescent="0.2">
      <c r="CA856" s="10"/>
    </row>
    <row r="857" spans="79:79" x14ac:dyDescent="0.2">
      <c r="CA857" s="10"/>
    </row>
    <row r="858" spans="79:79" x14ac:dyDescent="0.2">
      <c r="CA858" s="10"/>
    </row>
    <row r="859" spans="79:79" x14ac:dyDescent="0.2">
      <c r="CA859" s="10"/>
    </row>
    <row r="860" spans="79:79" x14ac:dyDescent="0.2">
      <c r="CA860" s="10"/>
    </row>
    <row r="861" spans="79:79" x14ac:dyDescent="0.2">
      <c r="CA861" s="10"/>
    </row>
    <row r="862" spans="79:79" x14ac:dyDescent="0.2">
      <c r="CA862" s="10"/>
    </row>
    <row r="863" spans="79:79" x14ac:dyDescent="0.2">
      <c r="CA863" s="10"/>
    </row>
    <row r="864" spans="79:79" x14ac:dyDescent="0.2">
      <c r="CA864" s="10"/>
    </row>
    <row r="865" spans="79:79" x14ac:dyDescent="0.2">
      <c r="CA865" s="10"/>
    </row>
    <row r="866" spans="79:79" x14ac:dyDescent="0.2">
      <c r="CA866" s="10"/>
    </row>
    <row r="867" spans="79:79" x14ac:dyDescent="0.2">
      <c r="CA867" s="10"/>
    </row>
    <row r="868" spans="79:79" x14ac:dyDescent="0.2">
      <c r="CA868" s="10"/>
    </row>
    <row r="869" spans="79:79" x14ac:dyDescent="0.2">
      <c r="CA869" s="10"/>
    </row>
    <row r="870" spans="79:79" x14ac:dyDescent="0.2">
      <c r="CA870" s="10"/>
    </row>
    <row r="871" spans="79:79" x14ac:dyDescent="0.2">
      <c r="CA871" s="10"/>
    </row>
    <row r="872" spans="79:79" x14ac:dyDescent="0.2">
      <c r="CA872" s="10"/>
    </row>
    <row r="873" spans="79:79" x14ac:dyDescent="0.2">
      <c r="CA873" s="10"/>
    </row>
    <row r="874" spans="79:79" x14ac:dyDescent="0.2">
      <c r="CA874" s="10"/>
    </row>
    <row r="875" spans="79:79" x14ac:dyDescent="0.2">
      <c r="CA875" s="10"/>
    </row>
    <row r="876" spans="79:79" x14ac:dyDescent="0.2">
      <c r="CA876" s="10"/>
    </row>
    <row r="877" spans="79:79" x14ac:dyDescent="0.2">
      <c r="CA877" s="10"/>
    </row>
    <row r="878" spans="79:79" x14ac:dyDescent="0.2">
      <c r="CA878" s="10"/>
    </row>
    <row r="879" spans="79:79" x14ac:dyDescent="0.2">
      <c r="CA879" s="10"/>
    </row>
    <row r="880" spans="79:79" x14ac:dyDescent="0.2">
      <c r="CA880" s="10"/>
    </row>
    <row r="881" spans="79:79" x14ac:dyDescent="0.2">
      <c r="CA881" s="10"/>
    </row>
    <row r="882" spans="79:79" x14ac:dyDescent="0.2">
      <c r="CA882" s="10"/>
    </row>
    <row r="883" spans="79:79" x14ac:dyDescent="0.2">
      <c r="CA883" s="10"/>
    </row>
    <row r="884" spans="79:79" x14ac:dyDescent="0.2">
      <c r="CA884" s="10"/>
    </row>
    <row r="885" spans="79:79" x14ac:dyDescent="0.2">
      <c r="CA885" s="10"/>
    </row>
    <row r="886" spans="79:79" x14ac:dyDescent="0.2">
      <c r="CA886" s="10"/>
    </row>
    <row r="887" spans="79:79" x14ac:dyDescent="0.2">
      <c r="CA887" s="10"/>
    </row>
    <row r="888" spans="79:79" x14ac:dyDescent="0.2">
      <c r="CA888" s="10"/>
    </row>
    <row r="889" spans="79:79" x14ac:dyDescent="0.2">
      <c r="CA889" s="10"/>
    </row>
    <row r="890" spans="79:79" x14ac:dyDescent="0.2">
      <c r="CA890" s="10"/>
    </row>
    <row r="891" spans="79:79" x14ac:dyDescent="0.2">
      <c r="CA891" s="10"/>
    </row>
    <row r="892" spans="79:79" x14ac:dyDescent="0.2">
      <c r="CA892" s="10"/>
    </row>
    <row r="893" spans="79:79" x14ac:dyDescent="0.2">
      <c r="CA893" s="10"/>
    </row>
    <row r="894" spans="79:79" x14ac:dyDescent="0.2">
      <c r="CA894" s="10"/>
    </row>
    <row r="895" spans="79:79" x14ac:dyDescent="0.2">
      <c r="CA895" s="10"/>
    </row>
    <row r="896" spans="79:79" x14ac:dyDescent="0.2">
      <c r="CA896" s="10"/>
    </row>
    <row r="897" spans="79:79" x14ac:dyDescent="0.2">
      <c r="CA897" s="10"/>
    </row>
    <row r="898" spans="79:79" x14ac:dyDescent="0.2">
      <c r="CA898" s="10"/>
    </row>
    <row r="899" spans="79:79" x14ac:dyDescent="0.2">
      <c r="CA899" s="10"/>
    </row>
    <row r="900" spans="79:79" x14ac:dyDescent="0.2">
      <c r="CA900" s="10"/>
    </row>
    <row r="901" spans="79:79" x14ac:dyDescent="0.2">
      <c r="CA901" s="10"/>
    </row>
    <row r="902" spans="79:79" x14ac:dyDescent="0.2">
      <c r="CA902" s="10"/>
    </row>
    <row r="903" spans="79:79" x14ac:dyDescent="0.2">
      <c r="CA903" s="10"/>
    </row>
    <row r="904" spans="79:79" x14ac:dyDescent="0.2">
      <c r="CA904" s="10"/>
    </row>
    <row r="905" spans="79:79" x14ac:dyDescent="0.2">
      <c r="CA905" s="10"/>
    </row>
    <row r="906" spans="79:79" x14ac:dyDescent="0.2">
      <c r="CA906" s="10"/>
    </row>
    <row r="907" spans="79:79" x14ac:dyDescent="0.2">
      <c r="CA907" s="10"/>
    </row>
    <row r="908" spans="79:79" x14ac:dyDescent="0.2">
      <c r="CA908" s="10"/>
    </row>
    <row r="909" spans="79:79" x14ac:dyDescent="0.2">
      <c r="CA909" s="10"/>
    </row>
    <row r="910" spans="79:79" x14ac:dyDescent="0.2">
      <c r="CA910" s="10"/>
    </row>
    <row r="911" spans="79:79" x14ac:dyDescent="0.2">
      <c r="CA911" s="10"/>
    </row>
    <row r="912" spans="79:79" x14ac:dyDescent="0.2">
      <c r="CA912" s="10"/>
    </row>
    <row r="913" spans="79:79" x14ac:dyDescent="0.2">
      <c r="CA913" s="10"/>
    </row>
    <row r="914" spans="79:79" x14ac:dyDescent="0.2">
      <c r="CA914" s="10"/>
    </row>
    <row r="915" spans="79:79" x14ac:dyDescent="0.2">
      <c r="CA915" s="10"/>
    </row>
    <row r="916" spans="79:79" x14ac:dyDescent="0.2">
      <c r="CA916" s="10"/>
    </row>
    <row r="917" spans="79:79" x14ac:dyDescent="0.2">
      <c r="CA917" s="10"/>
    </row>
    <row r="918" spans="79:79" x14ac:dyDescent="0.2">
      <c r="CA918" s="10"/>
    </row>
    <row r="919" spans="79:79" x14ac:dyDescent="0.2">
      <c r="CA919" s="10"/>
    </row>
    <row r="920" spans="79:79" x14ac:dyDescent="0.2">
      <c r="CA920" s="10"/>
    </row>
    <row r="921" spans="79:79" x14ac:dyDescent="0.2">
      <c r="CA921" s="10"/>
    </row>
    <row r="922" spans="79:79" x14ac:dyDescent="0.2">
      <c r="CA922" s="10"/>
    </row>
    <row r="923" spans="79:79" x14ac:dyDescent="0.2">
      <c r="CA923" s="10"/>
    </row>
    <row r="924" spans="79:79" x14ac:dyDescent="0.2">
      <c r="CA924" s="10"/>
    </row>
    <row r="925" spans="79:79" x14ac:dyDescent="0.2">
      <c r="CA925" s="10"/>
    </row>
    <row r="926" spans="79:79" x14ac:dyDescent="0.2">
      <c r="CA926" s="10"/>
    </row>
    <row r="927" spans="79:79" x14ac:dyDescent="0.2">
      <c r="CA927" s="10"/>
    </row>
    <row r="928" spans="79:79" x14ac:dyDescent="0.2">
      <c r="CA928" s="10"/>
    </row>
    <row r="929" spans="79:79" x14ac:dyDescent="0.2">
      <c r="CA929" s="10"/>
    </row>
    <row r="930" spans="79:79" x14ac:dyDescent="0.2">
      <c r="CA930" s="10"/>
    </row>
    <row r="931" spans="79:79" x14ac:dyDescent="0.2">
      <c r="CA931" s="10"/>
    </row>
    <row r="932" spans="79:79" x14ac:dyDescent="0.2">
      <c r="CA932" s="10"/>
    </row>
    <row r="933" spans="79:79" x14ac:dyDescent="0.2">
      <c r="CA933" s="10"/>
    </row>
    <row r="934" spans="79:79" x14ac:dyDescent="0.2">
      <c r="CA934" s="10"/>
    </row>
    <row r="935" spans="79:79" x14ac:dyDescent="0.2">
      <c r="CA935" s="10"/>
    </row>
    <row r="936" spans="79:79" x14ac:dyDescent="0.2">
      <c r="CA936" s="10"/>
    </row>
    <row r="937" spans="79:79" x14ac:dyDescent="0.2">
      <c r="CA937" s="10"/>
    </row>
    <row r="938" spans="79:79" x14ac:dyDescent="0.2">
      <c r="CA938" s="10"/>
    </row>
    <row r="939" spans="79:79" x14ac:dyDescent="0.2">
      <c r="CA939" s="10"/>
    </row>
    <row r="940" spans="79:79" x14ac:dyDescent="0.2">
      <c r="CA940" s="10"/>
    </row>
    <row r="941" spans="79:79" x14ac:dyDescent="0.2">
      <c r="CA941" s="10"/>
    </row>
    <row r="942" spans="79:79" x14ac:dyDescent="0.2">
      <c r="CA942" s="10"/>
    </row>
    <row r="943" spans="79:79" x14ac:dyDescent="0.2">
      <c r="CA943" s="10"/>
    </row>
    <row r="944" spans="79:79" x14ac:dyDescent="0.2">
      <c r="CA944" s="10"/>
    </row>
    <row r="945" spans="79:79" x14ac:dyDescent="0.2">
      <c r="CA945" s="10"/>
    </row>
    <row r="946" spans="79:79" x14ac:dyDescent="0.2">
      <c r="CA946" s="10"/>
    </row>
    <row r="947" spans="79:79" x14ac:dyDescent="0.2">
      <c r="CA947" s="10"/>
    </row>
    <row r="948" spans="79:79" x14ac:dyDescent="0.2">
      <c r="CA948" s="10"/>
    </row>
    <row r="949" spans="79:79" x14ac:dyDescent="0.2">
      <c r="CA949" s="10"/>
    </row>
    <row r="950" spans="79:79" x14ac:dyDescent="0.2">
      <c r="CA950" s="10"/>
    </row>
    <row r="951" spans="79:79" x14ac:dyDescent="0.2">
      <c r="CA951" s="10"/>
    </row>
    <row r="952" spans="79:79" x14ac:dyDescent="0.2">
      <c r="CA952" s="10"/>
    </row>
    <row r="953" spans="79:79" x14ac:dyDescent="0.2">
      <c r="CA953" s="10"/>
    </row>
    <row r="954" spans="79:79" x14ac:dyDescent="0.2">
      <c r="CA954" s="10"/>
    </row>
    <row r="955" spans="79:79" x14ac:dyDescent="0.2">
      <c r="CA955" s="10"/>
    </row>
    <row r="956" spans="79:79" x14ac:dyDescent="0.2">
      <c r="CA956" s="10"/>
    </row>
    <row r="957" spans="79:79" x14ac:dyDescent="0.2">
      <c r="CA957" s="10"/>
    </row>
    <row r="958" spans="79:79" x14ac:dyDescent="0.2">
      <c r="CA958" s="10"/>
    </row>
    <row r="959" spans="79:79" x14ac:dyDescent="0.2">
      <c r="CA959" s="10"/>
    </row>
    <row r="960" spans="79:79" x14ac:dyDescent="0.2">
      <c r="CA960" s="10"/>
    </row>
    <row r="961" spans="79:79" x14ac:dyDescent="0.2">
      <c r="CA961" s="10"/>
    </row>
    <row r="962" spans="79:79" x14ac:dyDescent="0.2">
      <c r="CA962" s="10"/>
    </row>
    <row r="963" spans="79:79" x14ac:dyDescent="0.2">
      <c r="CA963" s="10"/>
    </row>
    <row r="964" spans="79:79" x14ac:dyDescent="0.2">
      <c r="CA964" s="10"/>
    </row>
    <row r="965" spans="79:79" x14ac:dyDescent="0.2">
      <c r="CA965" s="10"/>
    </row>
    <row r="966" spans="79:79" x14ac:dyDescent="0.2">
      <c r="CA966" s="10"/>
    </row>
    <row r="967" spans="79:79" x14ac:dyDescent="0.2">
      <c r="CA967" s="10"/>
    </row>
    <row r="968" spans="79:79" x14ac:dyDescent="0.2">
      <c r="CA968" s="10"/>
    </row>
    <row r="969" spans="79:79" x14ac:dyDescent="0.2">
      <c r="CA969" s="10"/>
    </row>
    <row r="970" spans="79:79" x14ac:dyDescent="0.2">
      <c r="CA970" s="10"/>
    </row>
    <row r="971" spans="79:79" x14ac:dyDescent="0.2">
      <c r="CA971" s="10"/>
    </row>
    <row r="972" spans="79:79" x14ac:dyDescent="0.2">
      <c r="CA972" s="10"/>
    </row>
    <row r="973" spans="79:79" x14ac:dyDescent="0.2">
      <c r="CA973" s="10"/>
    </row>
    <row r="974" spans="79:79" x14ac:dyDescent="0.2">
      <c r="CA974" s="10"/>
    </row>
    <row r="975" spans="79:79" x14ac:dyDescent="0.2">
      <c r="CA975" s="10"/>
    </row>
    <row r="976" spans="79:79" x14ac:dyDescent="0.2">
      <c r="CA976" s="10"/>
    </row>
    <row r="977" spans="79:79" x14ac:dyDescent="0.2">
      <c r="CA977" s="10"/>
    </row>
    <row r="978" spans="79:79" x14ac:dyDescent="0.2">
      <c r="CA978" s="10"/>
    </row>
    <row r="979" spans="79:79" x14ac:dyDescent="0.2">
      <c r="CA979" s="10"/>
    </row>
    <row r="980" spans="79:79" x14ac:dyDescent="0.2">
      <c r="CA980" s="10"/>
    </row>
    <row r="981" spans="79:79" x14ac:dyDescent="0.2">
      <c r="CA981" s="10"/>
    </row>
    <row r="982" spans="79:79" x14ac:dyDescent="0.2">
      <c r="CA982" s="10"/>
    </row>
    <row r="983" spans="79:79" x14ac:dyDescent="0.2">
      <c r="CA983" s="10"/>
    </row>
    <row r="984" spans="79:79" x14ac:dyDescent="0.2">
      <c r="CA984" s="10"/>
    </row>
    <row r="985" spans="79:79" x14ac:dyDescent="0.2">
      <c r="CA985" s="10"/>
    </row>
    <row r="986" spans="79:79" x14ac:dyDescent="0.2">
      <c r="CA986" s="10"/>
    </row>
    <row r="987" spans="79:79" x14ac:dyDescent="0.2">
      <c r="CA987" s="10"/>
    </row>
    <row r="988" spans="79:79" x14ac:dyDescent="0.2">
      <c r="CA988" s="10"/>
    </row>
    <row r="989" spans="79:79" x14ac:dyDescent="0.2">
      <c r="CA989" s="10"/>
    </row>
    <row r="990" spans="79:79" x14ac:dyDescent="0.2">
      <c r="CA990" s="10"/>
    </row>
    <row r="991" spans="79:79" x14ac:dyDescent="0.2">
      <c r="CA991" s="10"/>
    </row>
    <row r="992" spans="79:79" x14ac:dyDescent="0.2">
      <c r="CA992" s="10"/>
    </row>
    <row r="993" spans="79:79" x14ac:dyDescent="0.2">
      <c r="CA993" s="10"/>
    </row>
    <row r="994" spans="79:79" x14ac:dyDescent="0.2">
      <c r="CA994" s="10"/>
    </row>
    <row r="995" spans="79:79" x14ac:dyDescent="0.2">
      <c r="CA995" s="10"/>
    </row>
    <row r="996" spans="79:79" x14ac:dyDescent="0.2">
      <c r="CA996" s="10"/>
    </row>
    <row r="997" spans="79:79" x14ac:dyDescent="0.2">
      <c r="CA997" s="10"/>
    </row>
    <row r="998" spans="79:79" x14ac:dyDescent="0.2">
      <c r="CA998" s="10"/>
    </row>
    <row r="999" spans="79:79" x14ac:dyDescent="0.2">
      <c r="CA999" s="10"/>
    </row>
    <row r="1000" spans="79:79" x14ac:dyDescent="0.2">
      <c r="CA1000" s="10"/>
    </row>
    <row r="1001" spans="79:79" x14ac:dyDescent="0.2">
      <c r="CA1001" s="10"/>
    </row>
    <row r="1002" spans="79:79" x14ac:dyDescent="0.2">
      <c r="CA1002" s="10"/>
    </row>
    <row r="1003" spans="79:79" x14ac:dyDescent="0.2">
      <c r="CA1003" s="10"/>
    </row>
    <row r="1004" spans="79:79" x14ac:dyDescent="0.2">
      <c r="CA1004" s="10"/>
    </row>
    <row r="1005" spans="79:79" x14ac:dyDescent="0.2">
      <c r="CA1005" s="10"/>
    </row>
    <row r="1006" spans="79:79" x14ac:dyDescent="0.2">
      <c r="CA1006" s="10"/>
    </row>
    <row r="1007" spans="79:79" x14ac:dyDescent="0.2">
      <c r="CA1007" s="10"/>
    </row>
    <row r="1008" spans="79:79" x14ac:dyDescent="0.2">
      <c r="CA1008" s="10"/>
    </row>
    <row r="1009" spans="79:79" x14ac:dyDescent="0.2">
      <c r="CA1009" s="10"/>
    </row>
    <row r="1010" spans="79:79" x14ac:dyDescent="0.2">
      <c r="CA1010" s="10"/>
    </row>
    <row r="1011" spans="79:79" x14ac:dyDescent="0.2">
      <c r="CA1011" s="10"/>
    </row>
    <row r="1012" spans="79:79" x14ac:dyDescent="0.2">
      <c r="CA1012" s="10"/>
    </row>
    <row r="1013" spans="79:79" x14ac:dyDescent="0.2">
      <c r="CA1013" s="10"/>
    </row>
    <row r="1014" spans="79:79" x14ac:dyDescent="0.2">
      <c r="CA1014" s="10"/>
    </row>
    <row r="1015" spans="79:79" x14ac:dyDescent="0.2">
      <c r="CA1015" s="10"/>
    </row>
    <row r="1016" spans="79:79" x14ac:dyDescent="0.2">
      <c r="CA1016" s="10"/>
    </row>
    <row r="1017" spans="79:79" x14ac:dyDescent="0.2">
      <c r="CA1017" s="10"/>
    </row>
    <row r="1018" spans="79:79" x14ac:dyDescent="0.2">
      <c r="CA1018" s="10"/>
    </row>
    <row r="1019" spans="79:79" x14ac:dyDescent="0.2">
      <c r="CA1019" s="10"/>
    </row>
    <row r="1020" spans="79:79" x14ac:dyDescent="0.2">
      <c r="CA1020" s="10"/>
    </row>
    <row r="1021" spans="79:79" x14ac:dyDescent="0.2">
      <c r="CA1021" s="10"/>
    </row>
    <row r="1022" spans="79:79" x14ac:dyDescent="0.2">
      <c r="CA1022" s="10"/>
    </row>
    <row r="1023" spans="79:79" x14ac:dyDescent="0.2">
      <c r="CA1023" s="10"/>
    </row>
    <row r="1024" spans="79:79" x14ac:dyDescent="0.2">
      <c r="CA1024" s="10"/>
    </row>
    <row r="1025" spans="79:79" x14ac:dyDescent="0.2">
      <c r="CA1025" s="10"/>
    </row>
    <row r="1026" spans="79:79" x14ac:dyDescent="0.2">
      <c r="CA1026" s="10"/>
    </row>
    <row r="1027" spans="79:79" x14ac:dyDescent="0.2">
      <c r="CA1027" s="10"/>
    </row>
    <row r="1028" spans="79:79" x14ac:dyDescent="0.2">
      <c r="CA1028" s="10"/>
    </row>
    <row r="1029" spans="79:79" x14ac:dyDescent="0.2">
      <c r="CA1029" s="10"/>
    </row>
    <row r="1030" spans="79:79" x14ac:dyDescent="0.2">
      <c r="CA1030" s="10"/>
    </row>
    <row r="1031" spans="79:79" x14ac:dyDescent="0.2">
      <c r="CA1031" s="10"/>
    </row>
    <row r="1032" spans="79:79" x14ac:dyDescent="0.2">
      <c r="CA1032" s="10"/>
    </row>
    <row r="1033" spans="79:79" x14ac:dyDescent="0.2">
      <c r="CA1033" s="10"/>
    </row>
    <row r="1034" spans="79:79" x14ac:dyDescent="0.2">
      <c r="CA1034" s="10"/>
    </row>
    <row r="1035" spans="79:79" x14ac:dyDescent="0.2">
      <c r="CA1035" s="10"/>
    </row>
    <row r="1036" spans="79:79" x14ac:dyDescent="0.2">
      <c r="CA1036" s="10"/>
    </row>
    <row r="1037" spans="79:79" x14ac:dyDescent="0.2">
      <c r="CA1037" s="10"/>
    </row>
    <row r="1038" spans="79:79" x14ac:dyDescent="0.2">
      <c r="CA1038" s="10"/>
    </row>
    <row r="1039" spans="79:79" x14ac:dyDescent="0.2">
      <c r="CA1039" s="10"/>
    </row>
    <row r="1040" spans="79:79" x14ac:dyDescent="0.2">
      <c r="CA1040" s="10"/>
    </row>
    <row r="1041" spans="79:79" x14ac:dyDescent="0.2">
      <c r="CA1041" s="10"/>
    </row>
    <row r="1042" spans="79:79" x14ac:dyDescent="0.2">
      <c r="CA1042" s="10"/>
    </row>
    <row r="1043" spans="79:79" x14ac:dyDescent="0.2">
      <c r="CA1043" s="10"/>
    </row>
    <row r="1044" spans="79:79" x14ac:dyDescent="0.2">
      <c r="CA1044" s="10"/>
    </row>
    <row r="1045" spans="79:79" x14ac:dyDescent="0.2">
      <c r="CA1045" s="10"/>
    </row>
    <row r="1046" spans="79:79" x14ac:dyDescent="0.2">
      <c r="CA1046" s="10"/>
    </row>
    <row r="1047" spans="79:79" x14ac:dyDescent="0.2">
      <c r="CA1047" s="10"/>
    </row>
    <row r="1048" spans="79:79" x14ac:dyDescent="0.2">
      <c r="CA1048" s="10"/>
    </row>
    <row r="1049" spans="79:79" x14ac:dyDescent="0.2">
      <c r="CA1049" s="10"/>
    </row>
    <row r="1050" spans="79:79" x14ac:dyDescent="0.2">
      <c r="CA1050" s="10"/>
    </row>
    <row r="1051" spans="79:79" x14ac:dyDescent="0.2">
      <c r="CA1051" s="10"/>
    </row>
    <row r="1052" spans="79:79" x14ac:dyDescent="0.2">
      <c r="CA1052" s="10"/>
    </row>
    <row r="1053" spans="79:79" x14ac:dyDescent="0.2">
      <c r="CA1053" s="10"/>
    </row>
    <row r="1054" spans="79:79" x14ac:dyDescent="0.2">
      <c r="CA1054" s="10"/>
    </row>
    <row r="1055" spans="79:79" x14ac:dyDescent="0.2">
      <c r="CA1055" s="10"/>
    </row>
    <row r="1056" spans="79:79" x14ac:dyDescent="0.2">
      <c r="CA1056" s="10"/>
    </row>
    <row r="1057" spans="79:79" x14ac:dyDescent="0.2">
      <c r="CA1057" s="10"/>
    </row>
    <row r="1058" spans="79:79" x14ac:dyDescent="0.2">
      <c r="CA1058" s="10"/>
    </row>
    <row r="1059" spans="79:79" x14ac:dyDescent="0.2">
      <c r="CA1059" s="10"/>
    </row>
    <row r="1060" spans="79:79" x14ac:dyDescent="0.2">
      <c r="CA1060" s="10"/>
    </row>
    <row r="1061" spans="79:79" x14ac:dyDescent="0.2">
      <c r="CA1061" s="10"/>
    </row>
    <row r="1062" spans="79:79" x14ac:dyDescent="0.2">
      <c r="CA1062" s="10"/>
    </row>
    <row r="1063" spans="79:79" x14ac:dyDescent="0.2">
      <c r="CA1063" s="10"/>
    </row>
    <row r="1064" spans="79:79" x14ac:dyDescent="0.2">
      <c r="CA1064" s="10"/>
    </row>
    <row r="1065" spans="79:79" x14ac:dyDescent="0.2">
      <c r="CA1065" s="10"/>
    </row>
    <row r="1066" spans="79:79" x14ac:dyDescent="0.2">
      <c r="CA1066" s="10"/>
    </row>
    <row r="1067" spans="79:79" x14ac:dyDescent="0.2">
      <c r="CA1067" s="10"/>
    </row>
    <row r="1068" spans="79:79" x14ac:dyDescent="0.2">
      <c r="CA1068" s="10"/>
    </row>
    <row r="1069" spans="79:79" x14ac:dyDescent="0.2">
      <c r="CA1069" s="10"/>
    </row>
    <row r="1070" spans="79:79" x14ac:dyDescent="0.2">
      <c r="CA1070" s="10"/>
    </row>
    <row r="1071" spans="79:79" x14ac:dyDescent="0.2">
      <c r="CA1071" s="10"/>
    </row>
    <row r="1072" spans="79:79" x14ac:dyDescent="0.2">
      <c r="CA1072" s="10"/>
    </row>
    <row r="1073" spans="79:79" x14ac:dyDescent="0.2">
      <c r="CA1073" s="10"/>
    </row>
    <row r="1074" spans="79:79" x14ac:dyDescent="0.2">
      <c r="CA1074" s="10"/>
    </row>
    <row r="1075" spans="79:79" x14ac:dyDescent="0.2">
      <c r="CA1075" s="10"/>
    </row>
    <row r="1076" spans="79:79" x14ac:dyDescent="0.2">
      <c r="CA1076" s="10"/>
    </row>
    <row r="1077" spans="79:79" x14ac:dyDescent="0.2">
      <c r="CA1077" s="10"/>
    </row>
    <row r="1078" spans="79:79" x14ac:dyDescent="0.2">
      <c r="CA1078" s="10"/>
    </row>
    <row r="1079" spans="79:79" x14ac:dyDescent="0.2">
      <c r="CA1079" s="10"/>
    </row>
    <row r="1080" spans="79:79" x14ac:dyDescent="0.2">
      <c r="CA1080" s="10"/>
    </row>
    <row r="1081" spans="79:79" x14ac:dyDescent="0.2">
      <c r="CA1081" s="10"/>
    </row>
    <row r="1082" spans="79:79" x14ac:dyDescent="0.2">
      <c r="CA1082" s="10"/>
    </row>
    <row r="1083" spans="79:79" x14ac:dyDescent="0.2">
      <c r="CA1083" s="10"/>
    </row>
    <row r="1084" spans="79:79" x14ac:dyDescent="0.2">
      <c r="CA1084" s="10"/>
    </row>
    <row r="1085" spans="79:79" x14ac:dyDescent="0.2">
      <c r="CA1085" s="10"/>
    </row>
    <row r="1086" spans="79:79" x14ac:dyDescent="0.2">
      <c r="CA1086" s="10"/>
    </row>
    <row r="1087" spans="79:79" x14ac:dyDescent="0.2">
      <c r="CA1087" s="10"/>
    </row>
    <row r="1088" spans="79:79" x14ac:dyDescent="0.2">
      <c r="CA1088" s="10"/>
    </row>
    <row r="1089" spans="79:79" x14ac:dyDescent="0.2">
      <c r="CA1089" s="10"/>
    </row>
    <row r="1090" spans="79:79" x14ac:dyDescent="0.2">
      <c r="CA1090" s="10"/>
    </row>
    <row r="1091" spans="79:79" x14ac:dyDescent="0.2">
      <c r="CA1091" s="10"/>
    </row>
    <row r="1092" spans="79:79" x14ac:dyDescent="0.2">
      <c r="CA1092" s="10"/>
    </row>
    <row r="1093" spans="79:79" x14ac:dyDescent="0.2">
      <c r="CA1093" s="10"/>
    </row>
    <row r="1094" spans="79:79" x14ac:dyDescent="0.2">
      <c r="CA1094" s="10"/>
    </row>
    <row r="1095" spans="79:79" x14ac:dyDescent="0.2">
      <c r="CA1095" s="10"/>
    </row>
    <row r="1096" spans="79:79" x14ac:dyDescent="0.2">
      <c r="CA1096" s="10"/>
    </row>
    <row r="1097" spans="79:79" x14ac:dyDescent="0.2">
      <c r="CA1097" s="10"/>
    </row>
    <row r="1098" spans="79:79" x14ac:dyDescent="0.2">
      <c r="CA1098" s="10"/>
    </row>
    <row r="1099" spans="79:79" x14ac:dyDescent="0.2">
      <c r="CA1099" s="10"/>
    </row>
    <row r="1100" spans="79:79" x14ac:dyDescent="0.2">
      <c r="CA1100" s="10"/>
    </row>
    <row r="1101" spans="79:79" x14ac:dyDescent="0.2">
      <c r="CA1101" s="10"/>
    </row>
    <row r="1102" spans="79:79" x14ac:dyDescent="0.2">
      <c r="CA1102" s="10"/>
    </row>
    <row r="1103" spans="79:79" x14ac:dyDescent="0.2">
      <c r="CA1103" s="10"/>
    </row>
    <row r="1104" spans="79:79" x14ac:dyDescent="0.2">
      <c r="CA1104" s="10"/>
    </row>
    <row r="1105" spans="79:79" x14ac:dyDescent="0.2">
      <c r="CA1105" s="10"/>
    </row>
    <row r="1106" spans="79:79" x14ac:dyDescent="0.2">
      <c r="CA1106" s="10"/>
    </row>
    <row r="1107" spans="79:79" x14ac:dyDescent="0.2">
      <c r="CA1107" s="10"/>
    </row>
    <row r="1108" spans="79:79" x14ac:dyDescent="0.2">
      <c r="CA1108" s="10"/>
    </row>
    <row r="1109" spans="79:79" x14ac:dyDescent="0.2">
      <c r="CA1109" s="10"/>
    </row>
    <row r="1110" spans="79:79" x14ac:dyDescent="0.2">
      <c r="CA1110" s="10"/>
    </row>
    <row r="1111" spans="79:79" x14ac:dyDescent="0.2">
      <c r="CA1111" s="10"/>
    </row>
    <row r="1112" spans="79:79" x14ac:dyDescent="0.2">
      <c r="CA1112" s="10"/>
    </row>
    <row r="1113" spans="79:79" x14ac:dyDescent="0.2">
      <c r="CA1113" s="10"/>
    </row>
    <row r="1114" spans="79:79" x14ac:dyDescent="0.2">
      <c r="CA1114" s="10"/>
    </row>
    <row r="1115" spans="79:79" x14ac:dyDescent="0.2">
      <c r="CA1115" s="10"/>
    </row>
    <row r="1116" spans="79:79" x14ac:dyDescent="0.2">
      <c r="CA1116" s="10"/>
    </row>
    <row r="1117" spans="79:79" x14ac:dyDescent="0.2">
      <c r="CA1117" s="10"/>
    </row>
    <row r="1118" spans="79:79" x14ac:dyDescent="0.2">
      <c r="CA1118" s="10"/>
    </row>
    <row r="1119" spans="79:79" x14ac:dyDescent="0.2">
      <c r="CA1119" s="10"/>
    </row>
    <row r="1120" spans="79:79" x14ac:dyDescent="0.2">
      <c r="CA1120" s="10"/>
    </row>
    <row r="1121" spans="79:79" x14ac:dyDescent="0.2">
      <c r="CA1121" s="10"/>
    </row>
    <row r="1122" spans="79:79" x14ac:dyDescent="0.2">
      <c r="CA1122" s="10"/>
    </row>
    <row r="1123" spans="79:79" x14ac:dyDescent="0.2">
      <c r="CA1123" s="10"/>
    </row>
    <row r="1124" spans="79:79" x14ac:dyDescent="0.2">
      <c r="CA1124" s="10"/>
    </row>
    <row r="1125" spans="79:79" x14ac:dyDescent="0.2">
      <c r="CA1125" s="10"/>
    </row>
    <row r="1126" spans="79:79" x14ac:dyDescent="0.2">
      <c r="CA1126" s="10"/>
    </row>
    <row r="1127" spans="79:79" x14ac:dyDescent="0.2">
      <c r="CA1127" s="10"/>
    </row>
    <row r="1128" spans="79:79" x14ac:dyDescent="0.2">
      <c r="CA1128" s="10"/>
    </row>
    <row r="1129" spans="79:79" x14ac:dyDescent="0.2">
      <c r="CA1129" s="10"/>
    </row>
    <row r="1130" spans="79:79" x14ac:dyDescent="0.2">
      <c r="CA1130" s="10"/>
    </row>
    <row r="1131" spans="79:79" x14ac:dyDescent="0.2">
      <c r="CA1131" s="10"/>
    </row>
    <row r="1132" spans="79:79" x14ac:dyDescent="0.2">
      <c r="CA1132" s="10"/>
    </row>
    <row r="1133" spans="79:79" x14ac:dyDescent="0.2">
      <c r="CA1133" s="10"/>
    </row>
    <row r="1134" spans="79:79" x14ac:dyDescent="0.2">
      <c r="CA1134" s="10"/>
    </row>
    <row r="1135" spans="79:79" x14ac:dyDescent="0.2">
      <c r="CA1135" s="10"/>
    </row>
    <row r="1136" spans="79:79" x14ac:dyDescent="0.2">
      <c r="CA1136" s="10"/>
    </row>
    <row r="1137" spans="79:79" x14ac:dyDescent="0.2">
      <c r="CA1137" s="10"/>
    </row>
    <row r="1138" spans="79:79" x14ac:dyDescent="0.2">
      <c r="CA1138" s="10"/>
    </row>
    <row r="1139" spans="79:79" x14ac:dyDescent="0.2">
      <c r="CA1139" s="10"/>
    </row>
    <row r="1140" spans="79:79" x14ac:dyDescent="0.2">
      <c r="CA1140" s="10"/>
    </row>
    <row r="1141" spans="79:79" x14ac:dyDescent="0.2">
      <c r="CA1141" s="10"/>
    </row>
    <row r="1142" spans="79:79" x14ac:dyDescent="0.2">
      <c r="CA1142" s="10"/>
    </row>
    <row r="1143" spans="79:79" x14ac:dyDescent="0.2">
      <c r="CA1143" s="10"/>
    </row>
    <row r="1144" spans="79:79" x14ac:dyDescent="0.2">
      <c r="CA1144" s="10"/>
    </row>
    <row r="1145" spans="79:79" x14ac:dyDescent="0.2">
      <c r="CA1145" s="10"/>
    </row>
    <row r="1146" spans="79:79" x14ac:dyDescent="0.2">
      <c r="CA1146" s="10"/>
    </row>
    <row r="1147" spans="79:79" x14ac:dyDescent="0.2">
      <c r="CA1147" s="10"/>
    </row>
    <row r="1148" spans="79:79" x14ac:dyDescent="0.2">
      <c r="CA1148" s="10"/>
    </row>
    <row r="1149" spans="79:79" x14ac:dyDescent="0.2">
      <c r="CA1149" s="10"/>
    </row>
    <row r="1150" spans="79:79" x14ac:dyDescent="0.2">
      <c r="CA1150" s="10"/>
    </row>
    <row r="1151" spans="79:79" x14ac:dyDescent="0.2">
      <c r="CA1151" s="10"/>
    </row>
    <row r="1152" spans="79:79" x14ac:dyDescent="0.2">
      <c r="CA1152" s="10"/>
    </row>
    <row r="1153" spans="79:79" x14ac:dyDescent="0.2">
      <c r="CA1153" s="10"/>
    </row>
    <row r="1154" spans="79:79" x14ac:dyDescent="0.2">
      <c r="CA1154" s="10"/>
    </row>
    <row r="1155" spans="79:79" x14ac:dyDescent="0.2">
      <c r="CA1155" s="10"/>
    </row>
    <row r="1156" spans="79:79" x14ac:dyDescent="0.2">
      <c r="CA1156" s="10"/>
    </row>
    <row r="1157" spans="79:79" x14ac:dyDescent="0.2">
      <c r="CA1157" s="10"/>
    </row>
    <row r="1158" spans="79:79" x14ac:dyDescent="0.2">
      <c r="CA1158" s="10"/>
    </row>
    <row r="1159" spans="79:79" x14ac:dyDescent="0.2">
      <c r="CA1159" s="10"/>
    </row>
    <row r="1160" spans="79:79" x14ac:dyDescent="0.2">
      <c r="CA1160" s="10"/>
    </row>
    <row r="1161" spans="79:79" x14ac:dyDescent="0.2">
      <c r="CA1161" s="10"/>
    </row>
    <row r="1162" spans="79:79" x14ac:dyDescent="0.2">
      <c r="CA1162" s="10"/>
    </row>
    <row r="1163" spans="79:79" x14ac:dyDescent="0.2">
      <c r="CA1163" s="10"/>
    </row>
    <row r="1164" spans="79:79" x14ac:dyDescent="0.2">
      <c r="CA1164" s="10"/>
    </row>
    <row r="1165" spans="79:79" x14ac:dyDescent="0.2">
      <c r="CA1165" s="10"/>
    </row>
    <row r="1166" spans="79:79" x14ac:dyDescent="0.2">
      <c r="CA1166" s="10"/>
    </row>
    <row r="1167" spans="79:79" x14ac:dyDescent="0.2">
      <c r="CA1167" s="10"/>
    </row>
    <row r="1168" spans="79:79" x14ac:dyDescent="0.2">
      <c r="CA1168" s="10"/>
    </row>
    <row r="1169" spans="79:79" x14ac:dyDescent="0.2">
      <c r="CA1169" s="10"/>
    </row>
    <row r="1170" spans="79:79" x14ac:dyDescent="0.2">
      <c r="CA1170" s="10"/>
    </row>
    <row r="1171" spans="79:79" x14ac:dyDescent="0.2">
      <c r="CA1171" s="10"/>
    </row>
    <row r="1172" spans="79:79" x14ac:dyDescent="0.2">
      <c r="CA1172" s="10"/>
    </row>
    <row r="1173" spans="79:79" x14ac:dyDescent="0.2">
      <c r="CA1173" s="10"/>
    </row>
    <row r="1174" spans="79:79" x14ac:dyDescent="0.2">
      <c r="CA1174" s="10"/>
    </row>
    <row r="1175" spans="79:79" x14ac:dyDescent="0.2">
      <c r="CA1175" s="10"/>
    </row>
    <row r="1176" spans="79:79" x14ac:dyDescent="0.2">
      <c r="CA1176" s="10"/>
    </row>
    <row r="1177" spans="79:79" x14ac:dyDescent="0.2">
      <c r="CA1177" s="10"/>
    </row>
    <row r="1178" spans="79:79" x14ac:dyDescent="0.2">
      <c r="CA1178" s="10"/>
    </row>
    <row r="1179" spans="79:79" x14ac:dyDescent="0.2">
      <c r="CA1179" s="10"/>
    </row>
    <row r="1180" spans="79:79" x14ac:dyDescent="0.2">
      <c r="CA1180" s="10"/>
    </row>
    <row r="1181" spans="79:79" x14ac:dyDescent="0.2">
      <c r="CA1181" s="10"/>
    </row>
    <row r="1182" spans="79:79" x14ac:dyDescent="0.2">
      <c r="CA1182" s="10"/>
    </row>
    <row r="1183" spans="79:79" x14ac:dyDescent="0.2">
      <c r="CA1183" s="10"/>
    </row>
    <row r="1184" spans="79:79" x14ac:dyDescent="0.2">
      <c r="CA1184" s="10"/>
    </row>
    <row r="1185" spans="79:79" x14ac:dyDescent="0.2">
      <c r="CA1185" s="10"/>
    </row>
    <row r="1186" spans="79:79" x14ac:dyDescent="0.2">
      <c r="CA1186" s="10"/>
    </row>
    <row r="1187" spans="79:79" x14ac:dyDescent="0.2">
      <c r="CA1187" s="10"/>
    </row>
    <row r="1188" spans="79:79" x14ac:dyDescent="0.2">
      <c r="CA1188" s="10"/>
    </row>
    <row r="1189" spans="79:79" x14ac:dyDescent="0.2">
      <c r="CA1189" s="10"/>
    </row>
    <row r="1190" spans="79:79" x14ac:dyDescent="0.2">
      <c r="CA1190" s="10"/>
    </row>
    <row r="1191" spans="79:79" x14ac:dyDescent="0.2">
      <c r="CA1191" s="10"/>
    </row>
    <row r="1192" spans="79:79" x14ac:dyDescent="0.2">
      <c r="CA1192" s="10"/>
    </row>
    <row r="1193" spans="79:79" x14ac:dyDescent="0.2">
      <c r="CA1193" s="10"/>
    </row>
    <row r="1194" spans="79:79" x14ac:dyDescent="0.2">
      <c r="CA1194" s="10"/>
    </row>
    <row r="1195" spans="79:79" x14ac:dyDescent="0.2">
      <c r="CA1195" s="10"/>
    </row>
    <row r="1196" spans="79:79" x14ac:dyDescent="0.2">
      <c r="CA1196" s="10"/>
    </row>
    <row r="1197" spans="79:79" x14ac:dyDescent="0.2">
      <c r="CA1197" s="10"/>
    </row>
    <row r="1198" spans="79:79" x14ac:dyDescent="0.2">
      <c r="CA1198" s="10"/>
    </row>
    <row r="1199" spans="79:79" x14ac:dyDescent="0.2">
      <c r="CA1199" s="10"/>
    </row>
    <row r="1200" spans="79:79" x14ac:dyDescent="0.2">
      <c r="CA1200" s="10"/>
    </row>
    <row r="1201" spans="79:79" x14ac:dyDescent="0.2">
      <c r="CA1201" s="10"/>
    </row>
    <row r="1202" spans="79:79" x14ac:dyDescent="0.2">
      <c r="CA1202" s="10"/>
    </row>
    <row r="1203" spans="79:79" x14ac:dyDescent="0.2">
      <c r="CA1203" s="10"/>
    </row>
    <row r="1204" spans="79:79" x14ac:dyDescent="0.2">
      <c r="CA1204" s="10"/>
    </row>
    <row r="1205" spans="79:79" x14ac:dyDescent="0.2">
      <c r="CA1205" s="10"/>
    </row>
    <row r="1206" spans="79:79" x14ac:dyDescent="0.2">
      <c r="CA1206" s="10"/>
    </row>
    <row r="1207" spans="79:79" x14ac:dyDescent="0.2">
      <c r="CA1207" s="10"/>
    </row>
    <row r="1208" spans="79:79" x14ac:dyDescent="0.2">
      <c r="CA1208" s="10"/>
    </row>
    <row r="1209" spans="79:79" x14ac:dyDescent="0.2">
      <c r="CA1209" s="10"/>
    </row>
    <row r="1210" spans="79:79" x14ac:dyDescent="0.2">
      <c r="CA1210" s="10"/>
    </row>
    <row r="1211" spans="79:79" x14ac:dyDescent="0.2">
      <c r="CA1211" s="10"/>
    </row>
    <row r="1212" spans="79:79" x14ac:dyDescent="0.2">
      <c r="CA1212" s="10"/>
    </row>
    <row r="1213" spans="79:79" x14ac:dyDescent="0.2">
      <c r="CA1213" s="10"/>
    </row>
    <row r="1214" spans="79:79" x14ac:dyDescent="0.2">
      <c r="CA1214" s="10"/>
    </row>
    <row r="1215" spans="79:79" x14ac:dyDescent="0.2">
      <c r="CA1215" s="10"/>
    </row>
    <row r="1216" spans="79:79" x14ac:dyDescent="0.2">
      <c r="CA1216" s="10"/>
    </row>
    <row r="1217" spans="79:79" x14ac:dyDescent="0.2">
      <c r="CA1217" s="10"/>
    </row>
    <row r="1218" spans="79:79" x14ac:dyDescent="0.2">
      <c r="CA1218" s="10"/>
    </row>
    <row r="1219" spans="79:79" x14ac:dyDescent="0.2">
      <c r="CA1219" s="10"/>
    </row>
    <row r="1220" spans="79:79" x14ac:dyDescent="0.2">
      <c r="CA1220" s="10"/>
    </row>
    <row r="1221" spans="79:79" x14ac:dyDescent="0.2">
      <c r="CA1221" s="10"/>
    </row>
    <row r="1222" spans="79:79" x14ac:dyDescent="0.2">
      <c r="CA1222" s="10"/>
    </row>
    <row r="1223" spans="79:79" x14ac:dyDescent="0.2">
      <c r="CA1223" s="10"/>
    </row>
    <row r="1224" spans="79:79" x14ac:dyDescent="0.2">
      <c r="CA1224" s="10"/>
    </row>
    <row r="1225" spans="79:79" x14ac:dyDescent="0.2">
      <c r="CA1225" s="10"/>
    </row>
    <row r="1226" spans="79:79" x14ac:dyDescent="0.2">
      <c r="CA1226" s="10"/>
    </row>
    <row r="1227" spans="79:79" x14ac:dyDescent="0.2">
      <c r="CA1227" s="10"/>
    </row>
    <row r="1228" spans="79:79" x14ac:dyDescent="0.2">
      <c r="CA1228" s="10"/>
    </row>
    <row r="1229" spans="79:79" x14ac:dyDescent="0.2">
      <c r="CA1229" s="10"/>
    </row>
    <row r="1230" spans="79:79" x14ac:dyDescent="0.2">
      <c r="CA1230" s="10"/>
    </row>
    <row r="1231" spans="79:79" x14ac:dyDescent="0.2">
      <c r="CA1231" s="10"/>
    </row>
    <row r="1232" spans="79:79" x14ac:dyDescent="0.2">
      <c r="CA1232" s="10"/>
    </row>
    <row r="1233" spans="79:79" x14ac:dyDescent="0.2">
      <c r="CA1233" s="10"/>
    </row>
    <row r="1234" spans="79:79" x14ac:dyDescent="0.2">
      <c r="CA1234" s="10"/>
    </row>
    <row r="1235" spans="79:79" x14ac:dyDescent="0.2">
      <c r="CA1235" s="10"/>
    </row>
    <row r="1236" spans="79:79" x14ac:dyDescent="0.2">
      <c r="CA1236" s="10"/>
    </row>
    <row r="1237" spans="79:79" x14ac:dyDescent="0.2">
      <c r="CA1237" s="10"/>
    </row>
    <row r="1238" spans="79:79" x14ac:dyDescent="0.2">
      <c r="CA1238" s="10"/>
    </row>
    <row r="1239" spans="79:79" x14ac:dyDescent="0.2">
      <c r="CA1239" s="10"/>
    </row>
    <row r="1240" spans="79:79" x14ac:dyDescent="0.2">
      <c r="CA1240" s="10"/>
    </row>
    <row r="1241" spans="79:79" x14ac:dyDescent="0.2">
      <c r="CA1241" s="10"/>
    </row>
    <row r="1242" spans="79:79" x14ac:dyDescent="0.2">
      <c r="CA1242" s="10"/>
    </row>
    <row r="1243" spans="79:79" x14ac:dyDescent="0.2">
      <c r="CA1243" s="10"/>
    </row>
    <row r="1244" spans="79:79" x14ac:dyDescent="0.2">
      <c r="CA1244" s="10"/>
    </row>
    <row r="1245" spans="79:79" x14ac:dyDescent="0.2">
      <c r="CA1245" s="10"/>
    </row>
    <row r="1246" spans="79:79" x14ac:dyDescent="0.2">
      <c r="CA1246" s="10"/>
    </row>
    <row r="1247" spans="79:79" x14ac:dyDescent="0.2">
      <c r="CA1247" s="10"/>
    </row>
    <row r="1248" spans="79:79" x14ac:dyDescent="0.2">
      <c r="CA1248" s="10"/>
    </row>
    <row r="1249" spans="79:79" x14ac:dyDescent="0.2">
      <c r="CA1249" s="10"/>
    </row>
    <row r="1250" spans="79:79" x14ac:dyDescent="0.2">
      <c r="CA1250" s="10"/>
    </row>
    <row r="1251" spans="79:79" x14ac:dyDescent="0.2">
      <c r="CA1251" s="10"/>
    </row>
    <row r="1252" spans="79:79" x14ac:dyDescent="0.2">
      <c r="CA1252" s="10"/>
    </row>
    <row r="1253" spans="79:79" x14ac:dyDescent="0.2">
      <c r="CA1253" s="10"/>
    </row>
    <row r="1254" spans="79:79" x14ac:dyDescent="0.2">
      <c r="CA1254" s="10"/>
    </row>
    <row r="1255" spans="79:79" x14ac:dyDescent="0.2">
      <c r="CA1255" s="10"/>
    </row>
    <row r="1256" spans="79:79" x14ac:dyDescent="0.2">
      <c r="CA1256" s="10"/>
    </row>
    <row r="1257" spans="79:79" x14ac:dyDescent="0.2">
      <c r="CA1257" s="10"/>
    </row>
    <row r="1258" spans="79:79" x14ac:dyDescent="0.2">
      <c r="CA1258" s="10"/>
    </row>
    <row r="1259" spans="79:79" x14ac:dyDescent="0.2">
      <c r="CA1259" s="10"/>
    </row>
    <row r="1260" spans="79:79" x14ac:dyDescent="0.2">
      <c r="CA1260" s="10"/>
    </row>
    <row r="1261" spans="79:79" x14ac:dyDescent="0.2">
      <c r="CA1261" s="10"/>
    </row>
    <row r="1262" spans="79:79" x14ac:dyDescent="0.2">
      <c r="CA1262" s="10"/>
    </row>
    <row r="1263" spans="79:79" x14ac:dyDescent="0.2">
      <c r="CA1263" s="10"/>
    </row>
    <row r="1264" spans="79:79" x14ac:dyDescent="0.2">
      <c r="CA1264" s="10"/>
    </row>
    <row r="1265" spans="79:79" x14ac:dyDescent="0.2">
      <c r="CA1265" s="10"/>
    </row>
    <row r="1266" spans="79:79" x14ac:dyDescent="0.2">
      <c r="CA1266" s="10"/>
    </row>
    <row r="1267" spans="79:79" x14ac:dyDescent="0.2">
      <c r="CA1267" s="10"/>
    </row>
    <row r="1268" spans="79:79" x14ac:dyDescent="0.2">
      <c r="CA1268" s="10"/>
    </row>
    <row r="1269" spans="79:79" x14ac:dyDescent="0.2">
      <c r="CA1269" s="10"/>
    </row>
    <row r="1270" spans="79:79" x14ac:dyDescent="0.2">
      <c r="CA1270" s="10"/>
    </row>
    <row r="1271" spans="79:79" x14ac:dyDescent="0.2">
      <c r="CA1271" s="10"/>
    </row>
    <row r="1272" spans="79:79" x14ac:dyDescent="0.2">
      <c r="CA1272" s="10"/>
    </row>
    <row r="1273" spans="79:79" x14ac:dyDescent="0.2">
      <c r="CA1273" s="10"/>
    </row>
    <row r="1274" spans="79:79" x14ac:dyDescent="0.2">
      <c r="CA1274" s="10"/>
    </row>
    <row r="1275" spans="79:79" x14ac:dyDescent="0.2">
      <c r="CA1275" s="10"/>
    </row>
    <row r="1276" spans="79:79" x14ac:dyDescent="0.2">
      <c r="CA1276" s="10"/>
    </row>
    <row r="1277" spans="79:79" x14ac:dyDescent="0.2">
      <c r="CA1277" s="10"/>
    </row>
    <row r="1278" spans="79:79" x14ac:dyDescent="0.2">
      <c r="CA1278" s="10"/>
    </row>
    <row r="1279" spans="79:79" x14ac:dyDescent="0.2">
      <c r="CA1279" s="10"/>
    </row>
    <row r="1280" spans="79:79" x14ac:dyDescent="0.2">
      <c r="CA1280" s="10"/>
    </row>
    <row r="1281" spans="79:79" x14ac:dyDescent="0.2">
      <c r="CA1281" s="10"/>
    </row>
    <row r="1282" spans="79:79" x14ac:dyDescent="0.2">
      <c r="CA1282" s="10"/>
    </row>
    <row r="1283" spans="79:79" x14ac:dyDescent="0.2">
      <c r="CA1283" s="10"/>
    </row>
    <row r="1284" spans="79:79" x14ac:dyDescent="0.2">
      <c r="CA1284" s="10"/>
    </row>
    <row r="1285" spans="79:79" x14ac:dyDescent="0.2">
      <c r="CA1285" s="10"/>
    </row>
    <row r="1286" spans="79:79" x14ac:dyDescent="0.2">
      <c r="CA1286" s="10"/>
    </row>
    <row r="1287" spans="79:79" x14ac:dyDescent="0.2">
      <c r="CA1287" s="10"/>
    </row>
    <row r="1288" spans="79:79" x14ac:dyDescent="0.2">
      <c r="CA1288" s="10"/>
    </row>
    <row r="1289" spans="79:79" x14ac:dyDescent="0.2">
      <c r="CA1289" s="10"/>
    </row>
    <row r="1290" spans="79:79" x14ac:dyDescent="0.2">
      <c r="CA1290" s="10"/>
    </row>
    <row r="1291" spans="79:79" x14ac:dyDescent="0.2">
      <c r="CA1291" s="10"/>
    </row>
    <row r="1292" spans="79:79" x14ac:dyDescent="0.2">
      <c r="CA1292" s="10"/>
    </row>
    <row r="1293" spans="79:79" x14ac:dyDescent="0.2">
      <c r="CA1293" s="10"/>
    </row>
    <row r="1294" spans="79:79" x14ac:dyDescent="0.2">
      <c r="CA1294" s="10"/>
    </row>
    <row r="1295" spans="79:79" x14ac:dyDescent="0.2">
      <c r="CA1295" s="10"/>
    </row>
    <row r="1296" spans="79:79" x14ac:dyDescent="0.2">
      <c r="CA1296" s="10"/>
    </row>
    <row r="1297" spans="79:79" x14ac:dyDescent="0.2">
      <c r="CA1297" s="10"/>
    </row>
    <row r="1298" spans="79:79" x14ac:dyDescent="0.2">
      <c r="CA1298" s="10"/>
    </row>
    <row r="1299" spans="79:79" x14ac:dyDescent="0.2">
      <c r="CA1299" s="10"/>
    </row>
    <row r="1300" spans="79:79" x14ac:dyDescent="0.2">
      <c r="CA1300" s="10"/>
    </row>
    <row r="1301" spans="79:79" x14ac:dyDescent="0.2">
      <c r="CA1301" s="10"/>
    </row>
    <row r="1302" spans="79:79" x14ac:dyDescent="0.2">
      <c r="CA1302" s="10"/>
    </row>
    <row r="1303" spans="79:79" x14ac:dyDescent="0.2">
      <c r="CA1303" s="10"/>
    </row>
    <row r="1304" spans="79:79" x14ac:dyDescent="0.2">
      <c r="CA1304" s="10"/>
    </row>
    <row r="1305" spans="79:79" x14ac:dyDescent="0.2">
      <c r="CA1305" s="10"/>
    </row>
    <row r="1306" spans="79:79" x14ac:dyDescent="0.2">
      <c r="CA1306" s="10"/>
    </row>
    <row r="1307" spans="79:79" x14ac:dyDescent="0.2">
      <c r="CA1307" s="10"/>
    </row>
    <row r="1308" spans="79:79" x14ac:dyDescent="0.2">
      <c r="CA1308" s="10"/>
    </row>
    <row r="1309" spans="79:79" x14ac:dyDescent="0.2">
      <c r="CA1309" s="10"/>
    </row>
    <row r="1310" spans="79:79" x14ac:dyDescent="0.2">
      <c r="CA1310" s="10"/>
    </row>
    <row r="1311" spans="79:79" x14ac:dyDescent="0.2">
      <c r="CA1311" s="10"/>
    </row>
    <row r="1312" spans="79:79" x14ac:dyDescent="0.2">
      <c r="CA1312" s="10"/>
    </row>
    <row r="1313" spans="79:79" x14ac:dyDescent="0.2">
      <c r="CA1313" s="10"/>
    </row>
    <row r="1314" spans="79:79" x14ac:dyDescent="0.2">
      <c r="CA1314" s="10"/>
    </row>
    <row r="1315" spans="79:79" x14ac:dyDescent="0.2">
      <c r="CA1315" s="10"/>
    </row>
    <row r="1316" spans="79:79" x14ac:dyDescent="0.2">
      <c r="CA1316" s="10"/>
    </row>
    <row r="1317" spans="79:79" x14ac:dyDescent="0.2">
      <c r="CA1317" s="10"/>
    </row>
    <row r="1318" spans="79:79" x14ac:dyDescent="0.2">
      <c r="CA1318" s="10"/>
    </row>
    <row r="1319" spans="79:79" x14ac:dyDescent="0.2">
      <c r="CA1319" s="10"/>
    </row>
    <row r="1320" spans="79:79" x14ac:dyDescent="0.2">
      <c r="CA1320" s="10"/>
    </row>
    <row r="1321" spans="79:79" x14ac:dyDescent="0.2">
      <c r="CA1321" s="10"/>
    </row>
    <row r="1322" spans="79:79" x14ac:dyDescent="0.2">
      <c r="CA1322" s="10"/>
    </row>
    <row r="1323" spans="79:79" x14ac:dyDescent="0.2">
      <c r="CA1323" s="10"/>
    </row>
    <row r="1324" spans="79:79" x14ac:dyDescent="0.2">
      <c r="CA1324" s="10"/>
    </row>
    <row r="1325" spans="79:79" x14ac:dyDescent="0.2">
      <c r="CA1325" s="10"/>
    </row>
    <row r="1326" spans="79:79" x14ac:dyDescent="0.2">
      <c r="CA1326" s="10"/>
    </row>
    <row r="1327" spans="79:79" x14ac:dyDescent="0.2">
      <c r="CA1327" s="10"/>
    </row>
    <row r="1328" spans="79:79" x14ac:dyDescent="0.2">
      <c r="CA1328" s="10"/>
    </row>
    <row r="1329" spans="79:79" x14ac:dyDescent="0.2">
      <c r="CA1329" s="10"/>
    </row>
    <row r="1330" spans="79:79" x14ac:dyDescent="0.2">
      <c r="CA1330" s="10"/>
    </row>
    <row r="1331" spans="79:79" x14ac:dyDescent="0.2">
      <c r="CA1331" s="10"/>
    </row>
    <row r="1332" spans="79:79" x14ac:dyDescent="0.2">
      <c r="CA1332" s="10"/>
    </row>
    <row r="1333" spans="79:79" x14ac:dyDescent="0.2">
      <c r="CA1333" s="10"/>
    </row>
    <row r="1334" spans="79:79" x14ac:dyDescent="0.2">
      <c r="CA1334" s="10"/>
    </row>
    <row r="1335" spans="79:79" x14ac:dyDescent="0.2">
      <c r="CA1335" s="10"/>
    </row>
    <row r="1336" spans="79:79" x14ac:dyDescent="0.2">
      <c r="CA1336" s="10"/>
    </row>
    <row r="1337" spans="79:79" x14ac:dyDescent="0.2">
      <c r="CA1337" s="10"/>
    </row>
    <row r="1338" spans="79:79" x14ac:dyDescent="0.2">
      <c r="CA1338" s="10"/>
    </row>
    <row r="1339" spans="79:79" x14ac:dyDescent="0.2">
      <c r="CA1339" s="10"/>
    </row>
    <row r="1340" spans="79:79" x14ac:dyDescent="0.2">
      <c r="CA1340" s="10"/>
    </row>
    <row r="1341" spans="79:79" x14ac:dyDescent="0.2">
      <c r="CA1341" s="10"/>
    </row>
    <row r="1342" spans="79:79" x14ac:dyDescent="0.2">
      <c r="CA1342" s="10"/>
    </row>
    <row r="1343" spans="79:79" x14ac:dyDescent="0.2">
      <c r="CA1343" s="10"/>
    </row>
    <row r="1344" spans="79:79" x14ac:dyDescent="0.2">
      <c r="CA1344" s="10"/>
    </row>
    <row r="1345" spans="79:79" x14ac:dyDescent="0.2">
      <c r="CA1345" s="10"/>
    </row>
    <row r="1346" spans="79:79" x14ac:dyDescent="0.2">
      <c r="CA1346" s="10"/>
    </row>
    <row r="1347" spans="79:79" x14ac:dyDescent="0.2">
      <c r="CA1347" s="10"/>
    </row>
    <row r="1348" spans="79:79" x14ac:dyDescent="0.2">
      <c r="CA1348" s="10"/>
    </row>
    <row r="1349" spans="79:79" x14ac:dyDescent="0.2">
      <c r="CA1349" s="10"/>
    </row>
    <row r="1350" spans="79:79" x14ac:dyDescent="0.2">
      <c r="CA1350" s="10"/>
    </row>
    <row r="1351" spans="79:79" x14ac:dyDescent="0.2">
      <c r="CA1351" s="10"/>
    </row>
    <row r="1352" spans="79:79" x14ac:dyDescent="0.2">
      <c r="CA1352" s="10"/>
    </row>
    <row r="1353" spans="79:79" x14ac:dyDescent="0.2">
      <c r="CA1353" s="10"/>
    </row>
    <row r="1354" spans="79:79" x14ac:dyDescent="0.2">
      <c r="CA1354" s="10"/>
    </row>
    <row r="1355" spans="79:79" x14ac:dyDescent="0.2">
      <c r="CA1355" s="10"/>
    </row>
    <row r="1356" spans="79:79" x14ac:dyDescent="0.2">
      <c r="CA1356" s="10"/>
    </row>
    <row r="1357" spans="79:79" x14ac:dyDescent="0.2">
      <c r="CA1357" s="10"/>
    </row>
    <row r="1358" spans="79:79" x14ac:dyDescent="0.2">
      <c r="CA1358" s="10"/>
    </row>
    <row r="1359" spans="79:79" x14ac:dyDescent="0.2">
      <c r="CA1359" s="10"/>
    </row>
    <row r="1360" spans="79:79" x14ac:dyDescent="0.2">
      <c r="CA1360" s="10"/>
    </row>
    <row r="1361" spans="79:79" x14ac:dyDescent="0.2">
      <c r="CA1361" s="10"/>
    </row>
    <row r="1362" spans="79:79" x14ac:dyDescent="0.2">
      <c r="CA1362" s="10"/>
    </row>
    <row r="1363" spans="79:79" x14ac:dyDescent="0.2">
      <c r="CA1363" s="10"/>
    </row>
    <row r="1364" spans="79:79" x14ac:dyDescent="0.2">
      <c r="CA1364" s="10"/>
    </row>
    <row r="1365" spans="79:79" x14ac:dyDescent="0.2">
      <c r="CA1365" s="10"/>
    </row>
    <row r="1366" spans="79:79" x14ac:dyDescent="0.2">
      <c r="CA1366" s="10"/>
    </row>
    <row r="1367" spans="79:79" x14ac:dyDescent="0.2">
      <c r="CA1367" s="10"/>
    </row>
    <row r="1368" spans="79:79" x14ac:dyDescent="0.2">
      <c r="CA1368" s="10"/>
    </row>
    <row r="1369" spans="79:79" x14ac:dyDescent="0.2">
      <c r="CA1369" s="10"/>
    </row>
    <row r="1370" spans="79:79" x14ac:dyDescent="0.2">
      <c r="CA1370" s="10"/>
    </row>
    <row r="1371" spans="79:79" x14ac:dyDescent="0.2">
      <c r="CA1371" s="10"/>
    </row>
    <row r="1372" spans="79:79" x14ac:dyDescent="0.2">
      <c r="CA1372" s="10"/>
    </row>
    <row r="1373" spans="79:79" x14ac:dyDescent="0.2">
      <c r="CA1373" s="10"/>
    </row>
    <row r="1374" spans="79:79" x14ac:dyDescent="0.2">
      <c r="CA1374" s="10"/>
    </row>
    <row r="1375" spans="79:79" x14ac:dyDescent="0.2">
      <c r="CA1375" s="10"/>
    </row>
    <row r="1376" spans="79:79" x14ac:dyDescent="0.2">
      <c r="CA1376" s="10"/>
    </row>
    <row r="1377" spans="79:79" x14ac:dyDescent="0.2">
      <c r="CA1377" s="10"/>
    </row>
    <row r="1378" spans="79:79" x14ac:dyDescent="0.2">
      <c r="CA1378" s="10"/>
    </row>
    <row r="1379" spans="79:79" x14ac:dyDescent="0.2">
      <c r="CA1379" s="10"/>
    </row>
    <row r="1380" spans="79:79" x14ac:dyDescent="0.2">
      <c r="CA1380" s="10"/>
    </row>
    <row r="1381" spans="79:79" x14ac:dyDescent="0.2">
      <c r="CA1381" s="10"/>
    </row>
    <row r="1382" spans="79:79" x14ac:dyDescent="0.2">
      <c r="CA1382" s="10"/>
    </row>
    <row r="1383" spans="79:79" x14ac:dyDescent="0.2">
      <c r="CA1383" s="10"/>
    </row>
    <row r="1384" spans="79:79" x14ac:dyDescent="0.2">
      <c r="CA1384" s="10"/>
    </row>
    <row r="1385" spans="79:79" x14ac:dyDescent="0.2">
      <c r="CA1385" s="10"/>
    </row>
    <row r="1386" spans="79:79" x14ac:dyDescent="0.2">
      <c r="CA1386" s="10"/>
    </row>
    <row r="1387" spans="79:79" x14ac:dyDescent="0.2">
      <c r="CA1387" s="10"/>
    </row>
    <row r="1388" spans="79:79" x14ac:dyDescent="0.2">
      <c r="CA1388" s="10"/>
    </row>
    <row r="1389" spans="79:79" x14ac:dyDescent="0.2">
      <c r="CA1389" s="10"/>
    </row>
    <row r="1390" spans="79:79" x14ac:dyDescent="0.2">
      <c r="CA1390" s="10"/>
    </row>
    <row r="1391" spans="79:79" x14ac:dyDescent="0.2">
      <c r="CA1391" s="10"/>
    </row>
    <row r="1392" spans="79:79" x14ac:dyDescent="0.2">
      <c r="CA1392" s="10"/>
    </row>
    <row r="1393" spans="79:79" x14ac:dyDescent="0.2">
      <c r="CA1393" s="10"/>
    </row>
    <row r="1394" spans="79:79" x14ac:dyDescent="0.2">
      <c r="CA1394" s="10"/>
    </row>
    <row r="1395" spans="79:79" x14ac:dyDescent="0.2">
      <c r="CA1395" s="10"/>
    </row>
    <row r="1396" spans="79:79" x14ac:dyDescent="0.2">
      <c r="CA1396" s="10"/>
    </row>
    <row r="1397" spans="79:79" x14ac:dyDescent="0.2">
      <c r="CA1397" s="10"/>
    </row>
    <row r="1398" spans="79:79" x14ac:dyDescent="0.2">
      <c r="CA1398" s="10"/>
    </row>
    <row r="1399" spans="79:79" x14ac:dyDescent="0.2">
      <c r="CA1399" s="10"/>
    </row>
    <row r="1400" spans="79:79" x14ac:dyDescent="0.2">
      <c r="CA1400" s="10"/>
    </row>
    <row r="1401" spans="79:79" x14ac:dyDescent="0.2">
      <c r="CA1401" s="10"/>
    </row>
    <row r="1402" spans="79:79" x14ac:dyDescent="0.2">
      <c r="CA1402" s="10"/>
    </row>
    <row r="1403" spans="79:79" x14ac:dyDescent="0.2">
      <c r="CA1403" s="10"/>
    </row>
    <row r="1404" spans="79:79" x14ac:dyDescent="0.2">
      <c r="CA1404" s="10"/>
    </row>
    <row r="1405" spans="79:79" x14ac:dyDescent="0.2">
      <c r="CA1405" s="10"/>
    </row>
    <row r="1406" spans="79:79" x14ac:dyDescent="0.2">
      <c r="CA1406" s="10"/>
    </row>
    <row r="1407" spans="79:79" x14ac:dyDescent="0.2">
      <c r="CA1407" s="10"/>
    </row>
    <row r="1408" spans="79:79" x14ac:dyDescent="0.2">
      <c r="CA1408" s="10"/>
    </row>
    <row r="1409" spans="79:79" x14ac:dyDescent="0.2">
      <c r="CA1409" s="10"/>
    </row>
    <row r="1410" spans="79:79" x14ac:dyDescent="0.2">
      <c r="CA1410" s="10"/>
    </row>
    <row r="1411" spans="79:79" x14ac:dyDescent="0.2">
      <c r="CA1411" s="10"/>
    </row>
    <row r="1412" spans="79:79" x14ac:dyDescent="0.2">
      <c r="CA1412" s="10"/>
    </row>
    <row r="1413" spans="79:79" x14ac:dyDescent="0.2">
      <c r="CA1413" s="10"/>
    </row>
    <row r="1414" spans="79:79" x14ac:dyDescent="0.2">
      <c r="CA1414" s="10"/>
    </row>
    <row r="1415" spans="79:79" x14ac:dyDescent="0.2">
      <c r="CA1415" s="10"/>
    </row>
    <row r="1416" spans="79:79" x14ac:dyDescent="0.2">
      <c r="CA1416" s="10"/>
    </row>
    <row r="1417" spans="79:79" x14ac:dyDescent="0.2">
      <c r="CA1417" s="10"/>
    </row>
    <row r="1418" spans="79:79" x14ac:dyDescent="0.2">
      <c r="CA1418" s="10"/>
    </row>
    <row r="1419" spans="79:79" x14ac:dyDescent="0.2">
      <c r="CA1419" s="10"/>
    </row>
    <row r="1420" spans="79:79" x14ac:dyDescent="0.2">
      <c r="CA1420" s="10"/>
    </row>
    <row r="1421" spans="79:79" x14ac:dyDescent="0.2">
      <c r="CA1421" s="10"/>
    </row>
    <row r="1422" spans="79:79" x14ac:dyDescent="0.2">
      <c r="CA1422" s="10"/>
    </row>
    <row r="1423" spans="79:79" x14ac:dyDescent="0.2">
      <c r="CA1423" s="10"/>
    </row>
    <row r="1424" spans="79:79" x14ac:dyDescent="0.2">
      <c r="CA1424" s="10"/>
    </row>
    <row r="1425" spans="79:79" x14ac:dyDescent="0.2">
      <c r="CA1425" s="10"/>
    </row>
    <row r="1426" spans="79:79" x14ac:dyDescent="0.2">
      <c r="CA1426" s="10"/>
    </row>
    <row r="1427" spans="79:79" x14ac:dyDescent="0.2">
      <c r="CA1427" s="10"/>
    </row>
    <row r="1428" spans="79:79" x14ac:dyDescent="0.2">
      <c r="CA1428" s="10"/>
    </row>
    <row r="1429" spans="79:79" x14ac:dyDescent="0.2">
      <c r="CA1429" s="10"/>
    </row>
    <row r="1430" spans="79:79" x14ac:dyDescent="0.2">
      <c r="CA1430" s="10"/>
    </row>
    <row r="1431" spans="79:79" x14ac:dyDescent="0.2">
      <c r="CA1431" s="10"/>
    </row>
    <row r="1432" spans="79:79" x14ac:dyDescent="0.2">
      <c r="CA1432" s="10"/>
    </row>
    <row r="1433" spans="79:79" x14ac:dyDescent="0.2">
      <c r="CA1433" s="10"/>
    </row>
    <row r="1434" spans="79:79" x14ac:dyDescent="0.2">
      <c r="CA1434" s="10"/>
    </row>
    <row r="1435" spans="79:79" x14ac:dyDescent="0.2">
      <c r="CA1435" s="10"/>
    </row>
    <row r="1436" spans="79:79" x14ac:dyDescent="0.2">
      <c r="CA1436" s="10"/>
    </row>
    <row r="1437" spans="79:79" x14ac:dyDescent="0.2">
      <c r="CA1437" s="10"/>
    </row>
    <row r="1438" spans="79:79" x14ac:dyDescent="0.2">
      <c r="CA1438" s="10"/>
    </row>
    <row r="1439" spans="79:79" x14ac:dyDescent="0.2">
      <c r="CA1439" s="10"/>
    </row>
    <row r="1440" spans="79:79" x14ac:dyDescent="0.2">
      <c r="CA1440" s="10"/>
    </row>
    <row r="1441" spans="79:79" x14ac:dyDescent="0.2">
      <c r="CA1441" s="10"/>
    </row>
    <row r="1442" spans="79:79" x14ac:dyDescent="0.2">
      <c r="CA1442" s="10"/>
    </row>
    <row r="1443" spans="79:79" x14ac:dyDescent="0.2">
      <c r="CA1443" s="10"/>
    </row>
    <row r="1444" spans="79:79" x14ac:dyDescent="0.2">
      <c r="CA1444" s="10"/>
    </row>
    <row r="1445" spans="79:79" x14ac:dyDescent="0.2">
      <c r="CA1445" s="10"/>
    </row>
    <row r="1446" spans="79:79" x14ac:dyDescent="0.2">
      <c r="CA1446" s="10"/>
    </row>
    <row r="1447" spans="79:79" x14ac:dyDescent="0.2">
      <c r="CA1447" s="10"/>
    </row>
    <row r="1448" spans="79:79" x14ac:dyDescent="0.2">
      <c r="CA1448" s="10"/>
    </row>
    <row r="1449" spans="79:79" x14ac:dyDescent="0.2">
      <c r="CA1449" s="10"/>
    </row>
    <row r="1450" spans="79:79" x14ac:dyDescent="0.2">
      <c r="CA1450" s="10"/>
    </row>
    <row r="1451" spans="79:79" x14ac:dyDescent="0.2">
      <c r="CA1451" s="10"/>
    </row>
    <row r="1452" spans="79:79" x14ac:dyDescent="0.2">
      <c r="CA1452" s="10"/>
    </row>
    <row r="1453" spans="79:79" x14ac:dyDescent="0.2">
      <c r="CA1453" s="10"/>
    </row>
    <row r="1454" spans="79:79" x14ac:dyDescent="0.2">
      <c r="CA1454" s="10"/>
    </row>
    <row r="1455" spans="79:79" x14ac:dyDescent="0.2">
      <c r="CA1455" s="10"/>
    </row>
    <row r="1456" spans="79:79" x14ac:dyDescent="0.2">
      <c r="CA1456" s="10"/>
    </row>
    <row r="1457" spans="79:79" x14ac:dyDescent="0.2">
      <c r="CA1457" s="10"/>
    </row>
    <row r="1458" spans="79:79" x14ac:dyDescent="0.2">
      <c r="CA1458" s="10"/>
    </row>
    <row r="1459" spans="79:79" x14ac:dyDescent="0.2">
      <c r="CA1459" s="10"/>
    </row>
    <row r="1460" spans="79:79" x14ac:dyDescent="0.2">
      <c r="CA1460" s="10"/>
    </row>
    <row r="1461" spans="79:79" x14ac:dyDescent="0.2">
      <c r="CA1461" s="10"/>
    </row>
    <row r="1462" spans="79:79" x14ac:dyDescent="0.2">
      <c r="CA1462" s="10"/>
    </row>
    <row r="1463" spans="79:79" x14ac:dyDescent="0.2">
      <c r="CA1463" s="10"/>
    </row>
    <row r="1464" spans="79:79" x14ac:dyDescent="0.2">
      <c r="CA1464" s="10"/>
    </row>
    <row r="1465" spans="79:79" x14ac:dyDescent="0.2">
      <c r="CA1465" s="10"/>
    </row>
    <row r="1466" spans="79:79" x14ac:dyDescent="0.2">
      <c r="CA1466" s="10"/>
    </row>
    <row r="1467" spans="79:79" x14ac:dyDescent="0.2">
      <c r="CA1467" s="10"/>
    </row>
    <row r="1468" spans="79:79" x14ac:dyDescent="0.2">
      <c r="CA1468" s="10"/>
    </row>
    <row r="1469" spans="79:79" x14ac:dyDescent="0.2">
      <c r="CA1469" s="10"/>
    </row>
    <row r="1470" spans="79:79" x14ac:dyDescent="0.2">
      <c r="CA1470" s="10"/>
    </row>
    <row r="1471" spans="79:79" x14ac:dyDescent="0.2">
      <c r="CA1471" s="10"/>
    </row>
    <row r="1472" spans="79:79" x14ac:dyDescent="0.2">
      <c r="CA1472" s="10"/>
    </row>
    <row r="1473" spans="79:79" x14ac:dyDescent="0.2">
      <c r="CA1473" s="10"/>
    </row>
    <row r="1474" spans="79:79" x14ac:dyDescent="0.2">
      <c r="CA1474" s="10"/>
    </row>
    <row r="1475" spans="79:79" x14ac:dyDescent="0.2">
      <c r="CA1475" s="10"/>
    </row>
    <row r="1476" spans="79:79" x14ac:dyDescent="0.2">
      <c r="CA1476" s="10"/>
    </row>
    <row r="1477" spans="79:79" x14ac:dyDescent="0.2">
      <c r="CA1477" s="10"/>
    </row>
    <row r="1478" spans="79:79" x14ac:dyDescent="0.2">
      <c r="CA1478" s="10"/>
    </row>
    <row r="1479" spans="79:79" x14ac:dyDescent="0.2">
      <c r="CA1479" s="10"/>
    </row>
    <row r="1480" spans="79:79" x14ac:dyDescent="0.2">
      <c r="CA1480" s="10"/>
    </row>
    <row r="1481" spans="79:79" x14ac:dyDescent="0.2">
      <c r="CA1481" s="10"/>
    </row>
    <row r="1482" spans="79:79" x14ac:dyDescent="0.2">
      <c r="CA1482" s="10"/>
    </row>
    <row r="1483" spans="79:79" x14ac:dyDescent="0.2">
      <c r="CA1483" s="10"/>
    </row>
    <row r="1484" spans="79:79" x14ac:dyDescent="0.2">
      <c r="CA1484" s="10"/>
    </row>
    <row r="1485" spans="79:79" x14ac:dyDescent="0.2">
      <c r="CA1485" s="10"/>
    </row>
    <row r="1486" spans="79:79" x14ac:dyDescent="0.2">
      <c r="CA1486" s="10"/>
    </row>
    <row r="1487" spans="79:79" x14ac:dyDescent="0.2">
      <c r="CA1487" s="10"/>
    </row>
    <row r="1488" spans="79:79" x14ac:dyDescent="0.2">
      <c r="CA1488" s="10"/>
    </row>
    <row r="1489" spans="79:79" x14ac:dyDescent="0.2">
      <c r="CA1489" s="10"/>
    </row>
    <row r="1490" spans="79:79" x14ac:dyDescent="0.2">
      <c r="CA1490" s="10"/>
    </row>
    <row r="1491" spans="79:79" x14ac:dyDescent="0.2">
      <c r="CA1491" s="10"/>
    </row>
    <row r="1492" spans="79:79" x14ac:dyDescent="0.2">
      <c r="CA1492" s="10"/>
    </row>
    <row r="1493" spans="79:79" x14ac:dyDescent="0.2">
      <c r="CA1493" s="10"/>
    </row>
    <row r="1494" spans="79:79" x14ac:dyDescent="0.2">
      <c r="CA1494" s="10"/>
    </row>
    <row r="1495" spans="79:79" x14ac:dyDescent="0.2">
      <c r="CA1495" s="10"/>
    </row>
    <row r="1496" spans="79:79" x14ac:dyDescent="0.2">
      <c r="CA1496" s="10"/>
    </row>
    <row r="1497" spans="79:79" x14ac:dyDescent="0.2">
      <c r="CA1497" s="10"/>
    </row>
    <row r="1498" spans="79:79" x14ac:dyDescent="0.2">
      <c r="CA1498" s="10"/>
    </row>
    <row r="1499" spans="79:79" x14ac:dyDescent="0.2">
      <c r="CA1499" s="10"/>
    </row>
    <row r="1500" spans="79:79" x14ac:dyDescent="0.2">
      <c r="CA1500" s="10"/>
    </row>
    <row r="1501" spans="79:79" x14ac:dyDescent="0.2">
      <c r="CA1501" s="10"/>
    </row>
    <row r="1502" spans="79:79" x14ac:dyDescent="0.2">
      <c r="CA1502" s="10"/>
    </row>
    <row r="1503" spans="79:79" x14ac:dyDescent="0.2">
      <c r="CA1503" s="10"/>
    </row>
    <row r="1504" spans="79:79" x14ac:dyDescent="0.2">
      <c r="CA1504" s="10"/>
    </row>
    <row r="1505" spans="79:79" x14ac:dyDescent="0.2">
      <c r="CA1505" s="10"/>
    </row>
    <row r="1506" spans="79:79" x14ac:dyDescent="0.2">
      <c r="CA1506" s="10"/>
    </row>
    <row r="1507" spans="79:79" x14ac:dyDescent="0.2">
      <c r="CA1507" s="10"/>
    </row>
    <row r="1508" spans="79:79" x14ac:dyDescent="0.2">
      <c r="CA1508" s="10"/>
    </row>
    <row r="1509" spans="79:79" x14ac:dyDescent="0.2">
      <c r="CA1509" s="10"/>
    </row>
    <row r="1510" spans="79:79" x14ac:dyDescent="0.2">
      <c r="CA1510" s="10"/>
    </row>
    <row r="1511" spans="79:79" x14ac:dyDescent="0.2">
      <c r="CA1511" s="10"/>
    </row>
    <row r="1512" spans="79:79" x14ac:dyDescent="0.2">
      <c r="CA1512" s="10"/>
    </row>
    <row r="1513" spans="79:79" x14ac:dyDescent="0.2">
      <c r="CA1513" s="10"/>
    </row>
    <row r="1514" spans="79:79" x14ac:dyDescent="0.2">
      <c r="CA1514" s="10"/>
    </row>
    <row r="1515" spans="79:79" x14ac:dyDescent="0.2">
      <c r="CA1515" s="10"/>
    </row>
    <row r="1516" spans="79:79" x14ac:dyDescent="0.2">
      <c r="CA1516" s="10"/>
    </row>
    <row r="1517" spans="79:79" x14ac:dyDescent="0.2">
      <c r="CA1517" s="10"/>
    </row>
    <row r="1518" spans="79:79" x14ac:dyDescent="0.2">
      <c r="CA1518" s="10"/>
    </row>
    <row r="1519" spans="79:79" x14ac:dyDescent="0.2">
      <c r="CA1519" s="10"/>
    </row>
    <row r="1520" spans="79:79" x14ac:dyDescent="0.2">
      <c r="CA1520" s="10"/>
    </row>
    <row r="1521" spans="79:79" x14ac:dyDescent="0.2">
      <c r="CA1521" s="10"/>
    </row>
    <row r="1522" spans="79:79" x14ac:dyDescent="0.2">
      <c r="CA1522" s="10"/>
    </row>
    <row r="1523" spans="79:79" x14ac:dyDescent="0.2">
      <c r="CA1523" s="10"/>
    </row>
    <row r="1524" spans="79:79" x14ac:dyDescent="0.2">
      <c r="CA1524" s="10"/>
    </row>
    <row r="1525" spans="79:79" x14ac:dyDescent="0.2">
      <c r="CA1525" s="10"/>
    </row>
    <row r="1526" spans="79:79" x14ac:dyDescent="0.2">
      <c r="CA1526" s="10"/>
    </row>
    <row r="1527" spans="79:79" x14ac:dyDescent="0.2">
      <c r="CA1527" s="10"/>
    </row>
    <row r="1528" spans="79:79" x14ac:dyDescent="0.2">
      <c r="CA1528" s="10"/>
    </row>
    <row r="1529" spans="79:79" x14ac:dyDescent="0.2">
      <c r="CA1529" s="10"/>
    </row>
    <row r="1530" spans="79:79" x14ac:dyDescent="0.2">
      <c r="CA1530" s="10"/>
    </row>
    <row r="1531" spans="79:79" x14ac:dyDescent="0.2">
      <c r="CA1531" s="10"/>
    </row>
    <row r="1532" spans="79:79" x14ac:dyDescent="0.2">
      <c r="CA1532" s="10"/>
    </row>
    <row r="1533" spans="79:79" x14ac:dyDescent="0.2">
      <c r="CA1533" s="10"/>
    </row>
    <row r="1534" spans="79:79" x14ac:dyDescent="0.2">
      <c r="CA1534" s="10"/>
    </row>
    <row r="1535" spans="79:79" x14ac:dyDescent="0.2">
      <c r="CA1535" s="10"/>
    </row>
    <row r="1536" spans="79:79" x14ac:dyDescent="0.2">
      <c r="CA1536" s="10"/>
    </row>
    <row r="1537" spans="79:79" x14ac:dyDescent="0.2">
      <c r="CA1537" s="10"/>
    </row>
    <row r="1538" spans="79:79" x14ac:dyDescent="0.2">
      <c r="CA1538" s="10"/>
    </row>
    <row r="1539" spans="79:79" x14ac:dyDescent="0.2">
      <c r="CA1539" s="10"/>
    </row>
    <row r="1540" spans="79:79" x14ac:dyDescent="0.2">
      <c r="CA1540" s="10"/>
    </row>
    <row r="1541" spans="79:79" x14ac:dyDescent="0.2">
      <c r="CA1541" s="10"/>
    </row>
    <row r="1542" spans="79:79" x14ac:dyDescent="0.2">
      <c r="CA1542" s="10"/>
    </row>
    <row r="1543" spans="79:79" x14ac:dyDescent="0.2">
      <c r="CA1543" s="10"/>
    </row>
    <row r="1544" spans="79:79" x14ac:dyDescent="0.2">
      <c r="CA1544" s="10"/>
    </row>
    <row r="1545" spans="79:79" x14ac:dyDescent="0.2">
      <c r="CA1545" s="10"/>
    </row>
    <row r="1546" spans="79:79" x14ac:dyDescent="0.2">
      <c r="CA1546" s="10"/>
    </row>
    <row r="1547" spans="79:79" x14ac:dyDescent="0.2">
      <c r="CA1547" s="10"/>
    </row>
    <row r="1548" spans="79:79" x14ac:dyDescent="0.2">
      <c r="CA1548" s="10"/>
    </row>
    <row r="1549" spans="79:79" x14ac:dyDescent="0.2">
      <c r="CA1549" s="10"/>
    </row>
    <row r="1550" spans="79:79" x14ac:dyDescent="0.2">
      <c r="CA1550" s="10"/>
    </row>
    <row r="1551" spans="79:79" x14ac:dyDescent="0.2">
      <c r="CA1551" s="10"/>
    </row>
    <row r="1552" spans="79:79" x14ac:dyDescent="0.2">
      <c r="CA1552" s="10"/>
    </row>
    <row r="1553" spans="79:79" x14ac:dyDescent="0.2">
      <c r="CA1553" s="10"/>
    </row>
    <row r="1554" spans="79:79" x14ac:dyDescent="0.2">
      <c r="CA1554" s="10"/>
    </row>
    <row r="1555" spans="79:79" x14ac:dyDescent="0.2">
      <c r="CA1555" s="10"/>
    </row>
    <row r="1556" spans="79:79" x14ac:dyDescent="0.2">
      <c r="CA1556" s="10"/>
    </row>
    <row r="1557" spans="79:79" x14ac:dyDescent="0.2">
      <c r="CA1557" s="10"/>
    </row>
    <row r="1558" spans="79:79" x14ac:dyDescent="0.2">
      <c r="CA1558" s="10"/>
    </row>
    <row r="1559" spans="79:79" x14ac:dyDescent="0.2">
      <c r="CA1559" s="10"/>
    </row>
    <row r="1560" spans="79:79" x14ac:dyDescent="0.2">
      <c r="CA1560" s="10"/>
    </row>
    <row r="1561" spans="79:79" x14ac:dyDescent="0.2">
      <c r="CA1561" s="10"/>
    </row>
    <row r="1562" spans="79:79" x14ac:dyDescent="0.2">
      <c r="CA1562" s="10"/>
    </row>
    <row r="1563" spans="79:79" x14ac:dyDescent="0.2">
      <c r="CA1563" s="10"/>
    </row>
    <row r="1564" spans="79:79" x14ac:dyDescent="0.2">
      <c r="CA1564" s="10"/>
    </row>
    <row r="1565" spans="79:79" x14ac:dyDescent="0.2">
      <c r="CA1565" s="10"/>
    </row>
    <row r="1566" spans="79:79" x14ac:dyDescent="0.2">
      <c r="CA1566" s="10"/>
    </row>
    <row r="1567" spans="79:79" x14ac:dyDescent="0.2">
      <c r="CA1567" s="10"/>
    </row>
    <row r="1568" spans="79:79" x14ac:dyDescent="0.2">
      <c r="CA1568" s="10"/>
    </row>
    <row r="1569" spans="79:79" x14ac:dyDescent="0.2">
      <c r="CA1569" s="10"/>
    </row>
    <row r="1570" spans="79:79" x14ac:dyDescent="0.2">
      <c r="CA1570" s="10"/>
    </row>
    <row r="1571" spans="79:79" x14ac:dyDescent="0.2">
      <c r="CA1571" s="10"/>
    </row>
    <row r="1572" spans="79:79" x14ac:dyDescent="0.2">
      <c r="CA1572" s="10"/>
    </row>
    <row r="1573" spans="79:79" x14ac:dyDescent="0.2">
      <c r="CA1573" s="10"/>
    </row>
    <row r="1574" spans="79:79" x14ac:dyDescent="0.2">
      <c r="CA1574" s="10"/>
    </row>
    <row r="1575" spans="79:79" x14ac:dyDescent="0.2">
      <c r="CA1575" s="10"/>
    </row>
    <row r="1576" spans="79:79" x14ac:dyDescent="0.2">
      <c r="CA1576" s="10"/>
    </row>
    <row r="1577" spans="79:79" x14ac:dyDescent="0.2">
      <c r="CA1577" s="10"/>
    </row>
    <row r="1578" spans="79:79" x14ac:dyDescent="0.2">
      <c r="CA1578" s="10"/>
    </row>
    <row r="1579" spans="79:79" x14ac:dyDescent="0.2">
      <c r="CA1579" s="10"/>
    </row>
    <row r="1580" spans="79:79" x14ac:dyDescent="0.2">
      <c r="CA1580" s="10"/>
    </row>
    <row r="1581" spans="79:79" x14ac:dyDescent="0.2">
      <c r="CA1581" s="10"/>
    </row>
    <row r="1582" spans="79:79" x14ac:dyDescent="0.2">
      <c r="CA1582" s="10"/>
    </row>
    <row r="1583" spans="79:79" x14ac:dyDescent="0.2">
      <c r="CA1583" s="10"/>
    </row>
    <row r="1584" spans="79:79" x14ac:dyDescent="0.2">
      <c r="CA1584" s="10"/>
    </row>
    <row r="1585" spans="79:79" x14ac:dyDescent="0.2">
      <c r="CA1585" s="10"/>
    </row>
    <row r="1586" spans="79:79" x14ac:dyDescent="0.2">
      <c r="CA1586" s="10"/>
    </row>
    <row r="1587" spans="79:79" x14ac:dyDescent="0.2">
      <c r="CA1587" s="10"/>
    </row>
    <row r="1588" spans="79:79" x14ac:dyDescent="0.2">
      <c r="CA1588" s="10"/>
    </row>
    <row r="1589" spans="79:79" x14ac:dyDescent="0.2">
      <c r="CA1589" s="10"/>
    </row>
    <row r="1590" spans="79:79" x14ac:dyDescent="0.2">
      <c r="CA1590" s="10"/>
    </row>
    <row r="1591" spans="79:79" x14ac:dyDescent="0.2">
      <c r="CA1591" s="10"/>
    </row>
    <row r="1592" spans="79:79" x14ac:dyDescent="0.2">
      <c r="CA1592" s="10"/>
    </row>
    <row r="1593" spans="79:79" x14ac:dyDescent="0.2">
      <c r="CA1593" s="10"/>
    </row>
    <row r="1594" spans="79:79" x14ac:dyDescent="0.2">
      <c r="CA1594" s="10"/>
    </row>
    <row r="1595" spans="79:79" x14ac:dyDescent="0.2">
      <c r="CA1595" s="10"/>
    </row>
    <row r="1596" spans="79:79" x14ac:dyDescent="0.2">
      <c r="CA1596" s="10"/>
    </row>
    <row r="1597" spans="79:79" x14ac:dyDescent="0.2">
      <c r="CA1597" s="10"/>
    </row>
    <row r="1598" spans="79:79" x14ac:dyDescent="0.2">
      <c r="CA1598" s="10"/>
    </row>
    <row r="1599" spans="79:79" x14ac:dyDescent="0.2">
      <c r="CA1599" s="10"/>
    </row>
    <row r="1600" spans="79:79" x14ac:dyDescent="0.2">
      <c r="CA1600" s="10"/>
    </row>
    <row r="1601" spans="79:79" x14ac:dyDescent="0.2">
      <c r="CA1601" s="10"/>
    </row>
    <row r="1602" spans="79:79" x14ac:dyDescent="0.2">
      <c r="CA1602" s="10"/>
    </row>
    <row r="1603" spans="79:79" x14ac:dyDescent="0.2">
      <c r="CA1603" s="10"/>
    </row>
    <row r="1604" spans="79:79" x14ac:dyDescent="0.2">
      <c r="CA1604" s="10"/>
    </row>
    <row r="1605" spans="79:79" x14ac:dyDescent="0.2">
      <c r="CA1605" s="10"/>
    </row>
    <row r="1606" spans="79:79" x14ac:dyDescent="0.2">
      <c r="CA1606" s="10"/>
    </row>
    <row r="1607" spans="79:79" x14ac:dyDescent="0.2">
      <c r="CA1607" s="10"/>
    </row>
    <row r="1608" spans="79:79" x14ac:dyDescent="0.2">
      <c r="CA1608" s="10"/>
    </row>
    <row r="1609" spans="79:79" x14ac:dyDescent="0.2">
      <c r="CA1609" s="10"/>
    </row>
    <row r="1610" spans="79:79" x14ac:dyDescent="0.2">
      <c r="CA1610" s="10"/>
    </row>
    <row r="1611" spans="79:79" x14ac:dyDescent="0.2">
      <c r="CA1611" s="10"/>
    </row>
    <row r="1612" spans="79:79" x14ac:dyDescent="0.2">
      <c r="CA1612" s="10"/>
    </row>
    <row r="1613" spans="79:79" x14ac:dyDescent="0.2">
      <c r="CA1613" s="10"/>
    </row>
    <row r="1614" spans="79:79" x14ac:dyDescent="0.2">
      <c r="CA1614" s="10"/>
    </row>
    <row r="1615" spans="79:79" x14ac:dyDescent="0.2">
      <c r="CA1615" s="10"/>
    </row>
    <row r="1616" spans="79:79" x14ac:dyDescent="0.2">
      <c r="CA1616" s="10"/>
    </row>
    <row r="1617" spans="79:79" x14ac:dyDescent="0.2">
      <c r="CA1617" s="10"/>
    </row>
    <row r="1618" spans="79:79" x14ac:dyDescent="0.2">
      <c r="CA1618" s="10"/>
    </row>
    <row r="1619" spans="79:79" x14ac:dyDescent="0.2">
      <c r="CA1619" s="10"/>
    </row>
    <row r="1620" spans="79:79" x14ac:dyDescent="0.2">
      <c r="CA1620" s="10"/>
    </row>
    <row r="1621" spans="79:79" x14ac:dyDescent="0.2">
      <c r="CA1621" s="10"/>
    </row>
    <row r="1622" spans="79:79" x14ac:dyDescent="0.2">
      <c r="CA1622" s="10"/>
    </row>
    <row r="1623" spans="79:79" x14ac:dyDescent="0.2">
      <c r="CA1623" s="10"/>
    </row>
    <row r="1624" spans="79:79" x14ac:dyDescent="0.2">
      <c r="CA1624" s="10"/>
    </row>
    <row r="1625" spans="79:79" x14ac:dyDescent="0.2">
      <c r="CA1625" s="10"/>
    </row>
    <row r="1626" spans="79:79" x14ac:dyDescent="0.2">
      <c r="CA1626" s="10"/>
    </row>
    <row r="1627" spans="79:79" x14ac:dyDescent="0.2">
      <c r="CA1627" s="10"/>
    </row>
    <row r="1628" spans="79:79" x14ac:dyDescent="0.2">
      <c r="CA1628" s="10"/>
    </row>
    <row r="1629" spans="79:79" x14ac:dyDescent="0.2">
      <c r="CA1629" s="10"/>
    </row>
    <row r="1630" spans="79:79" x14ac:dyDescent="0.2">
      <c r="CA1630" s="10"/>
    </row>
    <row r="1631" spans="79:79" x14ac:dyDescent="0.2">
      <c r="CA1631" s="10"/>
    </row>
    <row r="1632" spans="79:79" x14ac:dyDescent="0.2">
      <c r="CA1632" s="10"/>
    </row>
    <row r="1633" spans="79:79" x14ac:dyDescent="0.2">
      <c r="CA1633" s="10"/>
    </row>
    <row r="1634" spans="79:79" x14ac:dyDescent="0.2">
      <c r="CA1634" s="10"/>
    </row>
    <row r="1635" spans="79:79" x14ac:dyDescent="0.2">
      <c r="CA1635" s="10"/>
    </row>
    <row r="1636" spans="79:79" x14ac:dyDescent="0.2">
      <c r="CA1636" s="10"/>
    </row>
    <row r="1637" spans="79:79" x14ac:dyDescent="0.2">
      <c r="CA1637" s="10"/>
    </row>
    <row r="1638" spans="79:79" x14ac:dyDescent="0.2">
      <c r="CA1638" s="10"/>
    </row>
    <row r="1639" spans="79:79" x14ac:dyDescent="0.2">
      <c r="CA1639" s="10"/>
    </row>
    <row r="1640" spans="79:79" x14ac:dyDescent="0.2">
      <c r="CA1640" s="10"/>
    </row>
    <row r="1641" spans="79:79" x14ac:dyDescent="0.2">
      <c r="CA1641" s="10"/>
    </row>
    <row r="1642" spans="79:79" x14ac:dyDescent="0.2">
      <c r="CA1642" s="10"/>
    </row>
    <row r="1643" spans="79:79" x14ac:dyDescent="0.2">
      <c r="CA1643" s="10"/>
    </row>
    <row r="1644" spans="79:79" x14ac:dyDescent="0.2">
      <c r="CA1644" s="10"/>
    </row>
    <row r="1645" spans="79:79" x14ac:dyDescent="0.2">
      <c r="CA1645" s="10"/>
    </row>
    <row r="1646" spans="79:79" x14ac:dyDescent="0.2">
      <c r="CA1646" s="10"/>
    </row>
    <row r="1647" spans="79:79" x14ac:dyDescent="0.2">
      <c r="CA1647" s="10"/>
    </row>
    <row r="1648" spans="79:79" x14ac:dyDescent="0.2">
      <c r="CA1648" s="10"/>
    </row>
    <row r="1649" spans="79:79" x14ac:dyDescent="0.2">
      <c r="CA1649" s="10"/>
    </row>
    <row r="1650" spans="79:79" x14ac:dyDescent="0.2">
      <c r="CA1650" s="10"/>
    </row>
    <row r="1651" spans="79:79" x14ac:dyDescent="0.2">
      <c r="CA1651" s="10"/>
    </row>
    <row r="1652" spans="79:79" x14ac:dyDescent="0.2">
      <c r="CA1652" s="10"/>
    </row>
    <row r="1653" spans="79:79" x14ac:dyDescent="0.2">
      <c r="CA1653" s="10"/>
    </row>
    <row r="1654" spans="79:79" x14ac:dyDescent="0.2">
      <c r="CA1654" s="10"/>
    </row>
    <row r="1655" spans="79:79" x14ac:dyDescent="0.2">
      <c r="CA1655" s="10"/>
    </row>
    <row r="1656" spans="79:79" x14ac:dyDescent="0.2">
      <c r="CA1656" s="10"/>
    </row>
    <row r="1657" spans="79:79" x14ac:dyDescent="0.2">
      <c r="CA1657" s="10"/>
    </row>
    <row r="1658" spans="79:79" x14ac:dyDescent="0.2">
      <c r="CA1658" s="10"/>
    </row>
    <row r="1659" spans="79:79" x14ac:dyDescent="0.2">
      <c r="CA1659" s="10"/>
    </row>
    <row r="1660" spans="79:79" x14ac:dyDescent="0.2">
      <c r="CA1660" s="10"/>
    </row>
    <row r="1661" spans="79:79" x14ac:dyDescent="0.2">
      <c r="CA1661" s="10"/>
    </row>
    <row r="1662" spans="79:79" x14ac:dyDescent="0.2">
      <c r="CA1662" s="10"/>
    </row>
    <row r="1663" spans="79:79" x14ac:dyDescent="0.2">
      <c r="CA1663" s="10"/>
    </row>
    <row r="1664" spans="79:79" x14ac:dyDescent="0.2">
      <c r="CA1664" s="10"/>
    </row>
    <row r="1665" spans="79:79" x14ac:dyDescent="0.2">
      <c r="CA1665" s="10"/>
    </row>
    <row r="1666" spans="79:79" x14ac:dyDescent="0.2">
      <c r="CA1666" s="10"/>
    </row>
    <row r="1667" spans="79:79" x14ac:dyDescent="0.2">
      <c r="CA1667" s="10"/>
    </row>
    <row r="1668" spans="79:79" x14ac:dyDescent="0.2">
      <c r="CA1668" s="10"/>
    </row>
    <row r="1669" spans="79:79" x14ac:dyDescent="0.2">
      <c r="CA1669" s="10"/>
    </row>
    <row r="1670" spans="79:79" x14ac:dyDescent="0.2">
      <c r="CA1670" s="10"/>
    </row>
    <row r="1671" spans="79:79" x14ac:dyDescent="0.2">
      <c r="CA1671" s="10"/>
    </row>
    <row r="1672" spans="79:79" x14ac:dyDescent="0.2">
      <c r="CA1672" s="10"/>
    </row>
    <row r="1673" spans="79:79" x14ac:dyDescent="0.2">
      <c r="CA1673" s="10"/>
    </row>
    <row r="1674" spans="79:79" x14ac:dyDescent="0.2">
      <c r="CA1674" s="10"/>
    </row>
    <row r="1675" spans="79:79" x14ac:dyDescent="0.2">
      <c r="CA1675" s="10"/>
    </row>
    <row r="1676" spans="79:79" x14ac:dyDescent="0.2">
      <c r="CA1676" s="10"/>
    </row>
    <row r="1677" spans="79:79" x14ac:dyDescent="0.2">
      <c r="CA1677" s="10"/>
    </row>
    <row r="1678" spans="79:79" x14ac:dyDescent="0.2">
      <c r="CA1678" s="10"/>
    </row>
    <row r="1679" spans="79:79" x14ac:dyDescent="0.2">
      <c r="CA1679" s="10"/>
    </row>
    <row r="1680" spans="79:79" x14ac:dyDescent="0.2">
      <c r="CA1680" s="10"/>
    </row>
    <row r="1681" spans="79:79" x14ac:dyDescent="0.2">
      <c r="CA1681" s="10"/>
    </row>
    <row r="1682" spans="79:79" x14ac:dyDescent="0.2">
      <c r="CA1682" s="10"/>
    </row>
    <row r="1683" spans="79:79" x14ac:dyDescent="0.2">
      <c r="CA1683" s="10"/>
    </row>
    <row r="1684" spans="79:79" x14ac:dyDescent="0.2">
      <c r="CA1684" s="10"/>
    </row>
    <row r="1685" spans="79:79" x14ac:dyDescent="0.2">
      <c r="CA1685" s="10"/>
    </row>
    <row r="1686" spans="79:79" x14ac:dyDescent="0.2">
      <c r="CA1686" s="10"/>
    </row>
    <row r="1687" spans="79:79" x14ac:dyDescent="0.2">
      <c r="CA1687" s="10"/>
    </row>
    <row r="1688" spans="79:79" x14ac:dyDescent="0.2">
      <c r="CA1688" s="10"/>
    </row>
    <row r="1689" spans="79:79" x14ac:dyDescent="0.2">
      <c r="CA1689" s="10"/>
    </row>
    <row r="1690" spans="79:79" x14ac:dyDescent="0.2">
      <c r="CA1690" s="10"/>
    </row>
    <row r="1691" spans="79:79" x14ac:dyDescent="0.2">
      <c r="CA1691" s="10"/>
    </row>
    <row r="1692" spans="79:79" x14ac:dyDescent="0.2">
      <c r="CA1692" s="10"/>
    </row>
    <row r="1693" spans="79:79" x14ac:dyDescent="0.2">
      <c r="CA1693" s="10"/>
    </row>
    <row r="1694" spans="79:79" x14ac:dyDescent="0.2">
      <c r="CA1694" s="10"/>
    </row>
    <row r="1695" spans="79:79" x14ac:dyDescent="0.2">
      <c r="CA1695" s="10"/>
    </row>
    <row r="1696" spans="79:79" x14ac:dyDescent="0.2">
      <c r="CA1696" s="10"/>
    </row>
    <row r="1697" spans="79:79" x14ac:dyDescent="0.2">
      <c r="CA1697" s="10"/>
    </row>
    <row r="1698" spans="79:79" x14ac:dyDescent="0.2">
      <c r="CA1698" s="10"/>
    </row>
    <row r="1699" spans="79:79" x14ac:dyDescent="0.2">
      <c r="CA1699" s="10"/>
    </row>
    <row r="1700" spans="79:79" x14ac:dyDescent="0.2">
      <c r="CA1700" s="10"/>
    </row>
    <row r="1701" spans="79:79" x14ac:dyDescent="0.2">
      <c r="CA1701" s="10"/>
    </row>
    <row r="1702" spans="79:79" x14ac:dyDescent="0.2">
      <c r="CA1702" s="10"/>
    </row>
    <row r="1703" spans="79:79" x14ac:dyDescent="0.2">
      <c r="CA1703" s="10"/>
    </row>
    <row r="1704" spans="79:79" x14ac:dyDescent="0.2">
      <c r="CA1704" s="10"/>
    </row>
    <row r="1705" spans="79:79" x14ac:dyDescent="0.2">
      <c r="CA1705" s="10"/>
    </row>
    <row r="1706" spans="79:79" x14ac:dyDescent="0.2">
      <c r="CA1706" s="10"/>
    </row>
    <row r="1707" spans="79:79" x14ac:dyDescent="0.2">
      <c r="CA1707" s="10"/>
    </row>
    <row r="1708" spans="79:79" x14ac:dyDescent="0.2">
      <c r="CA1708" s="10"/>
    </row>
    <row r="1709" spans="79:79" x14ac:dyDescent="0.2">
      <c r="CA1709" s="10"/>
    </row>
    <row r="1710" spans="79:79" x14ac:dyDescent="0.2">
      <c r="CA1710" s="10"/>
    </row>
    <row r="1711" spans="79:79" x14ac:dyDescent="0.2">
      <c r="CA1711" s="10"/>
    </row>
    <row r="1712" spans="79:79" x14ac:dyDescent="0.2">
      <c r="CA1712" s="10"/>
    </row>
    <row r="1713" spans="79:79" x14ac:dyDescent="0.2">
      <c r="CA1713" s="10"/>
    </row>
    <row r="1714" spans="79:79" x14ac:dyDescent="0.2">
      <c r="CA1714" s="10"/>
    </row>
    <row r="1715" spans="79:79" x14ac:dyDescent="0.2">
      <c r="CA1715" s="10"/>
    </row>
    <row r="1716" spans="79:79" x14ac:dyDescent="0.2">
      <c r="CA1716" s="10"/>
    </row>
    <row r="1717" spans="79:79" x14ac:dyDescent="0.2">
      <c r="CA1717" s="10"/>
    </row>
    <row r="1718" spans="79:79" x14ac:dyDescent="0.2">
      <c r="CA1718" s="10"/>
    </row>
    <row r="1719" spans="79:79" x14ac:dyDescent="0.2">
      <c r="CA1719" s="10"/>
    </row>
    <row r="1720" spans="79:79" x14ac:dyDescent="0.2">
      <c r="CA1720" s="10"/>
    </row>
    <row r="1721" spans="79:79" x14ac:dyDescent="0.2">
      <c r="CA1721" s="10"/>
    </row>
    <row r="1722" spans="79:79" x14ac:dyDescent="0.2">
      <c r="CA1722" s="10"/>
    </row>
    <row r="1723" spans="79:79" x14ac:dyDescent="0.2">
      <c r="CA1723" s="10"/>
    </row>
    <row r="1724" spans="79:79" x14ac:dyDescent="0.2">
      <c r="CA1724" s="10"/>
    </row>
    <row r="1725" spans="79:79" x14ac:dyDescent="0.2">
      <c r="CA1725" s="10"/>
    </row>
    <row r="1726" spans="79:79" x14ac:dyDescent="0.2">
      <c r="CA1726" s="10"/>
    </row>
    <row r="1727" spans="79:79" x14ac:dyDescent="0.2">
      <c r="CA1727" s="10"/>
    </row>
    <row r="1728" spans="79:79" x14ac:dyDescent="0.2">
      <c r="CA1728" s="10"/>
    </row>
    <row r="1729" spans="79:79" x14ac:dyDescent="0.2">
      <c r="CA1729" s="10"/>
    </row>
    <row r="1730" spans="79:79" x14ac:dyDescent="0.2">
      <c r="CA1730" s="10"/>
    </row>
    <row r="1731" spans="79:79" x14ac:dyDescent="0.2">
      <c r="CA1731" s="10"/>
    </row>
    <row r="1732" spans="79:79" x14ac:dyDescent="0.2">
      <c r="CA1732" s="10"/>
    </row>
    <row r="1733" spans="79:79" x14ac:dyDescent="0.2">
      <c r="CA1733" s="10"/>
    </row>
    <row r="1734" spans="79:79" x14ac:dyDescent="0.2">
      <c r="CA1734" s="10"/>
    </row>
    <row r="1735" spans="79:79" x14ac:dyDescent="0.2">
      <c r="CA1735" s="10"/>
    </row>
    <row r="1736" spans="79:79" x14ac:dyDescent="0.2">
      <c r="CA1736" s="10"/>
    </row>
    <row r="1737" spans="79:79" x14ac:dyDescent="0.2">
      <c r="CA1737" s="10"/>
    </row>
    <row r="1738" spans="79:79" x14ac:dyDescent="0.2">
      <c r="CA1738" s="10"/>
    </row>
    <row r="1739" spans="79:79" x14ac:dyDescent="0.2">
      <c r="CA1739" s="10"/>
    </row>
    <row r="1740" spans="79:79" x14ac:dyDescent="0.2">
      <c r="CA1740" s="10"/>
    </row>
    <row r="1741" spans="79:79" x14ac:dyDescent="0.2">
      <c r="CA1741" s="10"/>
    </row>
    <row r="1742" spans="79:79" x14ac:dyDescent="0.2">
      <c r="CA1742" s="10"/>
    </row>
    <row r="1743" spans="79:79" x14ac:dyDescent="0.2">
      <c r="CA1743" s="10"/>
    </row>
    <row r="1744" spans="79:79" x14ac:dyDescent="0.2">
      <c r="CA1744" s="10"/>
    </row>
    <row r="1745" spans="79:79" x14ac:dyDescent="0.2">
      <c r="CA1745" s="10"/>
    </row>
    <row r="1746" spans="79:79" x14ac:dyDescent="0.2">
      <c r="CA1746" s="10"/>
    </row>
    <row r="1747" spans="79:79" x14ac:dyDescent="0.2">
      <c r="CA1747" s="10"/>
    </row>
    <row r="1748" spans="79:79" x14ac:dyDescent="0.2">
      <c r="CA1748" s="10"/>
    </row>
    <row r="1749" spans="79:79" x14ac:dyDescent="0.2">
      <c r="CA1749" s="10"/>
    </row>
    <row r="1750" spans="79:79" x14ac:dyDescent="0.2">
      <c r="CA1750" s="10"/>
    </row>
    <row r="1751" spans="79:79" x14ac:dyDescent="0.2">
      <c r="CA1751" s="10"/>
    </row>
    <row r="1752" spans="79:79" x14ac:dyDescent="0.2">
      <c r="CA1752" s="10"/>
    </row>
    <row r="1753" spans="79:79" x14ac:dyDescent="0.2">
      <c r="CA1753" s="10"/>
    </row>
    <row r="1754" spans="79:79" x14ac:dyDescent="0.2">
      <c r="CA1754" s="10"/>
    </row>
    <row r="1755" spans="79:79" x14ac:dyDescent="0.2">
      <c r="CA1755" s="10"/>
    </row>
    <row r="1756" spans="79:79" x14ac:dyDescent="0.2">
      <c r="CA1756" s="10"/>
    </row>
    <row r="1757" spans="79:79" x14ac:dyDescent="0.2">
      <c r="CA1757" s="10"/>
    </row>
    <row r="1758" spans="79:79" x14ac:dyDescent="0.2">
      <c r="CA1758" s="10"/>
    </row>
    <row r="1759" spans="79:79" x14ac:dyDescent="0.2">
      <c r="CA1759" s="10"/>
    </row>
    <row r="1760" spans="79:79" x14ac:dyDescent="0.2">
      <c r="CA1760" s="10"/>
    </row>
    <row r="1761" spans="79:79" x14ac:dyDescent="0.2">
      <c r="CA1761" s="10"/>
    </row>
    <row r="1762" spans="79:79" x14ac:dyDescent="0.2">
      <c r="CA1762" s="10"/>
    </row>
    <row r="1763" spans="79:79" x14ac:dyDescent="0.2">
      <c r="CA1763" s="10"/>
    </row>
    <row r="1764" spans="79:79" x14ac:dyDescent="0.2">
      <c r="CA1764" s="10"/>
    </row>
    <row r="1765" spans="79:79" x14ac:dyDescent="0.2">
      <c r="CA1765" s="10"/>
    </row>
    <row r="1766" spans="79:79" x14ac:dyDescent="0.2">
      <c r="CA1766" s="10"/>
    </row>
    <row r="1767" spans="79:79" x14ac:dyDescent="0.2">
      <c r="CA1767" s="10"/>
    </row>
    <row r="1768" spans="79:79" x14ac:dyDescent="0.2">
      <c r="CA1768" s="10"/>
    </row>
    <row r="1769" spans="79:79" x14ac:dyDescent="0.2">
      <c r="CA1769" s="10"/>
    </row>
    <row r="1770" spans="79:79" x14ac:dyDescent="0.2">
      <c r="CA1770" s="10"/>
    </row>
    <row r="1771" spans="79:79" x14ac:dyDescent="0.2">
      <c r="CA1771" s="10"/>
    </row>
    <row r="1772" spans="79:79" x14ac:dyDescent="0.2">
      <c r="CA1772" s="10"/>
    </row>
    <row r="1773" spans="79:79" x14ac:dyDescent="0.2">
      <c r="CA1773" s="10"/>
    </row>
    <row r="1774" spans="79:79" x14ac:dyDescent="0.2">
      <c r="CA1774" s="10"/>
    </row>
    <row r="1775" spans="79:79" x14ac:dyDescent="0.2">
      <c r="CA1775" s="10"/>
    </row>
    <row r="1776" spans="79:79" x14ac:dyDescent="0.2">
      <c r="CA1776" s="10"/>
    </row>
    <row r="1777" spans="79:79" x14ac:dyDescent="0.2">
      <c r="CA1777" s="10"/>
    </row>
    <row r="1778" spans="79:79" x14ac:dyDescent="0.2">
      <c r="CA1778" s="10"/>
    </row>
    <row r="1779" spans="79:79" x14ac:dyDescent="0.2">
      <c r="CA1779" s="10"/>
    </row>
    <row r="1780" spans="79:79" x14ac:dyDescent="0.2">
      <c r="CA1780" s="10"/>
    </row>
    <row r="1781" spans="79:79" x14ac:dyDescent="0.2">
      <c r="CA1781" s="10"/>
    </row>
    <row r="1782" spans="79:79" x14ac:dyDescent="0.2">
      <c r="CA1782" s="10"/>
    </row>
    <row r="1783" spans="79:79" x14ac:dyDescent="0.2">
      <c r="CA1783" s="10"/>
    </row>
    <row r="1784" spans="79:79" x14ac:dyDescent="0.2">
      <c r="CA1784" s="10"/>
    </row>
    <row r="1785" spans="79:79" x14ac:dyDescent="0.2">
      <c r="CA1785" s="10"/>
    </row>
    <row r="1786" spans="79:79" x14ac:dyDescent="0.2">
      <c r="CA1786" s="10"/>
    </row>
    <row r="1787" spans="79:79" x14ac:dyDescent="0.2">
      <c r="CA1787" s="10"/>
    </row>
    <row r="1788" spans="79:79" x14ac:dyDescent="0.2">
      <c r="CA1788" s="10"/>
    </row>
    <row r="1789" spans="79:79" x14ac:dyDescent="0.2">
      <c r="CA1789" s="10"/>
    </row>
    <row r="1790" spans="79:79" x14ac:dyDescent="0.2">
      <c r="CA1790" s="10"/>
    </row>
    <row r="1791" spans="79:79" x14ac:dyDescent="0.2">
      <c r="CA1791" s="10"/>
    </row>
    <row r="1792" spans="79:79" x14ac:dyDescent="0.2">
      <c r="CA1792" s="10"/>
    </row>
    <row r="1793" spans="79:79" x14ac:dyDescent="0.2">
      <c r="CA1793" s="10"/>
    </row>
    <row r="1794" spans="79:79" x14ac:dyDescent="0.2">
      <c r="CA1794" s="10"/>
    </row>
    <row r="1795" spans="79:79" x14ac:dyDescent="0.2">
      <c r="CA1795" s="10"/>
    </row>
    <row r="1796" spans="79:79" x14ac:dyDescent="0.2">
      <c r="CA1796" s="10"/>
    </row>
    <row r="1797" spans="79:79" x14ac:dyDescent="0.2">
      <c r="CA1797" s="10"/>
    </row>
    <row r="1798" spans="79:79" x14ac:dyDescent="0.2">
      <c r="CA1798" s="10"/>
    </row>
    <row r="1799" spans="79:79" x14ac:dyDescent="0.2">
      <c r="CA1799" s="10"/>
    </row>
    <row r="1800" spans="79:79" x14ac:dyDescent="0.2">
      <c r="CA1800" s="10"/>
    </row>
    <row r="1801" spans="79:79" x14ac:dyDescent="0.2">
      <c r="CA1801" s="10"/>
    </row>
    <row r="1802" spans="79:79" x14ac:dyDescent="0.2">
      <c r="CA1802" s="10"/>
    </row>
    <row r="1803" spans="79:79" x14ac:dyDescent="0.2">
      <c r="CA1803" s="10"/>
    </row>
    <row r="1804" spans="79:79" x14ac:dyDescent="0.2">
      <c r="CA1804" s="10"/>
    </row>
    <row r="1805" spans="79:79" x14ac:dyDescent="0.2">
      <c r="CA1805" s="10"/>
    </row>
    <row r="1806" spans="79:79" x14ac:dyDescent="0.2">
      <c r="CA1806" s="10"/>
    </row>
    <row r="1807" spans="79:79" x14ac:dyDescent="0.2">
      <c r="CA1807" s="10"/>
    </row>
    <row r="1808" spans="79:79" x14ac:dyDescent="0.2">
      <c r="CA1808" s="10"/>
    </row>
    <row r="1809" spans="79:79" x14ac:dyDescent="0.2">
      <c r="CA1809" s="10"/>
    </row>
    <row r="1810" spans="79:79" x14ac:dyDescent="0.2">
      <c r="CA1810" s="10"/>
    </row>
    <row r="1811" spans="79:79" x14ac:dyDescent="0.2">
      <c r="CA1811" s="10"/>
    </row>
    <row r="1812" spans="79:79" x14ac:dyDescent="0.2">
      <c r="CA1812" s="10"/>
    </row>
    <row r="1813" spans="79:79" x14ac:dyDescent="0.2">
      <c r="CA1813" s="10"/>
    </row>
    <row r="1814" spans="79:79" x14ac:dyDescent="0.2">
      <c r="CA1814" s="10"/>
    </row>
    <row r="1815" spans="79:79" x14ac:dyDescent="0.2">
      <c r="CA1815" s="10"/>
    </row>
    <row r="1816" spans="79:79" x14ac:dyDescent="0.2">
      <c r="CA1816" s="10"/>
    </row>
    <row r="1817" spans="79:79" x14ac:dyDescent="0.2">
      <c r="CA1817" s="10"/>
    </row>
    <row r="1818" spans="79:79" x14ac:dyDescent="0.2">
      <c r="CA1818" s="10"/>
    </row>
    <row r="1819" spans="79:79" x14ac:dyDescent="0.2">
      <c r="CA1819" s="10"/>
    </row>
    <row r="1820" spans="79:79" x14ac:dyDescent="0.2">
      <c r="CA1820" s="10"/>
    </row>
    <row r="1821" spans="79:79" x14ac:dyDescent="0.2">
      <c r="CA1821" s="10"/>
    </row>
    <row r="1822" spans="79:79" x14ac:dyDescent="0.2">
      <c r="CA1822" s="10"/>
    </row>
    <row r="1823" spans="79:79" x14ac:dyDescent="0.2">
      <c r="CA1823" s="10"/>
    </row>
    <row r="1824" spans="79:79" x14ac:dyDescent="0.2">
      <c r="CA1824" s="10"/>
    </row>
    <row r="1825" spans="79:79" x14ac:dyDescent="0.2">
      <c r="CA1825" s="10"/>
    </row>
    <row r="1826" spans="79:79" x14ac:dyDescent="0.2">
      <c r="CA1826" s="10"/>
    </row>
    <row r="1827" spans="79:79" x14ac:dyDescent="0.2">
      <c r="CA1827" s="10"/>
    </row>
    <row r="1828" spans="79:79" x14ac:dyDescent="0.2">
      <c r="CA1828" s="10"/>
    </row>
    <row r="1829" spans="79:79" x14ac:dyDescent="0.2">
      <c r="CA1829" s="10"/>
    </row>
    <row r="1830" spans="79:79" x14ac:dyDescent="0.2">
      <c r="CA1830" s="10"/>
    </row>
    <row r="1831" spans="79:79" x14ac:dyDescent="0.2">
      <c r="CA1831" s="10"/>
    </row>
    <row r="1832" spans="79:79" x14ac:dyDescent="0.2">
      <c r="CA1832" s="10"/>
    </row>
    <row r="1833" spans="79:79" x14ac:dyDescent="0.2">
      <c r="CA1833" s="10"/>
    </row>
    <row r="1834" spans="79:79" x14ac:dyDescent="0.2">
      <c r="CA1834" s="10"/>
    </row>
    <row r="1835" spans="79:79" x14ac:dyDescent="0.2">
      <c r="CA1835" s="10"/>
    </row>
    <row r="1836" spans="79:79" x14ac:dyDescent="0.2">
      <c r="CA1836" s="10"/>
    </row>
    <row r="1837" spans="79:79" x14ac:dyDescent="0.2">
      <c r="CA1837" s="10"/>
    </row>
    <row r="1838" spans="79:79" x14ac:dyDescent="0.2">
      <c r="CA1838" s="10"/>
    </row>
    <row r="1839" spans="79:79" x14ac:dyDescent="0.2">
      <c r="CA1839" s="10"/>
    </row>
    <row r="1840" spans="79:79" x14ac:dyDescent="0.2">
      <c r="CA1840" s="10"/>
    </row>
    <row r="1841" spans="79:79" x14ac:dyDescent="0.2">
      <c r="CA1841" s="10"/>
    </row>
    <row r="1842" spans="79:79" x14ac:dyDescent="0.2">
      <c r="CA1842" s="10"/>
    </row>
    <row r="1843" spans="79:79" x14ac:dyDescent="0.2">
      <c r="CA1843" s="10"/>
    </row>
    <row r="1844" spans="79:79" x14ac:dyDescent="0.2">
      <c r="CA1844" s="10"/>
    </row>
    <row r="1845" spans="79:79" x14ac:dyDescent="0.2">
      <c r="CA1845" s="10"/>
    </row>
    <row r="1846" spans="79:79" x14ac:dyDescent="0.2">
      <c r="CA1846" s="10"/>
    </row>
    <row r="1847" spans="79:79" x14ac:dyDescent="0.2">
      <c r="CA1847" s="10"/>
    </row>
    <row r="1848" spans="79:79" x14ac:dyDescent="0.2">
      <c r="CA1848" s="10"/>
    </row>
    <row r="1849" spans="79:79" x14ac:dyDescent="0.2">
      <c r="CA1849" s="10"/>
    </row>
    <row r="1850" spans="79:79" x14ac:dyDescent="0.2">
      <c r="CA1850" s="10"/>
    </row>
    <row r="1851" spans="79:79" x14ac:dyDescent="0.2">
      <c r="CA1851" s="10"/>
    </row>
    <row r="1852" spans="79:79" x14ac:dyDescent="0.2">
      <c r="CA1852" s="10"/>
    </row>
    <row r="1853" spans="79:79" x14ac:dyDescent="0.2">
      <c r="CA1853" s="10"/>
    </row>
    <row r="1854" spans="79:79" x14ac:dyDescent="0.2">
      <c r="CA1854" s="10"/>
    </row>
    <row r="1855" spans="79:79" x14ac:dyDescent="0.2">
      <c r="CA1855" s="10"/>
    </row>
    <row r="1856" spans="79:79" x14ac:dyDescent="0.2">
      <c r="CA1856" s="10"/>
    </row>
    <row r="1857" spans="79:79" x14ac:dyDescent="0.2">
      <c r="CA1857" s="10"/>
    </row>
    <row r="1858" spans="79:79" x14ac:dyDescent="0.2">
      <c r="CA1858" s="10"/>
    </row>
    <row r="1859" spans="79:79" x14ac:dyDescent="0.2">
      <c r="CA1859" s="10"/>
    </row>
    <row r="1860" spans="79:79" x14ac:dyDescent="0.2">
      <c r="CA1860" s="10"/>
    </row>
    <row r="1861" spans="79:79" x14ac:dyDescent="0.2">
      <c r="CA1861" s="10"/>
    </row>
    <row r="1862" spans="79:79" x14ac:dyDescent="0.2">
      <c r="CA1862" s="10"/>
    </row>
    <row r="1863" spans="79:79" x14ac:dyDescent="0.2">
      <c r="CA1863" s="10"/>
    </row>
    <row r="1864" spans="79:79" x14ac:dyDescent="0.2">
      <c r="CA1864" s="10"/>
    </row>
    <row r="1865" spans="79:79" x14ac:dyDescent="0.2">
      <c r="CA1865" s="10"/>
    </row>
    <row r="1866" spans="79:79" x14ac:dyDescent="0.2">
      <c r="CA1866" s="10"/>
    </row>
    <row r="1867" spans="79:79" x14ac:dyDescent="0.2">
      <c r="CA1867" s="10"/>
    </row>
    <row r="1868" spans="79:79" x14ac:dyDescent="0.2">
      <c r="CA1868" s="10"/>
    </row>
    <row r="1869" spans="79:79" x14ac:dyDescent="0.2">
      <c r="CA1869" s="10"/>
    </row>
    <row r="1870" spans="79:79" x14ac:dyDescent="0.2">
      <c r="CA1870" s="10"/>
    </row>
    <row r="1871" spans="79:79" x14ac:dyDescent="0.2">
      <c r="CA1871" s="10"/>
    </row>
    <row r="1872" spans="79:79" x14ac:dyDescent="0.2">
      <c r="CA1872" s="10"/>
    </row>
    <row r="1873" spans="79:79" x14ac:dyDescent="0.2">
      <c r="CA1873" s="10"/>
    </row>
    <row r="1874" spans="79:79" x14ac:dyDescent="0.2">
      <c r="CA1874" s="10"/>
    </row>
    <row r="1875" spans="79:79" x14ac:dyDescent="0.2">
      <c r="CA1875" s="10"/>
    </row>
    <row r="1876" spans="79:79" x14ac:dyDescent="0.2">
      <c r="CA1876" s="10"/>
    </row>
    <row r="1877" spans="79:79" x14ac:dyDescent="0.2">
      <c r="CA1877" s="10"/>
    </row>
    <row r="1878" spans="79:79" x14ac:dyDescent="0.2">
      <c r="CA1878" s="10"/>
    </row>
    <row r="1879" spans="79:79" x14ac:dyDescent="0.2">
      <c r="CA1879" s="10"/>
    </row>
    <row r="1880" spans="79:79" x14ac:dyDescent="0.2">
      <c r="CA1880" s="10"/>
    </row>
    <row r="1881" spans="79:79" x14ac:dyDescent="0.2">
      <c r="CA1881" s="10"/>
    </row>
    <row r="1882" spans="79:79" x14ac:dyDescent="0.2">
      <c r="CA1882" s="10"/>
    </row>
    <row r="1883" spans="79:79" x14ac:dyDescent="0.2">
      <c r="CA1883" s="10"/>
    </row>
    <row r="1884" spans="79:79" x14ac:dyDescent="0.2">
      <c r="CA1884" s="10"/>
    </row>
    <row r="1885" spans="79:79" x14ac:dyDescent="0.2">
      <c r="CA1885" s="10"/>
    </row>
    <row r="1886" spans="79:79" x14ac:dyDescent="0.2">
      <c r="CA1886" s="10"/>
    </row>
    <row r="1887" spans="79:79" x14ac:dyDescent="0.2">
      <c r="CA1887" s="10"/>
    </row>
    <row r="1888" spans="79:79" x14ac:dyDescent="0.2">
      <c r="CA1888" s="10"/>
    </row>
    <row r="1889" spans="79:79" x14ac:dyDescent="0.2">
      <c r="CA1889" s="10"/>
    </row>
    <row r="1890" spans="79:79" x14ac:dyDescent="0.2">
      <c r="CA1890" s="10"/>
    </row>
    <row r="1891" spans="79:79" x14ac:dyDescent="0.2">
      <c r="CA1891" s="10"/>
    </row>
    <row r="1892" spans="79:79" x14ac:dyDescent="0.2">
      <c r="CA1892" s="10"/>
    </row>
    <row r="1893" spans="79:79" x14ac:dyDescent="0.2">
      <c r="CA1893" s="10"/>
    </row>
    <row r="1894" spans="79:79" x14ac:dyDescent="0.2">
      <c r="CA1894" s="10"/>
    </row>
    <row r="1895" spans="79:79" x14ac:dyDescent="0.2">
      <c r="CA1895" s="10"/>
    </row>
    <row r="1896" spans="79:79" x14ac:dyDescent="0.2">
      <c r="CA1896" s="10"/>
    </row>
    <row r="1897" spans="79:79" x14ac:dyDescent="0.2">
      <c r="CA1897" s="10"/>
    </row>
    <row r="1898" spans="79:79" x14ac:dyDescent="0.2">
      <c r="CA1898" s="10"/>
    </row>
    <row r="1899" spans="79:79" x14ac:dyDescent="0.2">
      <c r="CA1899" s="10"/>
    </row>
    <row r="1900" spans="79:79" x14ac:dyDescent="0.2">
      <c r="CA1900" s="10"/>
    </row>
    <row r="1901" spans="79:79" x14ac:dyDescent="0.2">
      <c r="CA1901" s="10"/>
    </row>
    <row r="1902" spans="79:79" x14ac:dyDescent="0.2">
      <c r="CA1902" s="10"/>
    </row>
    <row r="1903" spans="79:79" x14ac:dyDescent="0.2">
      <c r="CA1903" s="10"/>
    </row>
    <row r="1904" spans="79:79" x14ac:dyDescent="0.2">
      <c r="CA1904" s="10"/>
    </row>
    <row r="1905" spans="79:79" x14ac:dyDescent="0.2">
      <c r="CA1905" s="10"/>
    </row>
    <row r="1906" spans="79:79" x14ac:dyDescent="0.2">
      <c r="CA1906" s="10"/>
    </row>
    <row r="1907" spans="79:79" x14ac:dyDescent="0.2">
      <c r="CA1907" s="10"/>
    </row>
    <row r="1908" spans="79:79" x14ac:dyDescent="0.2">
      <c r="CA1908" s="10"/>
    </row>
    <row r="1909" spans="79:79" x14ac:dyDescent="0.2">
      <c r="CA1909" s="10"/>
    </row>
    <row r="1910" spans="79:79" x14ac:dyDescent="0.2">
      <c r="CA1910" s="10"/>
    </row>
    <row r="1911" spans="79:79" x14ac:dyDescent="0.2">
      <c r="CA1911" s="10"/>
    </row>
    <row r="1912" spans="79:79" x14ac:dyDescent="0.2">
      <c r="CA1912" s="10"/>
    </row>
    <row r="1913" spans="79:79" x14ac:dyDescent="0.2">
      <c r="CA1913" s="10"/>
    </row>
    <row r="1914" spans="79:79" x14ac:dyDescent="0.2">
      <c r="CA1914" s="10"/>
    </row>
    <row r="1915" spans="79:79" x14ac:dyDescent="0.2">
      <c r="CA1915" s="10"/>
    </row>
    <row r="1916" spans="79:79" x14ac:dyDescent="0.2">
      <c r="CA1916" s="10"/>
    </row>
    <row r="1917" spans="79:79" x14ac:dyDescent="0.2">
      <c r="CA1917" s="10"/>
    </row>
    <row r="1918" spans="79:79" x14ac:dyDescent="0.2">
      <c r="CA1918" s="10"/>
    </row>
    <row r="1919" spans="79:79" x14ac:dyDescent="0.2">
      <c r="CA1919" s="10"/>
    </row>
    <row r="1920" spans="79:79" x14ac:dyDescent="0.2">
      <c r="CA1920" s="10"/>
    </row>
    <row r="1921" spans="79:79" x14ac:dyDescent="0.2">
      <c r="CA1921" s="10"/>
    </row>
    <row r="1922" spans="79:79" x14ac:dyDescent="0.2">
      <c r="CA1922" s="10"/>
    </row>
    <row r="1923" spans="79:79" x14ac:dyDescent="0.2">
      <c r="CA1923" s="10"/>
    </row>
    <row r="1924" spans="79:79" x14ac:dyDescent="0.2">
      <c r="CA1924" s="10"/>
    </row>
    <row r="1925" spans="79:79" x14ac:dyDescent="0.2">
      <c r="CA1925" s="10"/>
    </row>
    <row r="1926" spans="79:79" x14ac:dyDescent="0.2">
      <c r="CA1926" s="10"/>
    </row>
    <row r="1927" spans="79:79" x14ac:dyDescent="0.2">
      <c r="CA1927" s="10"/>
    </row>
    <row r="1928" spans="79:79" x14ac:dyDescent="0.2">
      <c r="CA1928" s="10"/>
    </row>
    <row r="1929" spans="79:79" x14ac:dyDescent="0.2">
      <c r="CA1929" s="10"/>
    </row>
    <row r="1930" spans="79:79" x14ac:dyDescent="0.2">
      <c r="CA1930" s="10"/>
    </row>
    <row r="1931" spans="79:79" x14ac:dyDescent="0.2">
      <c r="CA1931" s="10"/>
    </row>
    <row r="1932" spans="79:79" x14ac:dyDescent="0.2">
      <c r="CA1932" s="10"/>
    </row>
    <row r="1933" spans="79:79" x14ac:dyDescent="0.2">
      <c r="CA1933" s="10"/>
    </row>
    <row r="1934" spans="79:79" x14ac:dyDescent="0.2">
      <c r="CA1934" s="10"/>
    </row>
    <row r="1935" spans="79:79" x14ac:dyDescent="0.2">
      <c r="CA1935" s="10"/>
    </row>
    <row r="1936" spans="79:79" x14ac:dyDescent="0.2">
      <c r="CA1936" s="10"/>
    </row>
    <row r="1937" spans="79:79" x14ac:dyDescent="0.2">
      <c r="CA1937" s="10"/>
    </row>
    <row r="1938" spans="79:79" x14ac:dyDescent="0.2">
      <c r="CA1938" s="10"/>
    </row>
    <row r="1939" spans="79:79" x14ac:dyDescent="0.2">
      <c r="CA1939" s="10"/>
    </row>
    <row r="1940" spans="79:79" x14ac:dyDescent="0.2">
      <c r="CA1940" s="10"/>
    </row>
    <row r="1941" spans="79:79" x14ac:dyDescent="0.2">
      <c r="CA1941" s="10"/>
    </row>
    <row r="1942" spans="79:79" x14ac:dyDescent="0.2">
      <c r="CA1942" s="10"/>
    </row>
    <row r="1943" spans="79:79" x14ac:dyDescent="0.2">
      <c r="CA1943" s="10"/>
    </row>
    <row r="1944" spans="79:79" x14ac:dyDescent="0.2">
      <c r="CA1944" s="10"/>
    </row>
    <row r="1945" spans="79:79" x14ac:dyDescent="0.2">
      <c r="CA1945" s="10"/>
    </row>
    <row r="1946" spans="79:79" x14ac:dyDescent="0.2">
      <c r="CA1946" s="10"/>
    </row>
    <row r="1947" spans="79:79" x14ac:dyDescent="0.2">
      <c r="CA1947" s="10"/>
    </row>
    <row r="1948" spans="79:79" x14ac:dyDescent="0.2">
      <c r="CA1948" s="10"/>
    </row>
    <row r="1949" spans="79:79" x14ac:dyDescent="0.2">
      <c r="CA1949" s="10"/>
    </row>
    <row r="1950" spans="79:79" x14ac:dyDescent="0.2">
      <c r="CA1950" s="10"/>
    </row>
    <row r="1951" spans="79:79" x14ac:dyDescent="0.2">
      <c r="CA1951" s="10"/>
    </row>
    <row r="1952" spans="79:79" x14ac:dyDescent="0.2">
      <c r="CA1952" s="10"/>
    </row>
    <row r="1953" spans="79:79" x14ac:dyDescent="0.2">
      <c r="CA1953" s="10"/>
    </row>
    <row r="1954" spans="79:79" x14ac:dyDescent="0.2">
      <c r="CA1954" s="10"/>
    </row>
    <row r="1955" spans="79:79" x14ac:dyDescent="0.2">
      <c r="CA1955" s="10"/>
    </row>
    <row r="1956" spans="79:79" x14ac:dyDescent="0.2">
      <c r="CA1956" s="10"/>
    </row>
    <row r="1957" spans="79:79" x14ac:dyDescent="0.2">
      <c r="CA1957" s="10"/>
    </row>
    <row r="1958" spans="79:79" x14ac:dyDescent="0.2">
      <c r="CA1958" s="10"/>
    </row>
    <row r="1959" spans="79:79" x14ac:dyDescent="0.2">
      <c r="CA1959" s="10"/>
    </row>
    <row r="1960" spans="79:79" x14ac:dyDescent="0.2">
      <c r="CA1960" s="10"/>
    </row>
    <row r="1961" spans="79:79" x14ac:dyDescent="0.2">
      <c r="CA1961" s="10"/>
    </row>
    <row r="1962" spans="79:79" x14ac:dyDescent="0.2">
      <c r="CA1962" s="10"/>
    </row>
    <row r="1963" spans="79:79" x14ac:dyDescent="0.2">
      <c r="CA1963" s="10"/>
    </row>
    <row r="1964" spans="79:79" x14ac:dyDescent="0.2">
      <c r="CA1964" s="10"/>
    </row>
    <row r="1965" spans="79:79" x14ac:dyDescent="0.2">
      <c r="CA1965" s="10"/>
    </row>
    <row r="1966" spans="79:79" x14ac:dyDescent="0.2">
      <c r="CA1966" s="10"/>
    </row>
    <row r="1967" spans="79:79" x14ac:dyDescent="0.2">
      <c r="CA1967" s="10"/>
    </row>
    <row r="1968" spans="79:79" x14ac:dyDescent="0.2">
      <c r="CA1968" s="10"/>
    </row>
    <row r="1969" spans="79:79" x14ac:dyDescent="0.2">
      <c r="CA1969" s="10"/>
    </row>
    <row r="1970" spans="79:79" x14ac:dyDescent="0.2">
      <c r="CA1970" s="10"/>
    </row>
    <row r="1971" spans="79:79" x14ac:dyDescent="0.2">
      <c r="CA1971" s="10"/>
    </row>
    <row r="1972" spans="79:79" x14ac:dyDescent="0.2">
      <c r="CA1972" s="10"/>
    </row>
    <row r="1973" spans="79:79" x14ac:dyDescent="0.2">
      <c r="CA1973" s="10"/>
    </row>
    <row r="1974" spans="79:79" x14ac:dyDescent="0.2">
      <c r="CA1974" s="10"/>
    </row>
    <row r="1975" spans="79:79" x14ac:dyDescent="0.2">
      <c r="CA1975" s="10"/>
    </row>
    <row r="1976" spans="79:79" x14ac:dyDescent="0.2">
      <c r="CA1976" s="10"/>
    </row>
    <row r="1977" spans="79:79" x14ac:dyDescent="0.2">
      <c r="CA1977" s="10"/>
    </row>
    <row r="1978" spans="79:79" x14ac:dyDescent="0.2">
      <c r="CA1978" s="10"/>
    </row>
    <row r="1979" spans="79:79" x14ac:dyDescent="0.2">
      <c r="CA1979" s="10"/>
    </row>
    <row r="1980" spans="79:79" x14ac:dyDescent="0.2">
      <c r="CA1980" s="10"/>
    </row>
    <row r="1981" spans="79:79" x14ac:dyDescent="0.2">
      <c r="CA1981" s="10"/>
    </row>
    <row r="1982" spans="79:79" x14ac:dyDescent="0.2">
      <c r="CA1982" s="10"/>
    </row>
    <row r="1983" spans="79:79" x14ac:dyDescent="0.2">
      <c r="CA1983" s="10"/>
    </row>
    <row r="1984" spans="79:79" x14ac:dyDescent="0.2">
      <c r="CA1984" s="10"/>
    </row>
    <row r="1985" spans="79:79" x14ac:dyDescent="0.2">
      <c r="CA1985" s="10"/>
    </row>
    <row r="1986" spans="79:79" x14ac:dyDescent="0.2">
      <c r="CA1986" s="10"/>
    </row>
    <row r="1987" spans="79:79" x14ac:dyDescent="0.2">
      <c r="CA1987" s="10"/>
    </row>
    <row r="1988" spans="79:79" x14ac:dyDescent="0.2">
      <c r="CA1988" s="10"/>
    </row>
    <row r="1989" spans="79:79" x14ac:dyDescent="0.2">
      <c r="CA1989" s="10"/>
    </row>
    <row r="1990" spans="79:79" x14ac:dyDescent="0.2">
      <c r="CA1990" s="10"/>
    </row>
    <row r="1991" spans="79:79" x14ac:dyDescent="0.2">
      <c r="CA1991" s="10"/>
    </row>
    <row r="1992" spans="79:79" x14ac:dyDescent="0.2">
      <c r="CA1992" s="10"/>
    </row>
    <row r="1993" spans="79:79" x14ac:dyDescent="0.2">
      <c r="CA1993" s="10"/>
    </row>
    <row r="1994" spans="79:79" x14ac:dyDescent="0.2">
      <c r="CA1994" s="10"/>
    </row>
    <row r="1995" spans="79:79" x14ac:dyDescent="0.2">
      <c r="CA1995" s="10"/>
    </row>
    <row r="1996" spans="79:79" x14ac:dyDescent="0.2">
      <c r="CA1996" s="10"/>
    </row>
    <row r="1997" spans="79:79" x14ac:dyDescent="0.2">
      <c r="CA1997" s="10"/>
    </row>
    <row r="1998" spans="79:79" x14ac:dyDescent="0.2">
      <c r="CA1998" s="10"/>
    </row>
    <row r="1999" spans="79:79" x14ac:dyDescent="0.2">
      <c r="CA1999" s="10"/>
    </row>
    <row r="2000" spans="79:79" x14ac:dyDescent="0.2">
      <c r="CA2000" s="10"/>
    </row>
    <row r="2001" spans="79:79" x14ac:dyDescent="0.2">
      <c r="CA2001" s="10"/>
    </row>
    <row r="2002" spans="79:79" x14ac:dyDescent="0.2">
      <c r="CA2002" s="10"/>
    </row>
    <row r="2003" spans="79:79" x14ac:dyDescent="0.2">
      <c r="CA2003" s="10"/>
    </row>
    <row r="2004" spans="79:79" x14ac:dyDescent="0.2">
      <c r="CA2004" s="10"/>
    </row>
    <row r="2005" spans="79:79" x14ac:dyDescent="0.2">
      <c r="CA2005" s="10"/>
    </row>
    <row r="2006" spans="79:79" x14ac:dyDescent="0.2">
      <c r="CA2006" s="10"/>
    </row>
    <row r="2007" spans="79:79" x14ac:dyDescent="0.2">
      <c r="CA2007" s="10"/>
    </row>
    <row r="2008" spans="79:79" x14ac:dyDescent="0.2">
      <c r="CA2008" s="10"/>
    </row>
    <row r="2009" spans="79:79" x14ac:dyDescent="0.2">
      <c r="CA2009" s="10"/>
    </row>
    <row r="2010" spans="79:79" x14ac:dyDescent="0.2">
      <c r="CA2010" s="10"/>
    </row>
    <row r="2011" spans="79:79" x14ac:dyDescent="0.2">
      <c r="CA2011" s="10"/>
    </row>
    <row r="2012" spans="79:79" x14ac:dyDescent="0.2">
      <c r="CA2012" s="10"/>
    </row>
    <row r="2013" spans="79:79" x14ac:dyDescent="0.2">
      <c r="CA2013" s="10"/>
    </row>
    <row r="2014" spans="79:79" x14ac:dyDescent="0.2">
      <c r="CA2014" s="10"/>
    </row>
    <row r="2015" spans="79:79" x14ac:dyDescent="0.2">
      <c r="CA2015" s="10"/>
    </row>
    <row r="2016" spans="79:79" x14ac:dyDescent="0.2">
      <c r="CA2016" s="10"/>
    </row>
    <row r="2017" spans="79:79" x14ac:dyDescent="0.2">
      <c r="CA2017" s="10"/>
    </row>
    <row r="2018" spans="79:79" x14ac:dyDescent="0.2">
      <c r="CA2018" s="10"/>
    </row>
    <row r="2019" spans="79:79" x14ac:dyDescent="0.2">
      <c r="CA2019" s="10"/>
    </row>
    <row r="2020" spans="79:79" x14ac:dyDescent="0.2">
      <c r="CA2020" s="10"/>
    </row>
    <row r="2021" spans="79:79" x14ac:dyDescent="0.2">
      <c r="CA2021" s="10"/>
    </row>
    <row r="2022" spans="79:79" x14ac:dyDescent="0.2">
      <c r="CA2022" s="10"/>
    </row>
    <row r="2023" spans="79:79" x14ac:dyDescent="0.2">
      <c r="CA2023" s="10"/>
    </row>
    <row r="2024" spans="79:79" x14ac:dyDescent="0.2">
      <c r="CA2024" s="10"/>
    </row>
    <row r="2025" spans="79:79" x14ac:dyDescent="0.2">
      <c r="CA2025" s="10"/>
    </row>
    <row r="2026" spans="79:79" x14ac:dyDescent="0.2">
      <c r="CA2026" s="10"/>
    </row>
    <row r="2027" spans="79:79" x14ac:dyDescent="0.2">
      <c r="CA2027" s="10"/>
    </row>
    <row r="2028" spans="79:79" x14ac:dyDescent="0.2">
      <c r="CA2028" s="10"/>
    </row>
    <row r="2029" spans="79:79" x14ac:dyDescent="0.2">
      <c r="CA2029" s="10"/>
    </row>
    <row r="2030" spans="79:79" x14ac:dyDescent="0.2">
      <c r="CA2030" s="10"/>
    </row>
    <row r="2031" spans="79:79" x14ac:dyDescent="0.2">
      <c r="CA2031" s="10"/>
    </row>
    <row r="2032" spans="79:79" x14ac:dyDescent="0.2">
      <c r="CA2032" s="10"/>
    </row>
    <row r="2033" spans="79:79" x14ac:dyDescent="0.2">
      <c r="CA2033" s="10"/>
    </row>
    <row r="2034" spans="79:79" x14ac:dyDescent="0.2">
      <c r="CA2034" s="10"/>
    </row>
    <row r="2035" spans="79:79" x14ac:dyDescent="0.2">
      <c r="CA2035" s="10"/>
    </row>
    <row r="2036" spans="79:79" x14ac:dyDescent="0.2">
      <c r="CA2036" s="10"/>
    </row>
    <row r="2037" spans="79:79" x14ac:dyDescent="0.2">
      <c r="CA2037" s="10"/>
    </row>
    <row r="2038" spans="79:79" x14ac:dyDescent="0.2">
      <c r="CA2038" s="10"/>
    </row>
    <row r="2039" spans="79:79" x14ac:dyDescent="0.2">
      <c r="CA2039" s="10"/>
    </row>
    <row r="2040" spans="79:79" x14ac:dyDescent="0.2">
      <c r="CA2040" s="10"/>
    </row>
    <row r="2041" spans="79:79" x14ac:dyDescent="0.2">
      <c r="CA2041" s="10"/>
    </row>
    <row r="2042" spans="79:79" x14ac:dyDescent="0.2">
      <c r="CA2042" s="10"/>
    </row>
    <row r="2043" spans="79:79" x14ac:dyDescent="0.2">
      <c r="CA2043" s="10"/>
    </row>
    <row r="2044" spans="79:79" x14ac:dyDescent="0.2">
      <c r="CA2044" s="10"/>
    </row>
    <row r="2045" spans="79:79" x14ac:dyDescent="0.2">
      <c r="CA2045" s="10"/>
    </row>
    <row r="2046" spans="79:79" x14ac:dyDescent="0.2">
      <c r="CA2046" s="10"/>
    </row>
    <row r="2047" spans="79:79" x14ac:dyDescent="0.2">
      <c r="CA2047" s="10"/>
    </row>
    <row r="2048" spans="79:79" x14ac:dyDescent="0.2">
      <c r="CA2048" s="10"/>
    </row>
    <row r="2049" spans="79:79" x14ac:dyDescent="0.2">
      <c r="CA2049" s="10"/>
    </row>
    <row r="2050" spans="79:79" x14ac:dyDescent="0.2">
      <c r="CA2050" s="10"/>
    </row>
    <row r="2051" spans="79:79" x14ac:dyDescent="0.2">
      <c r="CA2051" s="10"/>
    </row>
    <row r="2052" spans="79:79" x14ac:dyDescent="0.2">
      <c r="CA2052" s="10"/>
    </row>
    <row r="2053" spans="79:79" x14ac:dyDescent="0.2">
      <c r="CA2053" s="10"/>
    </row>
    <row r="2054" spans="79:79" x14ac:dyDescent="0.2">
      <c r="CA2054" s="10"/>
    </row>
    <row r="2055" spans="79:79" x14ac:dyDescent="0.2">
      <c r="CA2055" s="10"/>
    </row>
    <row r="2056" spans="79:79" x14ac:dyDescent="0.2">
      <c r="CA2056" s="10"/>
    </row>
    <row r="2057" spans="79:79" x14ac:dyDescent="0.2">
      <c r="CA2057" s="10"/>
    </row>
    <row r="2058" spans="79:79" x14ac:dyDescent="0.2">
      <c r="CA2058" s="10"/>
    </row>
    <row r="2059" spans="79:79" x14ac:dyDescent="0.2">
      <c r="CA2059" s="10"/>
    </row>
    <row r="2060" spans="79:79" x14ac:dyDescent="0.2">
      <c r="CA2060" s="10"/>
    </row>
    <row r="2061" spans="79:79" x14ac:dyDescent="0.2">
      <c r="CA2061" s="10"/>
    </row>
    <row r="2062" spans="79:79" x14ac:dyDescent="0.2">
      <c r="CA2062" s="10"/>
    </row>
    <row r="2063" spans="79:79" x14ac:dyDescent="0.2">
      <c r="CA2063" s="10"/>
    </row>
    <row r="2064" spans="79:79" x14ac:dyDescent="0.2">
      <c r="CA2064" s="10"/>
    </row>
    <row r="2065" spans="79:79" x14ac:dyDescent="0.2">
      <c r="CA2065" s="10"/>
    </row>
    <row r="2066" spans="79:79" x14ac:dyDescent="0.2">
      <c r="CA2066" s="10"/>
    </row>
    <row r="2067" spans="79:79" x14ac:dyDescent="0.2">
      <c r="CA2067" s="10"/>
    </row>
    <row r="2068" spans="79:79" x14ac:dyDescent="0.2">
      <c r="CA2068" s="10"/>
    </row>
    <row r="2069" spans="79:79" x14ac:dyDescent="0.2">
      <c r="CA2069" s="10"/>
    </row>
    <row r="2070" spans="79:79" x14ac:dyDescent="0.2">
      <c r="CA2070" s="10"/>
    </row>
    <row r="2071" spans="79:79" x14ac:dyDescent="0.2">
      <c r="CA2071" s="10"/>
    </row>
    <row r="2072" spans="79:79" x14ac:dyDescent="0.2">
      <c r="CA2072" s="10"/>
    </row>
    <row r="2073" spans="79:79" x14ac:dyDescent="0.2">
      <c r="CA2073" s="10"/>
    </row>
    <row r="2074" spans="79:79" x14ac:dyDescent="0.2">
      <c r="CA2074" s="10"/>
    </row>
    <row r="2075" spans="79:79" x14ac:dyDescent="0.2">
      <c r="CA2075" s="10"/>
    </row>
    <row r="2076" spans="79:79" x14ac:dyDescent="0.2">
      <c r="CA2076" s="10"/>
    </row>
    <row r="2077" spans="79:79" x14ac:dyDescent="0.2">
      <c r="CA2077" s="10"/>
    </row>
    <row r="2078" spans="79:79" x14ac:dyDescent="0.2">
      <c r="CA2078" s="10"/>
    </row>
    <row r="2079" spans="79:79" x14ac:dyDescent="0.2">
      <c r="CA2079" s="10"/>
    </row>
    <row r="2080" spans="79:79" x14ac:dyDescent="0.2">
      <c r="CA2080" s="10"/>
    </row>
    <row r="2081" spans="79:79" x14ac:dyDescent="0.2">
      <c r="CA2081" s="10"/>
    </row>
    <row r="2082" spans="79:79" x14ac:dyDescent="0.2">
      <c r="CA2082" s="10"/>
    </row>
    <row r="2083" spans="79:79" x14ac:dyDescent="0.2">
      <c r="CA2083" s="10"/>
    </row>
    <row r="2084" spans="79:79" x14ac:dyDescent="0.2">
      <c r="CA2084" s="10"/>
    </row>
    <row r="2085" spans="79:79" x14ac:dyDescent="0.2">
      <c r="CA2085" s="10"/>
    </row>
    <row r="2086" spans="79:79" x14ac:dyDescent="0.2">
      <c r="CA2086" s="10"/>
    </row>
    <row r="2087" spans="79:79" x14ac:dyDescent="0.2">
      <c r="CA2087" s="10"/>
    </row>
    <row r="2088" spans="79:79" x14ac:dyDescent="0.2">
      <c r="CA2088" s="10"/>
    </row>
    <row r="2089" spans="79:79" x14ac:dyDescent="0.2">
      <c r="CA2089" s="10"/>
    </row>
    <row r="2090" spans="79:79" x14ac:dyDescent="0.2">
      <c r="CA2090" s="10"/>
    </row>
    <row r="2091" spans="79:79" x14ac:dyDescent="0.2">
      <c r="CA2091" s="10"/>
    </row>
    <row r="2092" spans="79:79" x14ac:dyDescent="0.2">
      <c r="CA2092" s="10"/>
    </row>
    <row r="2093" spans="79:79" x14ac:dyDescent="0.2">
      <c r="CA2093" s="10"/>
    </row>
    <row r="2094" spans="79:79" x14ac:dyDescent="0.2">
      <c r="CA2094" s="10"/>
    </row>
    <row r="2095" spans="79:79" x14ac:dyDescent="0.2">
      <c r="CA2095" s="10"/>
    </row>
    <row r="2096" spans="79:79" x14ac:dyDescent="0.2">
      <c r="CA2096" s="10"/>
    </row>
    <row r="2097" spans="79:79" x14ac:dyDescent="0.2">
      <c r="CA2097" s="10"/>
    </row>
    <row r="2098" spans="79:79" x14ac:dyDescent="0.2">
      <c r="CA2098" s="10"/>
    </row>
    <row r="2099" spans="79:79" x14ac:dyDescent="0.2">
      <c r="CA2099" s="10"/>
    </row>
    <row r="2100" spans="79:79" x14ac:dyDescent="0.2">
      <c r="CA2100" s="10"/>
    </row>
    <row r="2101" spans="79:79" x14ac:dyDescent="0.2">
      <c r="CA2101" s="10"/>
    </row>
    <row r="2102" spans="79:79" x14ac:dyDescent="0.2">
      <c r="CA2102" s="10"/>
    </row>
    <row r="2103" spans="79:79" x14ac:dyDescent="0.2">
      <c r="CA2103" s="10"/>
    </row>
    <row r="2104" spans="79:79" x14ac:dyDescent="0.2">
      <c r="CA2104" s="10"/>
    </row>
    <row r="2105" spans="79:79" x14ac:dyDescent="0.2">
      <c r="CA2105" s="10"/>
    </row>
    <row r="2106" spans="79:79" x14ac:dyDescent="0.2">
      <c r="CA2106" s="10"/>
    </row>
    <row r="2107" spans="79:79" x14ac:dyDescent="0.2">
      <c r="CA2107" s="10"/>
    </row>
    <row r="2108" spans="79:79" x14ac:dyDescent="0.2">
      <c r="CA2108" s="10"/>
    </row>
    <row r="2109" spans="79:79" x14ac:dyDescent="0.2">
      <c r="CA2109" s="10"/>
    </row>
    <row r="2110" spans="79:79" x14ac:dyDescent="0.2">
      <c r="CA2110" s="10"/>
    </row>
    <row r="2111" spans="79:79" x14ac:dyDescent="0.2">
      <c r="CA2111" s="10"/>
    </row>
    <row r="2112" spans="79:79" x14ac:dyDescent="0.2">
      <c r="CA2112" s="10"/>
    </row>
    <row r="2113" spans="79:79" x14ac:dyDescent="0.2">
      <c r="CA2113" s="10"/>
    </row>
    <row r="2114" spans="79:79" x14ac:dyDescent="0.2">
      <c r="CA2114" s="10"/>
    </row>
    <row r="2115" spans="79:79" x14ac:dyDescent="0.2">
      <c r="CA2115" s="10"/>
    </row>
    <row r="2116" spans="79:79" x14ac:dyDescent="0.2">
      <c r="CA2116" s="10"/>
    </row>
    <row r="2117" spans="79:79" x14ac:dyDescent="0.2">
      <c r="CA2117" s="10"/>
    </row>
    <row r="2118" spans="79:79" x14ac:dyDescent="0.2">
      <c r="CA2118" s="10"/>
    </row>
    <row r="2119" spans="79:79" x14ac:dyDescent="0.2">
      <c r="CA2119" s="10"/>
    </row>
    <row r="2120" spans="79:79" x14ac:dyDescent="0.2">
      <c r="CA2120" s="10"/>
    </row>
    <row r="2121" spans="79:79" x14ac:dyDescent="0.2">
      <c r="CA2121" s="10"/>
    </row>
    <row r="2122" spans="79:79" x14ac:dyDescent="0.2">
      <c r="CA2122" s="10"/>
    </row>
    <row r="2123" spans="79:79" x14ac:dyDescent="0.2">
      <c r="CA2123" s="10"/>
    </row>
    <row r="2124" spans="79:79" x14ac:dyDescent="0.2">
      <c r="CA2124" s="10"/>
    </row>
    <row r="2125" spans="79:79" x14ac:dyDescent="0.2">
      <c r="CA2125" s="10"/>
    </row>
    <row r="2126" spans="79:79" x14ac:dyDescent="0.2">
      <c r="CA2126" s="10"/>
    </row>
    <row r="2127" spans="79:79" x14ac:dyDescent="0.2">
      <c r="CA2127" s="10"/>
    </row>
    <row r="2128" spans="79:79" x14ac:dyDescent="0.2">
      <c r="CA2128" s="10"/>
    </row>
    <row r="2129" spans="79:79" x14ac:dyDescent="0.2">
      <c r="CA2129" s="10"/>
    </row>
    <row r="2130" spans="79:79" x14ac:dyDescent="0.2">
      <c r="CA2130" s="10"/>
    </row>
    <row r="2131" spans="79:79" x14ac:dyDescent="0.2">
      <c r="CA2131" s="10"/>
    </row>
    <row r="2132" spans="79:79" x14ac:dyDescent="0.2">
      <c r="CA2132" s="10"/>
    </row>
    <row r="2133" spans="79:79" x14ac:dyDescent="0.2">
      <c r="CA2133" s="10"/>
    </row>
    <row r="2134" spans="79:79" x14ac:dyDescent="0.2">
      <c r="CA2134" s="10"/>
    </row>
    <row r="2135" spans="79:79" x14ac:dyDescent="0.2">
      <c r="CA2135" s="10"/>
    </row>
    <row r="2136" spans="79:79" x14ac:dyDescent="0.2">
      <c r="CA2136" s="10"/>
    </row>
    <row r="2137" spans="79:79" x14ac:dyDescent="0.2">
      <c r="CA2137" s="10"/>
    </row>
    <row r="2138" spans="79:79" x14ac:dyDescent="0.2">
      <c r="CA2138" s="10"/>
    </row>
    <row r="2139" spans="79:79" x14ac:dyDescent="0.2">
      <c r="CA2139" s="10"/>
    </row>
    <row r="2140" spans="79:79" x14ac:dyDescent="0.2">
      <c r="CA2140" s="10"/>
    </row>
    <row r="2141" spans="79:79" x14ac:dyDescent="0.2">
      <c r="CA2141" s="10"/>
    </row>
    <row r="2142" spans="79:79" x14ac:dyDescent="0.2">
      <c r="CA2142" s="10"/>
    </row>
    <row r="2143" spans="79:79" x14ac:dyDescent="0.2">
      <c r="CA2143" s="10"/>
    </row>
    <row r="2144" spans="79:79" x14ac:dyDescent="0.2">
      <c r="CA2144" s="10"/>
    </row>
    <row r="2145" spans="79:79" x14ac:dyDescent="0.2">
      <c r="CA2145" s="10"/>
    </row>
    <row r="2146" spans="79:79" x14ac:dyDescent="0.2">
      <c r="CA2146" s="10"/>
    </row>
    <row r="2147" spans="79:79" x14ac:dyDescent="0.2">
      <c r="CA2147" s="10"/>
    </row>
    <row r="2148" spans="79:79" x14ac:dyDescent="0.2">
      <c r="CA2148" s="10"/>
    </row>
    <row r="2149" spans="79:79" x14ac:dyDescent="0.2">
      <c r="CA2149" s="10"/>
    </row>
    <row r="2150" spans="79:79" x14ac:dyDescent="0.2">
      <c r="CA2150" s="10"/>
    </row>
    <row r="2151" spans="79:79" x14ac:dyDescent="0.2">
      <c r="CA2151" s="10"/>
    </row>
    <row r="2152" spans="79:79" x14ac:dyDescent="0.2">
      <c r="CA2152" s="10"/>
    </row>
    <row r="2153" spans="79:79" x14ac:dyDescent="0.2">
      <c r="CA2153" s="10"/>
    </row>
    <row r="2154" spans="79:79" x14ac:dyDescent="0.2">
      <c r="CA2154" s="10"/>
    </row>
    <row r="2155" spans="79:79" x14ac:dyDescent="0.2">
      <c r="CA2155" s="10"/>
    </row>
    <row r="2156" spans="79:79" x14ac:dyDescent="0.2">
      <c r="CA2156" s="10"/>
    </row>
    <row r="2157" spans="79:79" x14ac:dyDescent="0.2">
      <c r="CA2157" s="10"/>
    </row>
    <row r="2158" spans="79:79" x14ac:dyDescent="0.2">
      <c r="CA2158" s="10"/>
    </row>
    <row r="2159" spans="79:79" x14ac:dyDescent="0.2">
      <c r="CA2159" s="10"/>
    </row>
    <row r="2160" spans="79:79" x14ac:dyDescent="0.2">
      <c r="CA2160" s="10"/>
    </row>
    <row r="2161" spans="79:79" x14ac:dyDescent="0.2">
      <c r="CA2161" s="10"/>
    </row>
    <row r="2162" spans="79:79" x14ac:dyDescent="0.2">
      <c r="CA2162" s="10"/>
    </row>
    <row r="2163" spans="79:79" x14ac:dyDescent="0.2">
      <c r="CA2163" s="10"/>
    </row>
    <row r="2164" spans="79:79" x14ac:dyDescent="0.2">
      <c r="CA2164" s="10"/>
    </row>
    <row r="2165" spans="79:79" x14ac:dyDescent="0.2">
      <c r="CA2165" s="10"/>
    </row>
    <row r="2166" spans="79:79" x14ac:dyDescent="0.2">
      <c r="CA2166" s="10"/>
    </row>
    <row r="2167" spans="79:79" x14ac:dyDescent="0.2">
      <c r="CA2167" s="10"/>
    </row>
    <row r="2168" spans="79:79" x14ac:dyDescent="0.2">
      <c r="CA2168" s="10"/>
    </row>
    <row r="2169" spans="79:79" x14ac:dyDescent="0.2">
      <c r="CA2169" s="10"/>
    </row>
    <row r="2170" spans="79:79" x14ac:dyDescent="0.2">
      <c r="CA2170" s="10"/>
    </row>
    <row r="2171" spans="79:79" x14ac:dyDescent="0.2">
      <c r="CA2171" s="10"/>
    </row>
    <row r="2172" spans="79:79" x14ac:dyDescent="0.2">
      <c r="CA2172" s="10"/>
    </row>
    <row r="2173" spans="79:79" x14ac:dyDescent="0.2">
      <c r="CA2173" s="10"/>
    </row>
    <row r="2174" spans="79:79" x14ac:dyDescent="0.2">
      <c r="CA2174" s="10"/>
    </row>
    <row r="2175" spans="79:79" x14ac:dyDescent="0.2">
      <c r="CA2175" s="10"/>
    </row>
    <row r="2176" spans="79:79" x14ac:dyDescent="0.2">
      <c r="CA2176" s="10"/>
    </row>
    <row r="2177" spans="79:79" x14ac:dyDescent="0.2">
      <c r="CA2177" s="10"/>
    </row>
    <row r="2178" spans="79:79" x14ac:dyDescent="0.2">
      <c r="CA2178" s="10"/>
    </row>
    <row r="2179" spans="79:79" x14ac:dyDescent="0.2">
      <c r="CA2179" s="10"/>
    </row>
    <row r="2180" spans="79:79" x14ac:dyDescent="0.2">
      <c r="CA2180" s="10"/>
    </row>
    <row r="2181" spans="79:79" x14ac:dyDescent="0.2">
      <c r="CA2181" s="10"/>
    </row>
    <row r="2182" spans="79:79" x14ac:dyDescent="0.2">
      <c r="CA2182" s="10"/>
    </row>
    <row r="2183" spans="79:79" x14ac:dyDescent="0.2">
      <c r="CA2183" s="10"/>
    </row>
    <row r="2184" spans="79:79" x14ac:dyDescent="0.2">
      <c r="CA2184" s="10"/>
    </row>
    <row r="2185" spans="79:79" x14ac:dyDescent="0.2">
      <c r="CA2185" s="10"/>
    </row>
    <row r="2186" spans="79:79" x14ac:dyDescent="0.2">
      <c r="CA2186" s="10"/>
    </row>
    <row r="2187" spans="79:79" x14ac:dyDescent="0.2">
      <c r="CA2187" s="10"/>
    </row>
    <row r="2188" spans="79:79" x14ac:dyDescent="0.2">
      <c r="CA2188" s="10"/>
    </row>
    <row r="2189" spans="79:79" x14ac:dyDescent="0.2">
      <c r="CA2189" s="10"/>
    </row>
    <row r="2190" spans="79:79" x14ac:dyDescent="0.2">
      <c r="CA2190" s="10"/>
    </row>
    <row r="2191" spans="79:79" x14ac:dyDescent="0.2">
      <c r="CA2191" s="10"/>
    </row>
    <row r="2192" spans="79:79" x14ac:dyDescent="0.2">
      <c r="CA2192" s="10"/>
    </row>
    <row r="2193" spans="79:79" x14ac:dyDescent="0.2">
      <c r="CA2193" s="10"/>
    </row>
    <row r="2194" spans="79:79" x14ac:dyDescent="0.2">
      <c r="CA2194" s="10"/>
    </row>
    <row r="2195" spans="79:79" x14ac:dyDescent="0.2">
      <c r="CA2195" s="10"/>
    </row>
    <row r="2196" spans="79:79" x14ac:dyDescent="0.2">
      <c r="CA2196" s="10"/>
    </row>
    <row r="2197" spans="79:79" x14ac:dyDescent="0.2">
      <c r="CA2197" s="10"/>
    </row>
    <row r="2198" spans="79:79" x14ac:dyDescent="0.2">
      <c r="CA2198" s="10"/>
    </row>
    <row r="2199" spans="79:79" x14ac:dyDescent="0.2">
      <c r="CA2199" s="10"/>
    </row>
    <row r="2200" spans="79:79" x14ac:dyDescent="0.2">
      <c r="CA2200" s="10"/>
    </row>
    <row r="2201" spans="79:79" x14ac:dyDescent="0.2">
      <c r="CA2201" s="10"/>
    </row>
    <row r="2202" spans="79:79" x14ac:dyDescent="0.2">
      <c r="CA2202" s="10"/>
    </row>
    <row r="2203" spans="79:79" x14ac:dyDescent="0.2">
      <c r="CA2203" s="10"/>
    </row>
    <row r="2204" spans="79:79" x14ac:dyDescent="0.2">
      <c r="CA2204" s="10"/>
    </row>
    <row r="2205" spans="79:79" x14ac:dyDescent="0.2">
      <c r="CA2205" s="10"/>
    </row>
    <row r="2206" spans="79:79" x14ac:dyDescent="0.2">
      <c r="CA2206" s="10"/>
    </row>
    <row r="2207" spans="79:79" x14ac:dyDescent="0.2">
      <c r="CA2207" s="10"/>
    </row>
    <row r="2208" spans="79:79" x14ac:dyDescent="0.2">
      <c r="CA2208" s="10"/>
    </row>
    <row r="2209" spans="79:79" x14ac:dyDescent="0.2">
      <c r="CA2209" s="10"/>
    </row>
    <row r="2210" spans="79:79" x14ac:dyDescent="0.2">
      <c r="CA2210" s="10"/>
    </row>
    <row r="2211" spans="79:79" x14ac:dyDescent="0.2">
      <c r="CA2211" s="10"/>
    </row>
    <row r="2212" spans="79:79" x14ac:dyDescent="0.2">
      <c r="CA2212" s="10"/>
    </row>
    <row r="2213" spans="79:79" x14ac:dyDescent="0.2">
      <c r="CA2213" s="10"/>
    </row>
    <row r="2214" spans="79:79" x14ac:dyDescent="0.2">
      <c r="CA2214" s="10"/>
    </row>
    <row r="2215" spans="79:79" x14ac:dyDescent="0.2">
      <c r="CA2215" s="10"/>
    </row>
    <row r="2216" spans="79:79" x14ac:dyDescent="0.2">
      <c r="CA2216" s="10"/>
    </row>
    <row r="2217" spans="79:79" x14ac:dyDescent="0.2">
      <c r="CA2217" s="10"/>
    </row>
    <row r="2218" spans="79:79" x14ac:dyDescent="0.2">
      <c r="CA2218" s="10"/>
    </row>
    <row r="2219" spans="79:79" x14ac:dyDescent="0.2">
      <c r="CA2219" s="10"/>
    </row>
    <row r="2220" spans="79:79" x14ac:dyDescent="0.2">
      <c r="CA2220" s="10"/>
    </row>
    <row r="2221" spans="79:79" x14ac:dyDescent="0.2">
      <c r="CA2221" s="10"/>
    </row>
    <row r="2222" spans="79:79" x14ac:dyDescent="0.2">
      <c r="CA2222" s="10"/>
    </row>
    <row r="2223" spans="79:79" x14ac:dyDescent="0.2">
      <c r="CA2223" s="10"/>
    </row>
    <row r="2224" spans="79:79" x14ac:dyDescent="0.2">
      <c r="CA2224" s="10"/>
    </row>
    <row r="2225" spans="79:79" x14ac:dyDescent="0.2">
      <c r="CA2225" s="10"/>
    </row>
    <row r="2226" spans="79:79" x14ac:dyDescent="0.2">
      <c r="CA2226" s="10"/>
    </row>
    <row r="2227" spans="79:79" x14ac:dyDescent="0.2">
      <c r="CA2227" s="10"/>
    </row>
    <row r="2228" spans="79:79" x14ac:dyDescent="0.2">
      <c r="CA2228" s="10"/>
    </row>
    <row r="2229" spans="79:79" x14ac:dyDescent="0.2">
      <c r="CA2229" s="10"/>
    </row>
    <row r="2230" spans="79:79" x14ac:dyDescent="0.2">
      <c r="CA2230" s="10"/>
    </row>
    <row r="2231" spans="79:79" x14ac:dyDescent="0.2">
      <c r="CA2231" s="10"/>
    </row>
    <row r="2232" spans="79:79" x14ac:dyDescent="0.2">
      <c r="CA2232" s="10"/>
    </row>
    <row r="2233" spans="79:79" x14ac:dyDescent="0.2">
      <c r="CA2233" s="10"/>
    </row>
    <row r="2234" spans="79:79" x14ac:dyDescent="0.2">
      <c r="CA2234" s="10"/>
    </row>
    <row r="2235" spans="79:79" x14ac:dyDescent="0.2">
      <c r="CA2235" s="10"/>
    </row>
    <row r="2236" spans="79:79" x14ac:dyDescent="0.2">
      <c r="CA2236" s="10"/>
    </row>
    <row r="2237" spans="79:79" x14ac:dyDescent="0.2">
      <c r="CA2237" s="10"/>
    </row>
    <row r="2238" spans="79:79" x14ac:dyDescent="0.2">
      <c r="CA2238" s="10"/>
    </row>
    <row r="2239" spans="79:79" x14ac:dyDescent="0.2">
      <c r="CA2239" s="10"/>
    </row>
    <row r="2240" spans="79:79" x14ac:dyDescent="0.2">
      <c r="CA2240" s="10"/>
    </row>
    <row r="2241" spans="79:79" x14ac:dyDescent="0.2">
      <c r="CA2241" s="10"/>
    </row>
    <row r="2242" spans="79:79" x14ac:dyDescent="0.2">
      <c r="CA2242" s="10"/>
    </row>
    <row r="2243" spans="79:79" x14ac:dyDescent="0.2">
      <c r="CA2243" s="10"/>
    </row>
    <row r="2244" spans="79:79" x14ac:dyDescent="0.2">
      <c r="CA2244" s="10"/>
    </row>
    <row r="2245" spans="79:79" x14ac:dyDescent="0.2">
      <c r="CA2245" s="10"/>
    </row>
    <row r="2246" spans="79:79" x14ac:dyDescent="0.2">
      <c r="CA2246" s="10"/>
    </row>
    <row r="2247" spans="79:79" x14ac:dyDescent="0.2">
      <c r="CA2247" s="10"/>
    </row>
    <row r="2248" spans="79:79" x14ac:dyDescent="0.2">
      <c r="CA2248" s="10"/>
    </row>
    <row r="2249" spans="79:79" x14ac:dyDescent="0.2">
      <c r="CA2249" s="10"/>
    </row>
    <row r="2250" spans="79:79" x14ac:dyDescent="0.2">
      <c r="CA2250" s="10"/>
    </row>
    <row r="2251" spans="79:79" x14ac:dyDescent="0.2">
      <c r="CA2251" s="10"/>
    </row>
    <row r="2252" spans="79:79" x14ac:dyDescent="0.2">
      <c r="CA2252" s="10"/>
    </row>
    <row r="2253" spans="79:79" x14ac:dyDescent="0.2">
      <c r="CA2253" s="10"/>
    </row>
    <row r="2254" spans="79:79" x14ac:dyDescent="0.2">
      <c r="CA2254" s="10"/>
    </row>
    <row r="2255" spans="79:79" x14ac:dyDescent="0.2">
      <c r="CA2255" s="10"/>
    </row>
    <row r="2256" spans="79:79" x14ac:dyDescent="0.2">
      <c r="CA2256" s="10"/>
    </row>
    <row r="2257" spans="79:79" x14ac:dyDescent="0.2">
      <c r="CA2257" s="10"/>
    </row>
    <row r="2258" spans="79:79" x14ac:dyDescent="0.2">
      <c r="CA2258" s="10"/>
    </row>
    <row r="2259" spans="79:79" x14ac:dyDescent="0.2">
      <c r="CA2259" s="10"/>
    </row>
    <row r="2260" spans="79:79" x14ac:dyDescent="0.2">
      <c r="CA2260" s="10"/>
    </row>
    <row r="2261" spans="79:79" x14ac:dyDescent="0.2">
      <c r="CA2261" s="10"/>
    </row>
    <row r="2262" spans="79:79" x14ac:dyDescent="0.2">
      <c r="CA2262" s="10"/>
    </row>
    <row r="2263" spans="79:79" x14ac:dyDescent="0.2">
      <c r="CA2263" s="10"/>
    </row>
    <row r="2264" spans="79:79" x14ac:dyDescent="0.2">
      <c r="CA2264" s="10"/>
    </row>
    <row r="2265" spans="79:79" x14ac:dyDescent="0.2">
      <c r="CA2265" s="10"/>
    </row>
    <row r="2266" spans="79:79" x14ac:dyDescent="0.2">
      <c r="CA2266" s="10"/>
    </row>
    <row r="2267" spans="79:79" x14ac:dyDescent="0.2">
      <c r="CA2267" s="10"/>
    </row>
    <row r="2268" spans="79:79" x14ac:dyDescent="0.2">
      <c r="CA2268" s="10"/>
    </row>
    <row r="2269" spans="79:79" x14ac:dyDescent="0.2">
      <c r="CA2269" s="10"/>
    </row>
    <row r="2270" spans="79:79" x14ac:dyDescent="0.2">
      <c r="CA2270" s="10"/>
    </row>
    <row r="2271" spans="79:79" x14ac:dyDescent="0.2">
      <c r="CA2271" s="10"/>
    </row>
    <row r="2272" spans="79:79" x14ac:dyDescent="0.2">
      <c r="CA2272" s="10"/>
    </row>
    <row r="2273" spans="79:79" x14ac:dyDescent="0.2">
      <c r="CA2273" s="10"/>
    </row>
    <row r="2274" spans="79:79" x14ac:dyDescent="0.2">
      <c r="CA2274" s="10"/>
    </row>
    <row r="2275" spans="79:79" x14ac:dyDescent="0.2">
      <c r="CA2275" s="10"/>
    </row>
    <row r="2276" spans="79:79" x14ac:dyDescent="0.2">
      <c r="CA2276" s="10"/>
    </row>
    <row r="2277" spans="79:79" x14ac:dyDescent="0.2">
      <c r="CA2277" s="10"/>
    </row>
    <row r="2278" spans="79:79" x14ac:dyDescent="0.2">
      <c r="CA2278" s="10"/>
    </row>
    <row r="2279" spans="79:79" x14ac:dyDescent="0.2">
      <c r="CA2279" s="10"/>
    </row>
    <row r="2280" spans="79:79" x14ac:dyDescent="0.2">
      <c r="CA2280" s="10"/>
    </row>
    <row r="2281" spans="79:79" x14ac:dyDescent="0.2">
      <c r="CA2281" s="10"/>
    </row>
    <row r="2282" spans="79:79" x14ac:dyDescent="0.2">
      <c r="CA2282" s="10"/>
    </row>
    <row r="2283" spans="79:79" x14ac:dyDescent="0.2">
      <c r="CA2283" s="10"/>
    </row>
    <row r="2284" spans="79:79" x14ac:dyDescent="0.2">
      <c r="CA2284" s="10"/>
    </row>
    <row r="2285" spans="79:79" x14ac:dyDescent="0.2">
      <c r="CA2285" s="10"/>
    </row>
    <row r="2286" spans="79:79" x14ac:dyDescent="0.2">
      <c r="CA2286" s="10"/>
    </row>
    <row r="2287" spans="79:79" x14ac:dyDescent="0.2">
      <c r="CA2287" s="10"/>
    </row>
    <row r="2288" spans="79:79" x14ac:dyDescent="0.2">
      <c r="CA2288" s="10"/>
    </row>
    <row r="2289" spans="79:79" x14ac:dyDescent="0.2">
      <c r="CA2289" s="10"/>
    </row>
    <row r="2290" spans="79:79" x14ac:dyDescent="0.2">
      <c r="CA2290" s="10"/>
    </row>
    <row r="2291" spans="79:79" x14ac:dyDescent="0.2">
      <c r="CA2291" s="10"/>
    </row>
    <row r="2292" spans="79:79" x14ac:dyDescent="0.2">
      <c r="CA2292" s="10"/>
    </row>
    <row r="2293" spans="79:79" x14ac:dyDescent="0.2">
      <c r="CA2293" s="10"/>
    </row>
    <row r="2294" spans="79:79" x14ac:dyDescent="0.2">
      <c r="CA2294" s="10"/>
    </row>
    <row r="2295" spans="79:79" x14ac:dyDescent="0.2">
      <c r="CA2295" s="10"/>
    </row>
    <row r="2296" spans="79:79" x14ac:dyDescent="0.2">
      <c r="CA2296" s="10"/>
    </row>
    <row r="2297" spans="79:79" x14ac:dyDescent="0.2">
      <c r="CA2297" s="10"/>
    </row>
    <row r="2298" spans="79:79" x14ac:dyDescent="0.2">
      <c r="CA2298" s="10"/>
    </row>
    <row r="2299" spans="79:79" x14ac:dyDescent="0.2">
      <c r="CA2299" s="10"/>
    </row>
    <row r="2300" spans="79:79" x14ac:dyDescent="0.2">
      <c r="CA2300" s="10"/>
    </row>
    <row r="2301" spans="79:79" x14ac:dyDescent="0.2">
      <c r="CA2301" s="10"/>
    </row>
    <row r="2302" spans="79:79" x14ac:dyDescent="0.2">
      <c r="CA2302" s="10"/>
    </row>
    <row r="2303" spans="79:79" x14ac:dyDescent="0.2">
      <c r="CA2303" s="10"/>
    </row>
    <row r="2304" spans="79:79" x14ac:dyDescent="0.2">
      <c r="CA2304" s="10"/>
    </row>
    <row r="2305" spans="79:79" x14ac:dyDescent="0.2">
      <c r="CA2305" s="10"/>
    </row>
    <row r="2306" spans="79:79" x14ac:dyDescent="0.2">
      <c r="CA2306" s="10"/>
    </row>
    <row r="2307" spans="79:79" x14ac:dyDescent="0.2">
      <c r="CA2307" s="10"/>
    </row>
    <row r="2308" spans="79:79" x14ac:dyDescent="0.2">
      <c r="CA2308" s="10"/>
    </row>
    <row r="2309" spans="79:79" x14ac:dyDescent="0.2">
      <c r="CA2309" s="10"/>
    </row>
    <row r="2310" spans="79:79" x14ac:dyDescent="0.2">
      <c r="CA2310" s="10"/>
    </row>
    <row r="2311" spans="79:79" x14ac:dyDescent="0.2">
      <c r="CA2311" s="10"/>
    </row>
    <row r="2312" spans="79:79" x14ac:dyDescent="0.2">
      <c r="CA2312" s="10"/>
    </row>
    <row r="2313" spans="79:79" x14ac:dyDescent="0.2">
      <c r="CA2313" s="10"/>
    </row>
    <row r="2314" spans="79:79" x14ac:dyDescent="0.2">
      <c r="CA2314" s="10"/>
    </row>
    <row r="2315" spans="79:79" x14ac:dyDescent="0.2">
      <c r="CA2315" s="10"/>
    </row>
    <row r="2316" spans="79:79" x14ac:dyDescent="0.2">
      <c r="CA2316" s="10"/>
    </row>
    <row r="2317" spans="79:79" x14ac:dyDescent="0.2">
      <c r="CA2317" s="10"/>
    </row>
    <row r="2318" spans="79:79" x14ac:dyDescent="0.2">
      <c r="CA2318" s="10"/>
    </row>
    <row r="2319" spans="79:79" x14ac:dyDescent="0.2">
      <c r="CA2319" s="10"/>
    </row>
    <row r="2320" spans="79:79" x14ac:dyDescent="0.2">
      <c r="CA2320" s="10"/>
    </row>
    <row r="2321" spans="79:79" x14ac:dyDescent="0.2">
      <c r="CA2321" s="10"/>
    </row>
    <row r="2322" spans="79:79" x14ac:dyDescent="0.2">
      <c r="CA2322" s="10"/>
    </row>
    <row r="2323" spans="79:79" x14ac:dyDescent="0.2">
      <c r="CA2323" s="10"/>
    </row>
    <row r="2324" spans="79:79" x14ac:dyDescent="0.2">
      <c r="CA2324" s="10"/>
    </row>
    <row r="2325" spans="79:79" x14ac:dyDescent="0.2">
      <c r="CA2325" s="10"/>
    </row>
    <row r="2326" spans="79:79" x14ac:dyDescent="0.2">
      <c r="CA2326" s="10"/>
    </row>
    <row r="2327" spans="79:79" x14ac:dyDescent="0.2">
      <c r="CA2327" s="10"/>
    </row>
    <row r="2328" spans="79:79" x14ac:dyDescent="0.2">
      <c r="CA2328" s="10"/>
    </row>
    <row r="2329" spans="79:79" x14ac:dyDescent="0.2">
      <c r="CA2329" s="10"/>
    </row>
    <row r="2330" spans="79:79" x14ac:dyDescent="0.2">
      <c r="CA2330" s="10"/>
    </row>
    <row r="2331" spans="79:79" x14ac:dyDescent="0.2">
      <c r="CA2331" s="10"/>
    </row>
    <row r="2332" spans="79:79" x14ac:dyDescent="0.2">
      <c r="CA2332" s="10"/>
    </row>
    <row r="2333" spans="79:79" x14ac:dyDescent="0.2">
      <c r="CA2333" s="10"/>
    </row>
    <row r="2334" spans="79:79" x14ac:dyDescent="0.2">
      <c r="CA2334" s="10"/>
    </row>
    <row r="2335" spans="79:79" x14ac:dyDescent="0.2">
      <c r="CA2335" s="10"/>
    </row>
    <row r="2336" spans="79:79" x14ac:dyDescent="0.2">
      <c r="CA2336" s="10"/>
    </row>
    <row r="2337" spans="79:79" x14ac:dyDescent="0.2">
      <c r="CA2337" s="10"/>
    </row>
    <row r="2338" spans="79:79" x14ac:dyDescent="0.2">
      <c r="CA2338" s="10"/>
    </row>
    <row r="2339" spans="79:79" x14ac:dyDescent="0.2">
      <c r="CA2339" s="10"/>
    </row>
    <row r="2340" spans="79:79" x14ac:dyDescent="0.2">
      <c r="CA2340" s="10"/>
    </row>
    <row r="2341" spans="79:79" x14ac:dyDescent="0.2">
      <c r="CA2341" s="10"/>
    </row>
    <row r="2342" spans="79:79" x14ac:dyDescent="0.2">
      <c r="CA2342" s="10"/>
    </row>
    <row r="2343" spans="79:79" x14ac:dyDescent="0.2">
      <c r="CA2343" s="10"/>
    </row>
    <row r="2344" spans="79:79" x14ac:dyDescent="0.2">
      <c r="CA2344" s="10"/>
    </row>
    <row r="2345" spans="79:79" x14ac:dyDescent="0.2">
      <c r="CA2345" s="10"/>
    </row>
    <row r="2346" spans="79:79" x14ac:dyDescent="0.2">
      <c r="CA2346" s="10"/>
    </row>
    <row r="2347" spans="79:79" x14ac:dyDescent="0.2">
      <c r="CA2347" s="10"/>
    </row>
    <row r="2348" spans="79:79" x14ac:dyDescent="0.2">
      <c r="CA2348" s="10"/>
    </row>
    <row r="2349" spans="79:79" x14ac:dyDescent="0.2">
      <c r="CA2349" s="10"/>
    </row>
    <row r="2350" spans="79:79" x14ac:dyDescent="0.2">
      <c r="CA2350" s="10"/>
    </row>
    <row r="2351" spans="79:79" x14ac:dyDescent="0.2">
      <c r="CA2351" s="10"/>
    </row>
    <row r="2352" spans="79:79" x14ac:dyDescent="0.2">
      <c r="CA2352" s="10"/>
    </row>
    <row r="2353" spans="79:79" x14ac:dyDescent="0.2">
      <c r="CA2353" s="10"/>
    </row>
    <row r="2354" spans="79:79" x14ac:dyDescent="0.2">
      <c r="CA2354" s="10"/>
    </row>
    <row r="2355" spans="79:79" x14ac:dyDescent="0.2">
      <c r="CA2355" s="10"/>
    </row>
    <row r="2356" spans="79:79" x14ac:dyDescent="0.2">
      <c r="CA2356" s="10"/>
    </row>
    <row r="2357" spans="79:79" x14ac:dyDescent="0.2">
      <c r="CA2357" s="10"/>
    </row>
    <row r="2358" spans="79:79" x14ac:dyDescent="0.2">
      <c r="CA2358" s="10"/>
    </row>
    <row r="2359" spans="79:79" x14ac:dyDescent="0.2">
      <c r="CA2359" s="10"/>
    </row>
    <row r="2360" spans="79:79" x14ac:dyDescent="0.2">
      <c r="CA2360" s="10"/>
    </row>
    <row r="2361" spans="79:79" x14ac:dyDescent="0.2">
      <c r="CA2361" s="10"/>
    </row>
    <row r="2362" spans="79:79" x14ac:dyDescent="0.2">
      <c r="CA2362" s="10"/>
    </row>
    <row r="2363" spans="79:79" x14ac:dyDescent="0.2">
      <c r="CA2363" s="10"/>
    </row>
    <row r="2364" spans="79:79" x14ac:dyDescent="0.2">
      <c r="CA2364" s="10"/>
    </row>
    <row r="2365" spans="79:79" x14ac:dyDescent="0.2">
      <c r="CA2365" s="10"/>
    </row>
    <row r="2366" spans="79:79" x14ac:dyDescent="0.2">
      <c r="CA2366" s="10"/>
    </row>
    <row r="2367" spans="79:79" x14ac:dyDescent="0.2">
      <c r="CA2367" s="10"/>
    </row>
    <row r="2368" spans="79:79" x14ac:dyDescent="0.2">
      <c r="CA2368" s="10"/>
    </row>
    <row r="2369" spans="79:79" x14ac:dyDescent="0.2">
      <c r="CA2369" s="10"/>
    </row>
    <row r="2370" spans="79:79" x14ac:dyDescent="0.2">
      <c r="CA2370" s="10"/>
    </row>
    <row r="2371" spans="79:79" x14ac:dyDescent="0.2">
      <c r="CA2371" s="10"/>
    </row>
    <row r="2372" spans="79:79" x14ac:dyDescent="0.2">
      <c r="CA2372" s="10"/>
    </row>
    <row r="2373" spans="79:79" x14ac:dyDescent="0.2">
      <c r="CA2373" s="10"/>
    </row>
    <row r="2374" spans="79:79" x14ac:dyDescent="0.2">
      <c r="CA2374" s="10"/>
    </row>
    <row r="2375" spans="79:79" x14ac:dyDescent="0.2">
      <c r="CA2375" s="10"/>
    </row>
    <row r="2376" spans="79:79" x14ac:dyDescent="0.2">
      <c r="CA2376" s="10"/>
    </row>
    <row r="2377" spans="79:79" x14ac:dyDescent="0.2">
      <c r="CA2377" s="10"/>
    </row>
    <row r="2378" spans="79:79" x14ac:dyDescent="0.2">
      <c r="CA2378" s="10"/>
    </row>
    <row r="2379" spans="79:79" x14ac:dyDescent="0.2">
      <c r="CA2379" s="10"/>
    </row>
    <row r="2380" spans="79:79" x14ac:dyDescent="0.2">
      <c r="CA2380" s="10"/>
    </row>
    <row r="2381" spans="79:79" x14ac:dyDescent="0.2">
      <c r="CA2381" s="10"/>
    </row>
    <row r="2382" spans="79:79" x14ac:dyDescent="0.2">
      <c r="CA2382" s="10"/>
    </row>
    <row r="2383" spans="79:79" x14ac:dyDescent="0.2">
      <c r="CA2383" s="10"/>
    </row>
    <row r="2384" spans="79:79" x14ac:dyDescent="0.2">
      <c r="CA2384" s="10"/>
    </row>
    <row r="2385" spans="79:79" x14ac:dyDescent="0.2">
      <c r="CA2385" s="10"/>
    </row>
    <row r="2386" spans="79:79" x14ac:dyDescent="0.2">
      <c r="CA2386" s="10"/>
    </row>
    <row r="2387" spans="79:79" x14ac:dyDescent="0.2">
      <c r="CA2387" s="10"/>
    </row>
    <row r="2388" spans="79:79" x14ac:dyDescent="0.2">
      <c r="CA2388" s="10"/>
    </row>
    <row r="2389" spans="79:79" x14ac:dyDescent="0.2">
      <c r="CA2389" s="10"/>
    </row>
    <row r="2390" spans="79:79" x14ac:dyDescent="0.2">
      <c r="CA2390" s="10"/>
    </row>
    <row r="2391" spans="79:79" x14ac:dyDescent="0.2">
      <c r="CA2391" s="10"/>
    </row>
    <row r="2392" spans="79:79" x14ac:dyDescent="0.2">
      <c r="CA2392" s="10"/>
    </row>
    <row r="2393" spans="79:79" x14ac:dyDescent="0.2">
      <c r="CA2393" s="10"/>
    </row>
    <row r="2394" spans="79:79" x14ac:dyDescent="0.2">
      <c r="CA2394" s="10"/>
    </row>
    <row r="2395" spans="79:79" x14ac:dyDescent="0.2">
      <c r="CA2395" s="10"/>
    </row>
    <row r="2396" spans="79:79" x14ac:dyDescent="0.2">
      <c r="CA2396" s="10"/>
    </row>
    <row r="2397" spans="79:79" x14ac:dyDescent="0.2">
      <c r="CA2397" s="10"/>
    </row>
    <row r="2398" spans="79:79" x14ac:dyDescent="0.2">
      <c r="CA2398" s="10"/>
    </row>
    <row r="2399" spans="79:79" x14ac:dyDescent="0.2">
      <c r="CA2399" s="10"/>
    </row>
    <row r="2400" spans="79:79" x14ac:dyDescent="0.2">
      <c r="CA2400" s="10"/>
    </row>
    <row r="2401" spans="79:79" x14ac:dyDescent="0.2">
      <c r="CA2401" s="10"/>
    </row>
    <row r="2402" spans="79:79" x14ac:dyDescent="0.2">
      <c r="CA2402" s="10"/>
    </row>
    <row r="2403" spans="79:79" x14ac:dyDescent="0.2">
      <c r="CA2403" s="10"/>
    </row>
    <row r="2404" spans="79:79" x14ac:dyDescent="0.2">
      <c r="CA2404" s="10"/>
    </row>
    <row r="2405" spans="79:79" x14ac:dyDescent="0.2">
      <c r="CA2405" s="10"/>
    </row>
    <row r="2406" spans="79:79" x14ac:dyDescent="0.2">
      <c r="CA2406" s="10"/>
    </row>
    <row r="2407" spans="79:79" x14ac:dyDescent="0.2">
      <c r="CA2407" s="10"/>
    </row>
    <row r="2408" spans="79:79" x14ac:dyDescent="0.2">
      <c r="CA2408" s="10"/>
    </row>
    <row r="2409" spans="79:79" x14ac:dyDescent="0.2">
      <c r="CA2409" s="10"/>
    </row>
    <row r="2410" spans="79:79" x14ac:dyDescent="0.2">
      <c r="CA2410" s="10"/>
    </row>
    <row r="2411" spans="79:79" x14ac:dyDescent="0.2">
      <c r="CA2411" s="10"/>
    </row>
    <row r="2412" spans="79:79" x14ac:dyDescent="0.2">
      <c r="CA2412" s="10"/>
    </row>
    <row r="2413" spans="79:79" x14ac:dyDescent="0.2">
      <c r="CA2413" s="10"/>
    </row>
    <row r="2414" spans="79:79" x14ac:dyDescent="0.2">
      <c r="CA2414" s="10"/>
    </row>
    <row r="2415" spans="79:79" x14ac:dyDescent="0.2">
      <c r="CA2415" s="10"/>
    </row>
    <row r="2416" spans="79:79" x14ac:dyDescent="0.2">
      <c r="CA2416" s="10"/>
    </row>
    <row r="2417" spans="79:79" x14ac:dyDescent="0.2">
      <c r="CA2417" s="10"/>
    </row>
    <row r="2418" spans="79:79" x14ac:dyDescent="0.2">
      <c r="CA2418" s="10"/>
    </row>
    <row r="2419" spans="79:79" x14ac:dyDescent="0.2">
      <c r="CA2419" s="10"/>
    </row>
    <row r="2420" spans="79:79" x14ac:dyDescent="0.2">
      <c r="CA2420" s="10"/>
    </row>
    <row r="2421" spans="79:79" x14ac:dyDescent="0.2">
      <c r="CA2421" s="10"/>
    </row>
    <row r="2422" spans="79:79" x14ac:dyDescent="0.2">
      <c r="CA2422" s="10"/>
    </row>
    <row r="2423" spans="79:79" x14ac:dyDescent="0.2">
      <c r="CA2423" s="10"/>
    </row>
    <row r="2424" spans="79:79" x14ac:dyDescent="0.2">
      <c r="CA2424" s="10"/>
    </row>
    <row r="2425" spans="79:79" x14ac:dyDescent="0.2">
      <c r="CA2425" s="10"/>
    </row>
    <row r="2426" spans="79:79" x14ac:dyDescent="0.2">
      <c r="CA2426" s="10"/>
    </row>
    <row r="2427" spans="79:79" x14ac:dyDescent="0.2">
      <c r="CA2427" s="10"/>
    </row>
    <row r="2428" spans="79:79" x14ac:dyDescent="0.2">
      <c r="CA2428" s="10"/>
    </row>
    <row r="2429" spans="79:79" x14ac:dyDescent="0.2">
      <c r="CA2429" s="10"/>
    </row>
    <row r="2430" spans="79:79" x14ac:dyDescent="0.2">
      <c r="CA2430" s="10"/>
    </row>
    <row r="2431" spans="79:79" x14ac:dyDescent="0.2">
      <c r="CA2431" s="10"/>
    </row>
    <row r="2432" spans="79:79" x14ac:dyDescent="0.2">
      <c r="CA2432" s="10"/>
    </row>
    <row r="2433" spans="79:79" x14ac:dyDescent="0.2">
      <c r="CA2433" s="10"/>
    </row>
    <row r="2434" spans="79:79" x14ac:dyDescent="0.2">
      <c r="CA2434" s="10"/>
    </row>
    <row r="2435" spans="79:79" x14ac:dyDescent="0.2">
      <c r="CA2435" s="10"/>
    </row>
    <row r="2436" spans="79:79" x14ac:dyDescent="0.2">
      <c r="CA2436" s="10"/>
    </row>
    <row r="2437" spans="79:79" x14ac:dyDescent="0.2">
      <c r="CA2437" s="10"/>
    </row>
    <row r="2438" spans="79:79" x14ac:dyDescent="0.2">
      <c r="CA2438" s="10"/>
    </row>
    <row r="2439" spans="79:79" x14ac:dyDescent="0.2">
      <c r="CA2439" s="10"/>
    </row>
    <row r="2440" spans="79:79" x14ac:dyDescent="0.2">
      <c r="CA2440" s="10"/>
    </row>
    <row r="2441" spans="79:79" x14ac:dyDescent="0.2">
      <c r="CA2441" s="10"/>
    </row>
    <row r="2442" spans="79:79" x14ac:dyDescent="0.2">
      <c r="CA2442" s="10"/>
    </row>
    <row r="2443" spans="79:79" x14ac:dyDescent="0.2">
      <c r="CA2443" s="10"/>
    </row>
    <row r="2444" spans="79:79" x14ac:dyDescent="0.2">
      <c r="CA2444" s="10"/>
    </row>
    <row r="2445" spans="79:79" x14ac:dyDescent="0.2">
      <c r="CA2445" s="10"/>
    </row>
    <row r="2446" spans="79:79" x14ac:dyDescent="0.2">
      <c r="CA2446" s="10"/>
    </row>
    <row r="2447" spans="79:79" x14ac:dyDescent="0.2">
      <c r="CA2447" s="10"/>
    </row>
    <row r="2448" spans="79:79" x14ac:dyDescent="0.2">
      <c r="CA2448" s="10"/>
    </row>
    <row r="2449" spans="79:79" x14ac:dyDescent="0.2">
      <c r="CA2449" s="10"/>
    </row>
    <row r="2450" spans="79:79" x14ac:dyDescent="0.2">
      <c r="CA2450" s="10"/>
    </row>
    <row r="2451" spans="79:79" x14ac:dyDescent="0.2">
      <c r="CA2451" s="10"/>
    </row>
    <row r="2452" spans="79:79" x14ac:dyDescent="0.2">
      <c r="CA2452" s="10"/>
    </row>
    <row r="2453" spans="79:79" x14ac:dyDescent="0.2">
      <c r="CA2453" s="10"/>
    </row>
    <row r="2454" spans="79:79" x14ac:dyDescent="0.2">
      <c r="CA2454" s="10"/>
    </row>
    <row r="2455" spans="79:79" x14ac:dyDescent="0.2">
      <c r="CA2455" s="10"/>
    </row>
    <row r="2456" spans="79:79" x14ac:dyDescent="0.2">
      <c r="CA2456" s="10"/>
    </row>
    <row r="2457" spans="79:79" x14ac:dyDescent="0.2">
      <c r="CA2457" s="10"/>
    </row>
    <row r="2458" spans="79:79" x14ac:dyDescent="0.2">
      <c r="CA2458" s="10"/>
    </row>
    <row r="2459" spans="79:79" x14ac:dyDescent="0.2">
      <c r="CA2459" s="10"/>
    </row>
    <row r="2460" spans="79:79" x14ac:dyDescent="0.2">
      <c r="CA2460" s="10"/>
    </row>
    <row r="2461" spans="79:79" x14ac:dyDescent="0.2">
      <c r="CA2461" s="10"/>
    </row>
    <row r="2462" spans="79:79" x14ac:dyDescent="0.2">
      <c r="CA2462" s="10"/>
    </row>
    <row r="2463" spans="79:79" x14ac:dyDescent="0.2">
      <c r="CA2463" s="10"/>
    </row>
    <row r="2464" spans="79:79" x14ac:dyDescent="0.2">
      <c r="CA2464" s="10"/>
    </row>
    <row r="2465" spans="79:79" x14ac:dyDescent="0.2">
      <c r="CA2465" s="10"/>
    </row>
    <row r="2466" spans="79:79" x14ac:dyDescent="0.2">
      <c r="CA2466" s="10"/>
    </row>
    <row r="2467" spans="79:79" x14ac:dyDescent="0.2">
      <c r="CA2467" s="10"/>
    </row>
    <row r="2468" spans="79:79" x14ac:dyDescent="0.2">
      <c r="CA2468" s="10"/>
    </row>
    <row r="2469" spans="79:79" x14ac:dyDescent="0.2">
      <c r="CA2469" s="10"/>
    </row>
    <row r="2470" spans="79:79" x14ac:dyDescent="0.2">
      <c r="CA2470" s="10"/>
    </row>
    <row r="2471" spans="79:79" x14ac:dyDescent="0.2">
      <c r="CA2471" s="10"/>
    </row>
    <row r="2472" spans="79:79" x14ac:dyDescent="0.2">
      <c r="CA2472" s="10"/>
    </row>
    <row r="2473" spans="79:79" x14ac:dyDescent="0.2">
      <c r="CA2473" s="10"/>
    </row>
    <row r="2474" spans="79:79" x14ac:dyDescent="0.2">
      <c r="CA2474" s="10"/>
    </row>
    <row r="2475" spans="79:79" x14ac:dyDescent="0.2">
      <c r="CA2475" s="10"/>
    </row>
    <row r="2476" spans="79:79" x14ac:dyDescent="0.2">
      <c r="CA2476" s="10"/>
    </row>
    <row r="2477" spans="79:79" x14ac:dyDescent="0.2">
      <c r="CA2477" s="10"/>
    </row>
    <row r="2478" spans="79:79" x14ac:dyDescent="0.2">
      <c r="CA2478" s="10"/>
    </row>
    <row r="2479" spans="79:79" x14ac:dyDescent="0.2">
      <c r="CA2479" s="10"/>
    </row>
    <row r="2480" spans="79:79" x14ac:dyDescent="0.2">
      <c r="CA2480" s="10"/>
    </row>
    <row r="2481" spans="79:79" x14ac:dyDescent="0.2">
      <c r="CA2481" s="10"/>
    </row>
    <row r="2482" spans="79:79" x14ac:dyDescent="0.2">
      <c r="CA2482" s="10"/>
    </row>
    <row r="2483" spans="79:79" x14ac:dyDescent="0.2">
      <c r="CA2483" s="10"/>
    </row>
    <row r="2484" spans="79:79" x14ac:dyDescent="0.2">
      <c r="CA2484" s="10"/>
    </row>
    <row r="2485" spans="79:79" x14ac:dyDescent="0.2">
      <c r="CA2485" s="10"/>
    </row>
    <row r="2486" spans="79:79" x14ac:dyDescent="0.2">
      <c r="CA2486" s="10"/>
    </row>
    <row r="2487" spans="79:79" x14ac:dyDescent="0.2">
      <c r="CA2487" s="10"/>
    </row>
    <row r="2488" spans="79:79" x14ac:dyDescent="0.2">
      <c r="CA2488" s="10"/>
    </row>
    <row r="2489" spans="79:79" x14ac:dyDescent="0.2">
      <c r="CA2489" s="10"/>
    </row>
    <row r="2490" spans="79:79" x14ac:dyDescent="0.2">
      <c r="CA2490" s="10"/>
    </row>
    <row r="2491" spans="79:79" x14ac:dyDescent="0.2">
      <c r="CA2491" s="10"/>
    </row>
    <row r="2492" spans="79:79" x14ac:dyDescent="0.2">
      <c r="CA2492" s="10"/>
    </row>
    <row r="2493" spans="79:79" x14ac:dyDescent="0.2">
      <c r="CA2493" s="10"/>
    </row>
    <row r="2494" spans="79:79" x14ac:dyDescent="0.2">
      <c r="CA2494" s="10"/>
    </row>
    <row r="2495" spans="79:79" x14ac:dyDescent="0.2">
      <c r="CA2495" s="10"/>
    </row>
    <row r="2496" spans="79:79" x14ac:dyDescent="0.2">
      <c r="CA2496" s="10"/>
    </row>
    <row r="2497" spans="79:79" x14ac:dyDescent="0.2">
      <c r="CA2497" s="10"/>
    </row>
    <row r="2498" spans="79:79" x14ac:dyDescent="0.2">
      <c r="CA2498" s="10"/>
    </row>
    <row r="2499" spans="79:79" x14ac:dyDescent="0.2">
      <c r="CA2499" s="10"/>
    </row>
    <row r="2500" spans="79:79" x14ac:dyDescent="0.2">
      <c r="CA2500" s="10"/>
    </row>
    <row r="2501" spans="79:79" x14ac:dyDescent="0.2">
      <c r="CA2501" s="10"/>
    </row>
    <row r="2502" spans="79:79" x14ac:dyDescent="0.2">
      <c r="CA2502" s="10"/>
    </row>
    <row r="2503" spans="79:79" x14ac:dyDescent="0.2">
      <c r="CA2503" s="10"/>
    </row>
    <row r="2504" spans="79:79" x14ac:dyDescent="0.2">
      <c r="CA2504" s="10"/>
    </row>
    <row r="2505" spans="79:79" x14ac:dyDescent="0.2">
      <c r="CA2505" s="10"/>
    </row>
    <row r="2506" spans="79:79" x14ac:dyDescent="0.2">
      <c r="CA2506" s="10"/>
    </row>
    <row r="2507" spans="79:79" x14ac:dyDescent="0.2">
      <c r="CA2507" s="10"/>
    </row>
    <row r="2508" spans="79:79" x14ac:dyDescent="0.2">
      <c r="CA2508" s="10"/>
    </row>
    <row r="2509" spans="79:79" x14ac:dyDescent="0.2">
      <c r="CA2509" s="10"/>
    </row>
    <row r="2510" spans="79:79" x14ac:dyDescent="0.2">
      <c r="CA2510" s="10"/>
    </row>
    <row r="2511" spans="79:79" x14ac:dyDescent="0.2">
      <c r="CA2511" s="10"/>
    </row>
    <row r="2512" spans="79:79" x14ac:dyDescent="0.2">
      <c r="CA2512" s="10"/>
    </row>
    <row r="2513" spans="79:79" x14ac:dyDescent="0.2">
      <c r="CA2513" s="10"/>
    </row>
    <row r="2514" spans="79:79" x14ac:dyDescent="0.2">
      <c r="CA2514" s="10"/>
    </row>
    <row r="2515" spans="79:79" x14ac:dyDescent="0.2">
      <c r="CA2515" s="10"/>
    </row>
    <row r="2516" spans="79:79" x14ac:dyDescent="0.2">
      <c r="CA2516" s="10"/>
    </row>
    <row r="2517" spans="79:79" x14ac:dyDescent="0.2">
      <c r="CA2517" s="10"/>
    </row>
    <row r="2518" spans="79:79" x14ac:dyDescent="0.2">
      <c r="CA2518" s="10"/>
    </row>
    <row r="2519" spans="79:79" x14ac:dyDescent="0.2">
      <c r="CA2519" s="10"/>
    </row>
    <row r="2520" spans="79:79" x14ac:dyDescent="0.2">
      <c r="CA2520" s="10"/>
    </row>
    <row r="2521" spans="79:79" x14ac:dyDescent="0.2">
      <c r="CA2521" s="10"/>
    </row>
    <row r="2522" spans="79:79" x14ac:dyDescent="0.2">
      <c r="CA2522" s="10"/>
    </row>
    <row r="2523" spans="79:79" x14ac:dyDescent="0.2">
      <c r="CA2523" s="10"/>
    </row>
    <row r="2524" spans="79:79" x14ac:dyDescent="0.2">
      <c r="CA2524" s="10"/>
    </row>
    <row r="2525" spans="79:79" x14ac:dyDescent="0.2">
      <c r="CA2525" s="10"/>
    </row>
    <row r="2526" spans="79:79" x14ac:dyDescent="0.2">
      <c r="CA2526" s="10"/>
    </row>
    <row r="2527" spans="79:79" x14ac:dyDescent="0.2">
      <c r="CA2527" s="10"/>
    </row>
    <row r="2528" spans="79:79" x14ac:dyDescent="0.2">
      <c r="CA2528" s="10"/>
    </row>
    <row r="2529" spans="79:79" x14ac:dyDescent="0.2">
      <c r="CA2529" s="10"/>
    </row>
    <row r="2530" spans="79:79" x14ac:dyDescent="0.2">
      <c r="CA2530" s="10"/>
    </row>
    <row r="2531" spans="79:79" x14ac:dyDescent="0.2">
      <c r="CA2531" s="10"/>
    </row>
    <row r="2532" spans="79:79" x14ac:dyDescent="0.2">
      <c r="CA2532" s="10"/>
    </row>
    <row r="2533" spans="79:79" x14ac:dyDescent="0.2">
      <c r="CA2533" s="10"/>
    </row>
    <row r="2534" spans="79:79" x14ac:dyDescent="0.2">
      <c r="CA2534" s="10"/>
    </row>
    <row r="2535" spans="79:79" x14ac:dyDescent="0.2">
      <c r="CA2535" s="10"/>
    </row>
    <row r="2536" spans="79:79" x14ac:dyDescent="0.2">
      <c r="CA2536" s="10"/>
    </row>
    <row r="2537" spans="79:79" x14ac:dyDescent="0.2">
      <c r="CA2537" s="10"/>
    </row>
    <row r="2538" spans="79:79" x14ac:dyDescent="0.2">
      <c r="CA2538" s="10"/>
    </row>
    <row r="2539" spans="79:79" x14ac:dyDescent="0.2">
      <c r="CA2539" s="10"/>
    </row>
    <row r="2540" spans="79:79" x14ac:dyDescent="0.2">
      <c r="CA2540" s="10"/>
    </row>
    <row r="2541" spans="79:79" x14ac:dyDescent="0.2">
      <c r="CA2541" s="10"/>
    </row>
    <row r="2542" spans="79:79" x14ac:dyDescent="0.2">
      <c r="CA2542" s="10"/>
    </row>
    <row r="2543" spans="79:79" x14ac:dyDescent="0.2">
      <c r="CA2543" s="10"/>
    </row>
    <row r="2544" spans="79:79" x14ac:dyDescent="0.2">
      <c r="CA2544" s="10"/>
    </row>
    <row r="2545" spans="79:79" x14ac:dyDescent="0.2">
      <c r="CA2545" s="10"/>
    </row>
    <row r="2546" spans="79:79" x14ac:dyDescent="0.2">
      <c r="CA2546" s="10"/>
    </row>
    <row r="2547" spans="79:79" x14ac:dyDescent="0.2">
      <c r="CA2547" s="10"/>
    </row>
    <row r="2548" spans="79:79" x14ac:dyDescent="0.2">
      <c r="CA2548" s="10"/>
    </row>
    <row r="2549" spans="79:79" x14ac:dyDescent="0.2">
      <c r="CA2549" s="10"/>
    </row>
    <row r="2550" spans="79:79" x14ac:dyDescent="0.2">
      <c r="CA2550" s="10"/>
    </row>
    <row r="2551" spans="79:79" x14ac:dyDescent="0.2">
      <c r="CA2551" s="10"/>
    </row>
    <row r="2552" spans="79:79" x14ac:dyDescent="0.2">
      <c r="CA2552" s="10"/>
    </row>
    <row r="2553" spans="79:79" x14ac:dyDescent="0.2">
      <c r="CA2553" s="10"/>
    </row>
    <row r="2554" spans="79:79" x14ac:dyDescent="0.2">
      <c r="CA2554" s="10"/>
    </row>
    <row r="2555" spans="79:79" x14ac:dyDescent="0.2">
      <c r="CA2555" s="10"/>
    </row>
    <row r="2556" spans="79:79" x14ac:dyDescent="0.2">
      <c r="CA2556" s="10"/>
    </row>
    <row r="2557" spans="79:79" x14ac:dyDescent="0.2">
      <c r="CA2557" s="10"/>
    </row>
    <row r="2558" spans="79:79" x14ac:dyDescent="0.2">
      <c r="CA2558" s="10"/>
    </row>
    <row r="2559" spans="79:79" x14ac:dyDescent="0.2">
      <c r="CA2559" s="10"/>
    </row>
    <row r="2560" spans="79:79" x14ac:dyDescent="0.2">
      <c r="CA2560" s="10"/>
    </row>
    <row r="2561" spans="79:79" x14ac:dyDescent="0.2">
      <c r="CA2561" s="10"/>
    </row>
    <row r="2562" spans="79:79" x14ac:dyDescent="0.2">
      <c r="CA2562" s="10"/>
    </row>
    <row r="2563" spans="79:79" x14ac:dyDescent="0.2">
      <c r="CA2563" s="10"/>
    </row>
    <row r="2564" spans="79:79" x14ac:dyDescent="0.2">
      <c r="CA2564" s="10"/>
    </row>
    <row r="2565" spans="79:79" x14ac:dyDescent="0.2">
      <c r="CA2565" s="10"/>
    </row>
    <row r="2566" spans="79:79" x14ac:dyDescent="0.2">
      <c r="CA2566" s="10"/>
    </row>
    <row r="2567" spans="79:79" x14ac:dyDescent="0.2">
      <c r="CA2567" s="10"/>
    </row>
    <row r="2568" spans="79:79" x14ac:dyDescent="0.2">
      <c r="CA2568" s="10"/>
    </row>
    <row r="2569" spans="79:79" x14ac:dyDescent="0.2">
      <c r="CA2569" s="10"/>
    </row>
    <row r="2570" spans="79:79" x14ac:dyDescent="0.2">
      <c r="CA2570" s="10"/>
    </row>
    <row r="2571" spans="79:79" x14ac:dyDescent="0.2">
      <c r="CA2571" s="10"/>
    </row>
    <row r="2572" spans="79:79" x14ac:dyDescent="0.2">
      <c r="CA2572" s="10"/>
    </row>
    <row r="2573" spans="79:79" x14ac:dyDescent="0.2">
      <c r="CA2573" s="10"/>
    </row>
    <row r="2574" spans="79:79" x14ac:dyDescent="0.2">
      <c r="CA2574" s="10"/>
    </row>
    <row r="2575" spans="79:79" x14ac:dyDescent="0.2">
      <c r="CA2575" s="10"/>
    </row>
    <row r="2576" spans="79:79" x14ac:dyDescent="0.2">
      <c r="CA2576" s="10"/>
    </row>
    <row r="2577" spans="79:79" x14ac:dyDescent="0.2">
      <c r="CA2577" s="10"/>
    </row>
    <row r="2578" spans="79:79" x14ac:dyDescent="0.2">
      <c r="CA2578" s="10"/>
    </row>
    <row r="2579" spans="79:79" x14ac:dyDescent="0.2">
      <c r="CA2579" s="10"/>
    </row>
    <row r="2580" spans="79:79" x14ac:dyDescent="0.2">
      <c r="CA2580" s="10"/>
    </row>
    <row r="2581" spans="79:79" x14ac:dyDescent="0.2">
      <c r="CA2581" s="10"/>
    </row>
    <row r="2582" spans="79:79" x14ac:dyDescent="0.2">
      <c r="CA2582" s="10"/>
    </row>
    <row r="2583" spans="79:79" x14ac:dyDescent="0.2">
      <c r="CA2583" s="10"/>
    </row>
    <row r="2584" spans="79:79" x14ac:dyDescent="0.2">
      <c r="CA2584" s="10"/>
    </row>
    <row r="2585" spans="79:79" x14ac:dyDescent="0.2">
      <c r="CA2585" s="10"/>
    </row>
    <row r="2586" spans="79:79" x14ac:dyDescent="0.2">
      <c r="CA2586" s="10"/>
    </row>
    <row r="2587" spans="79:79" x14ac:dyDescent="0.2">
      <c r="CA2587" s="10"/>
    </row>
    <row r="2588" spans="79:79" x14ac:dyDescent="0.2">
      <c r="CA2588" s="10"/>
    </row>
    <row r="2589" spans="79:79" x14ac:dyDescent="0.2">
      <c r="CA2589" s="10"/>
    </row>
    <row r="2590" spans="79:79" x14ac:dyDescent="0.2">
      <c r="CA2590" s="10"/>
    </row>
    <row r="2591" spans="79:79" x14ac:dyDescent="0.2">
      <c r="CA2591" s="10"/>
    </row>
    <row r="2592" spans="79:79" x14ac:dyDescent="0.2">
      <c r="CA2592" s="10"/>
    </row>
    <row r="2593" spans="79:79" x14ac:dyDescent="0.2">
      <c r="CA2593" s="10"/>
    </row>
    <row r="2594" spans="79:79" x14ac:dyDescent="0.2">
      <c r="CA2594" s="10"/>
    </row>
    <row r="2595" spans="79:79" x14ac:dyDescent="0.2">
      <c r="CA2595" s="10"/>
    </row>
    <row r="2596" spans="79:79" x14ac:dyDescent="0.2">
      <c r="CA2596" s="10"/>
    </row>
    <row r="2597" spans="79:79" x14ac:dyDescent="0.2">
      <c r="CA2597" s="10"/>
    </row>
    <row r="2598" spans="79:79" x14ac:dyDescent="0.2">
      <c r="CA2598" s="10"/>
    </row>
    <row r="2599" spans="79:79" x14ac:dyDescent="0.2">
      <c r="CA2599" s="10"/>
    </row>
    <row r="2600" spans="79:79" x14ac:dyDescent="0.2">
      <c r="CA2600" s="10"/>
    </row>
    <row r="2601" spans="79:79" x14ac:dyDescent="0.2">
      <c r="CA2601" s="10"/>
    </row>
    <row r="2602" spans="79:79" x14ac:dyDescent="0.2">
      <c r="CA2602" s="10"/>
    </row>
    <row r="2603" spans="79:79" x14ac:dyDescent="0.2">
      <c r="CA2603" s="10"/>
    </row>
    <row r="2604" spans="79:79" x14ac:dyDescent="0.2">
      <c r="CA2604" s="10"/>
    </row>
    <row r="2605" spans="79:79" x14ac:dyDescent="0.2">
      <c r="CA2605" s="10"/>
    </row>
    <row r="2606" spans="79:79" x14ac:dyDescent="0.2">
      <c r="CA2606" s="10"/>
    </row>
    <row r="2607" spans="79:79" x14ac:dyDescent="0.2">
      <c r="CA2607" s="10"/>
    </row>
    <row r="2608" spans="79:79" x14ac:dyDescent="0.2">
      <c r="CA2608" s="10"/>
    </row>
    <row r="2609" spans="79:79" x14ac:dyDescent="0.2">
      <c r="CA2609" s="10"/>
    </row>
    <row r="2610" spans="79:79" x14ac:dyDescent="0.2">
      <c r="CA2610" s="10"/>
    </row>
    <row r="2611" spans="79:79" x14ac:dyDescent="0.2">
      <c r="CA2611" s="10"/>
    </row>
    <row r="2612" spans="79:79" x14ac:dyDescent="0.2">
      <c r="CA2612" s="10"/>
    </row>
    <row r="2613" spans="79:79" x14ac:dyDescent="0.2">
      <c r="CA2613" s="10"/>
    </row>
    <row r="2614" spans="79:79" x14ac:dyDescent="0.2">
      <c r="CA2614" s="10"/>
    </row>
    <row r="2615" spans="79:79" x14ac:dyDescent="0.2">
      <c r="CA2615" s="10"/>
    </row>
    <row r="2616" spans="79:79" x14ac:dyDescent="0.2">
      <c r="CA2616" s="10"/>
    </row>
    <row r="2617" spans="79:79" x14ac:dyDescent="0.2">
      <c r="CA2617" s="10"/>
    </row>
    <row r="2618" spans="79:79" x14ac:dyDescent="0.2">
      <c r="CA2618" s="10"/>
    </row>
    <row r="2619" spans="79:79" x14ac:dyDescent="0.2">
      <c r="CA2619" s="10"/>
    </row>
    <row r="2620" spans="79:79" x14ac:dyDescent="0.2">
      <c r="CA2620" s="10"/>
    </row>
    <row r="2621" spans="79:79" x14ac:dyDescent="0.2">
      <c r="CA2621" s="10"/>
    </row>
    <row r="2622" spans="79:79" x14ac:dyDescent="0.2">
      <c r="CA2622" s="10"/>
    </row>
    <row r="2623" spans="79:79" x14ac:dyDescent="0.2">
      <c r="CA2623" s="10"/>
    </row>
    <row r="2624" spans="79:79" x14ac:dyDescent="0.2">
      <c r="CA2624" s="10"/>
    </row>
    <row r="2625" spans="79:79" x14ac:dyDescent="0.2">
      <c r="CA2625" s="10"/>
    </row>
    <row r="2626" spans="79:79" x14ac:dyDescent="0.2">
      <c r="CA2626" s="10"/>
    </row>
    <row r="2627" spans="79:79" x14ac:dyDescent="0.2">
      <c r="CA2627" s="10"/>
    </row>
    <row r="2628" spans="79:79" x14ac:dyDescent="0.2">
      <c r="CA2628" s="10"/>
    </row>
    <row r="2629" spans="79:79" x14ac:dyDescent="0.2">
      <c r="CA2629" s="10"/>
    </row>
    <row r="2630" spans="79:79" x14ac:dyDescent="0.2">
      <c r="CA2630" s="10"/>
    </row>
    <row r="2631" spans="79:79" x14ac:dyDescent="0.2">
      <c r="CA2631" s="10"/>
    </row>
    <row r="2632" spans="79:79" x14ac:dyDescent="0.2">
      <c r="CA2632" s="10"/>
    </row>
    <row r="2633" spans="79:79" x14ac:dyDescent="0.2">
      <c r="CA2633" s="10"/>
    </row>
    <row r="2634" spans="79:79" x14ac:dyDescent="0.2">
      <c r="CA2634" s="10"/>
    </row>
    <row r="2635" spans="79:79" x14ac:dyDescent="0.2">
      <c r="CA2635" s="10"/>
    </row>
    <row r="2636" spans="79:79" x14ac:dyDescent="0.2">
      <c r="CA2636" s="10"/>
    </row>
    <row r="2637" spans="79:79" x14ac:dyDescent="0.2">
      <c r="CA2637" s="10"/>
    </row>
    <row r="2638" spans="79:79" x14ac:dyDescent="0.2">
      <c r="CA2638" s="10"/>
    </row>
    <row r="2639" spans="79:79" x14ac:dyDescent="0.2">
      <c r="CA2639" s="10"/>
    </row>
    <row r="2640" spans="79:79" x14ac:dyDescent="0.2">
      <c r="CA2640" s="10"/>
    </row>
    <row r="2641" spans="79:79" x14ac:dyDescent="0.2">
      <c r="CA2641" s="10"/>
    </row>
    <row r="2642" spans="79:79" x14ac:dyDescent="0.2">
      <c r="CA2642" s="10"/>
    </row>
    <row r="2643" spans="79:79" x14ac:dyDescent="0.2">
      <c r="CA2643" s="10"/>
    </row>
    <row r="2644" spans="79:79" x14ac:dyDescent="0.2">
      <c r="CA2644" s="10"/>
    </row>
    <row r="2645" spans="79:79" x14ac:dyDescent="0.2">
      <c r="CA2645" s="10"/>
    </row>
    <row r="2646" spans="79:79" x14ac:dyDescent="0.2">
      <c r="CA2646" s="10"/>
    </row>
    <row r="2647" spans="79:79" x14ac:dyDescent="0.2">
      <c r="CA2647" s="10"/>
    </row>
    <row r="2648" spans="79:79" x14ac:dyDescent="0.2">
      <c r="CA2648" s="10"/>
    </row>
    <row r="2649" spans="79:79" x14ac:dyDescent="0.2">
      <c r="CA2649" s="10"/>
    </row>
    <row r="2650" spans="79:79" x14ac:dyDescent="0.2">
      <c r="CA2650" s="10"/>
    </row>
    <row r="2651" spans="79:79" x14ac:dyDescent="0.2">
      <c r="CA2651" s="10"/>
    </row>
    <row r="2652" spans="79:79" x14ac:dyDescent="0.2">
      <c r="CA2652" s="10"/>
    </row>
    <row r="2653" spans="79:79" x14ac:dyDescent="0.2">
      <c r="CA2653" s="10"/>
    </row>
    <row r="2654" spans="79:79" x14ac:dyDescent="0.2">
      <c r="CA2654" s="10"/>
    </row>
    <row r="2655" spans="79:79" x14ac:dyDescent="0.2">
      <c r="CA2655" s="10"/>
    </row>
    <row r="2656" spans="79:79" x14ac:dyDescent="0.2">
      <c r="CA2656" s="10"/>
    </row>
    <row r="2657" spans="79:79" x14ac:dyDescent="0.2">
      <c r="CA2657" s="10"/>
    </row>
    <row r="2658" spans="79:79" x14ac:dyDescent="0.2">
      <c r="CA2658" s="10"/>
    </row>
    <row r="2659" spans="79:79" x14ac:dyDescent="0.2">
      <c r="CA2659" s="10"/>
    </row>
    <row r="2660" spans="79:79" x14ac:dyDescent="0.2">
      <c r="CA2660" s="10"/>
    </row>
    <row r="2661" spans="79:79" x14ac:dyDescent="0.2">
      <c r="CA2661" s="10"/>
    </row>
    <row r="2662" spans="79:79" x14ac:dyDescent="0.2">
      <c r="CA2662" s="10"/>
    </row>
    <row r="2663" spans="79:79" x14ac:dyDescent="0.2">
      <c r="CA2663" s="10"/>
    </row>
    <row r="2664" spans="79:79" x14ac:dyDescent="0.2">
      <c r="CA2664" s="10"/>
    </row>
    <row r="2665" spans="79:79" x14ac:dyDescent="0.2">
      <c r="CA2665" s="10"/>
    </row>
    <row r="2666" spans="79:79" x14ac:dyDescent="0.2">
      <c r="CA2666" s="10"/>
    </row>
    <row r="2667" spans="79:79" x14ac:dyDescent="0.2">
      <c r="CA2667" s="10"/>
    </row>
    <row r="2668" spans="79:79" x14ac:dyDescent="0.2">
      <c r="CA2668" s="10"/>
    </row>
    <row r="2669" spans="79:79" x14ac:dyDescent="0.2">
      <c r="CA2669" s="10"/>
    </row>
    <row r="2670" spans="79:79" x14ac:dyDescent="0.2">
      <c r="CA2670" s="10"/>
    </row>
    <row r="2671" spans="79:79" x14ac:dyDescent="0.2">
      <c r="CA2671" s="10"/>
    </row>
    <row r="2672" spans="79:79" x14ac:dyDescent="0.2">
      <c r="CA2672" s="10"/>
    </row>
    <row r="2673" spans="79:79" x14ac:dyDescent="0.2">
      <c r="CA2673" s="10"/>
    </row>
    <row r="2674" spans="79:79" x14ac:dyDescent="0.2">
      <c r="CA2674" s="10"/>
    </row>
    <row r="2675" spans="79:79" x14ac:dyDescent="0.2">
      <c r="CA2675" s="10"/>
    </row>
    <row r="2676" spans="79:79" x14ac:dyDescent="0.2">
      <c r="CA2676" s="10"/>
    </row>
    <row r="2677" spans="79:79" x14ac:dyDescent="0.2">
      <c r="CA2677" s="10"/>
    </row>
    <row r="2678" spans="79:79" x14ac:dyDescent="0.2">
      <c r="CA2678" s="10"/>
    </row>
    <row r="2679" spans="79:79" x14ac:dyDescent="0.2">
      <c r="CA2679" s="10"/>
    </row>
    <row r="2680" spans="79:79" x14ac:dyDescent="0.2">
      <c r="CA2680" s="10"/>
    </row>
    <row r="2681" spans="79:79" x14ac:dyDescent="0.2">
      <c r="CA2681" s="10"/>
    </row>
    <row r="2682" spans="79:79" x14ac:dyDescent="0.2">
      <c r="CA2682" s="10"/>
    </row>
    <row r="2683" spans="79:79" x14ac:dyDescent="0.2">
      <c r="CA2683" s="10"/>
    </row>
    <row r="2684" spans="79:79" x14ac:dyDescent="0.2">
      <c r="CA2684" s="10"/>
    </row>
    <row r="2685" spans="79:79" x14ac:dyDescent="0.2">
      <c r="CA2685" s="10"/>
    </row>
    <row r="2686" spans="79:79" x14ac:dyDescent="0.2">
      <c r="CA2686" s="10"/>
    </row>
    <row r="2687" spans="79:79" x14ac:dyDescent="0.2">
      <c r="CA2687" s="10"/>
    </row>
    <row r="2688" spans="79:79" x14ac:dyDescent="0.2">
      <c r="CA2688" s="10"/>
    </row>
    <row r="2689" spans="79:79" x14ac:dyDescent="0.2">
      <c r="CA2689" s="10"/>
    </row>
    <row r="2690" spans="79:79" x14ac:dyDescent="0.2">
      <c r="CA2690" s="10"/>
    </row>
    <row r="2691" spans="79:79" x14ac:dyDescent="0.2">
      <c r="CA2691" s="10"/>
    </row>
    <row r="2692" spans="79:79" x14ac:dyDescent="0.2">
      <c r="CA2692" s="10"/>
    </row>
    <row r="2693" spans="79:79" x14ac:dyDescent="0.2">
      <c r="CA2693" s="10"/>
    </row>
    <row r="2694" spans="79:79" x14ac:dyDescent="0.2">
      <c r="CA2694" s="10"/>
    </row>
    <row r="2695" spans="79:79" x14ac:dyDescent="0.2">
      <c r="CA2695" s="10"/>
    </row>
    <row r="2696" spans="79:79" x14ac:dyDescent="0.2">
      <c r="CA2696" s="10"/>
    </row>
    <row r="2697" spans="79:79" x14ac:dyDescent="0.2">
      <c r="CA2697" s="10"/>
    </row>
    <row r="2698" spans="79:79" x14ac:dyDescent="0.2">
      <c r="CA2698" s="10"/>
    </row>
    <row r="2699" spans="79:79" x14ac:dyDescent="0.2">
      <c r="CA2699" s="10"/>
    </row>
    <row r="2700" spans="79:79" x14ac:dyDescent="0.2">
      <c r="CA2700" s="10"/>
    </row>
    <row r="2701" spans="79:79" x14ac:dyDescent="0.2">
      <c r="CA2701" s="10"/>
    </row>
    <row r="2702" spans="79:79" x14ac:dyDescent="0.2">
      <c r="CA2702" s="10"/>
    </row>
    <row r="2703" spans="79:79" x14ac:dyDescent="0.2">
      <c r="CA2703" s="10"/>
    </row>
    <row r="2704" spans="79:79" x14ac:dyDescent="0.2">
      <c r="CA2704" s="10"/>
    </row>
    <row r="2705" spans="79:79" x14ac:dyDescent="0.2">
      <c r="CA2705" s="10"/>
    </row>
    <row r="2706" spans="79:79" x14ac:dyDescent="0.2">
      <c r="CA2706" s="10"/>
    </row>
    <row r="2707" spans="79:79" x14ac:dyDescent="0.2">
      <c r="CA2707" s="10"/>
    </row>
    <row r="2708" spans="79:79" x14ac:dyDescent="0.2">
      <c r="CA2708" s="10"/>
    </row>
    <row r="2709" spans="79:79" x14ac:dyDescent="0.2">
      <c r="CA2709" s="10"/>
    </row>
    <row r="2710" spans="79:79" x14ac:dyDescent="0.2">
      <c r="CA2710" s="10"/>
    </row>
    <row r="2711" spans="79:79" x14ac:dyDescent="0.2">
      <c r="CA2711" s="10"/>
    </row>
    <row r="2712" spans="79:79" x14ac:dyDescent="0.2">
      <c r="CA2712" s="10"/>
    </row>
    <row r="2713" spans="79:79" x14ac:dyDescent="0.2">
      <c r="CA2713" s="10"/>
    </row>
    <row r="2714" spans="79:79" x14ac:dyDescent="0.2">
      <c r="CA2714" s="10"/>
    </row>
    <row r="2715" spans="79:79" x14ac:dyDescent="0.2">
      <c r="CA2715" s="10"/>
    </row>
    <row r="2716" spans="79:79" x14ac:dyDescent="0.2">
      <c r="CA2716" s="10"/>
    </row>
    <row r="2717" spans="79:79" x14ac:dyDescent="0.2">
      <c r="CA2717" s="10"/>
    </row>
    <row r="2718" spans="79:79" x14ac:dyDescent="0.2">
      <c r="CA2718" s="10"/>
    </row>
    <row r="2719" spans="79:79" x14ac:dyDescent="0.2">
      <c r="CA2719" s="10"/>
    </row>
    <row r="2720" spans="79:79" x14ac:dyDescent="0.2">
      <c r="CA2720" s="10"/>
    </row>
    <row r="2721" spans="79:79" x14ac:dyDescent="0.2">
      <c r="CA2721" s="10"/>
    </row>
    <row r="2722" spans="79:79" x14ac:dyDescent="0.2">
      <c r="CA2722" s="10"/>
    </row>
    <row r="2723" spans="79:79" x14ac:dyDescent="0.2">
      <c r="CA2723" s="10"/>
    </row>
    <row r="2724" spans="79:79" x14ac:dyDescent="0.2">
      <c r="CA2724" s="10"/>
    </row>
    <row r="2725" spans="79:79" x14ac:dyDescent="0.2">
      <c r="CA2725" s="10"/>
    </row>
    <row r="2726" spans="79:79" x14ac:dyDescent="0.2">
      <c r="CA2726" s="10"/>
    </row>
    <row r="2727" spans="79:79" x14ac:dyDescent="0.2">
      <c r="CA2727" s="10"/>
    </row>
    <row r="2728" spans="79:79" x14ac:dyDescent="0.2">
      <c r="CA2728" s="10"/>
    </row>
    <row r="2729" spans="79:79" x14ac:dyDescent="0.2">
      <c r="CA2729" s="10"/>
    </row>
    <row r="2730" spans="79:79" x14ac:dyDescent="0.2">
      <c r="CA2730" s="10"/>
    </row>
    <row r="2731" spans="79:79" x14ac:dyDescent="0.2">
      <c r="CA2731" s="10"/>
    </row>
    <row r="2732" spans="79:79" x14ac:dyDescent="0.2">
      <c r="CA2732" s="10"/>
    </row>
    <row r="2733" spans="79:79" x14ac:dyDescent="0.2">
      <c r="CA2733" s="10"/>
    </row>
    <row r="2734" spans="79:79" x14ac:dyDescent="0.2">
      <c r="CA2734" s="10"/>
    </row>
    <row r="2735" spans="79:79" x14ac:dyDescent="0.2">
      <c r="CA2735" s="10"/>
    </row>
    <row r="2736" spans="79:79" x14ac:dyDescent="0.2">
      <c r="CA2736" s="10"/>
    </row>
    <row r="2737" spans="79:79" x14ac:dyDescent="0.2">
      <c r="CA2737" s="10"/>
    </row>
    <row r="2738" spans="79:79" x14ac:dyDescent="0.2">
      <c r="CA2738" s="10"/>
    </row>
    <row r="2739" spans="79:79" x14ac:dyDescent="0.2">
      <c r="CA2739" s="10"/>
    </row>
    <row r="2740" spans="79:79" x14ac:dyDescent="0.2">
      <c r="CA2740" s="10"/>
    </row>
    <row r="2741" spans="79:79" x14ac:dyDescent="0.2">
      <c r="CA2741" s="10"/>
    </row>
    <row r="2742" spans="79:79" x14ac:dyDescent="0.2">
      <c r="CA2742" s="10"/>
    </row>
    <row r="2743" spans="79:79" x14ac:dyDescent="0.2">
      <c r="CA2743" s="10"/>
    </row>
    <row r="2744" spans="79:79" x14ac:dyDescent="0.2">
      <c r="CA2744" s="10"/>
    </row>
    <row r="2745" spans="79:79" x14ac:dyDescent="0.2">
      <c r="CA2745" s="10"/>
    </row>
    <row r="2746" spans="79:79" x14ac:dyDescent="0.2">
      <c r="CA2746" s="10"/>
    </row>
    <row r="2747" spans="79:79" x14ac:dyDescent="0.2">
      <c r="CA2747" s="10"/>
    </row>
    <row r="2748" spans="79:79" x14ac:dyDescent="0.2">
      <c r="CA2748" s="10"/>
    </row>
    <row r="2749" spans="79:79" x14ac:dyDescent="0.2">
      <c r="CA2749" s="10"/>
    </row>
    <row r="2750" spans="79:79" x14ac:dyDescent="0.2">
      <c r="CA2750" s="10"/>
    </row>
    <row r="2751" spans="79:79" x14ac:dyDescent="0.2">
      <c r="CA2751" s="10"/>
    </row>
    <row r="2752" spans="79:79" x14ac:dyDescent="0.2">
      <c r="CA2752" s="10"/>
    </row>
    <row r="2753" spans="79:79" x14ac:dyDescent="0.2">
      <c r="CA2753" s="10"/>
    </row>
    <row r="2754" spans="79:79" x14ac:dyDescent="0.2">
      <c r="CA2754" s="10"/>
    </row>
    <row r="2755" spans="79:79" x14ac:dyDescent="0.2">
      <c r="CA2755" s="10"/>
    </row>
    <row r="2756" spans="79:79" x14ac:dyDescent="0.2">
      <c r="CA2756" s="10"/>
    </row>
    <row r="2757" spans="79:79" x14ac:dyDescent="0.2">
      <c r="CA2757" s="10"/>
    </row>
    <row r="2758" spans="79:79" x14ac:dyDescent="0.2">
      <c r="CA2758" s="10"/>
    </row>
    <row r="2759" spans="79:79" x14ac:dyDescent="0.2">
      <c r="CA2759" s="10"/>
    </row>
    <row r="2760" spans="79:79" x14ac:dyDescent="0.2">
      <c r="CA2760" s="10"/>
    </row>
    <row r="2761" spans="79:79" x14ac:dyDescent="0.2">
      <c r="CA2761" s="10"/>
    </row>
    <row r="2762" spans="79:79" x14ac:dyDescent="0.2">
      <c r="CA2762" s="10"/>
    </row>
    <row r="2763" spans="79:79" x14ac:dyDescent="0.2">
      <c r="CA2763" s="10"/>
    </row>
    <row r="2764" spans="79:79" x14ac:dyDescent="0.2">
      <c r="CA2764" s="10"/>
    </row>
    <row r="2765" spans="79:79" x14ac:dyDescent="0.2">
      <c r="CA2765" s="10"/>
    </row>
    <row r="2766" spans="79:79" x14ac:dyDescent="0.2">
      <c r="CA2766" s="10"/>
    </row>
    <row r="2767" spans="79:79" x14ac:dyDescent="0.2">
      <c r="CA2767" s="10"/>
    </row>
    <row r="2768" spans="79:79" x14ac:dyDescent="0.2">
      <c r="CA2768" s="10"/>
    </row>
    <row r="2769" spans="79:79" x14ac:dyDescent="0.2">
      <c r="CA2769" s="10"/>
    </row>
    <row r="2770" spans="79:79" x14ac:dyDescent="0.2">
      <c r="CA2770" s="10"/>
    </row>
    <row r="2771" spans="79:79" x14ac:dyDescent="0.2">
      <c r="CA2771" s="10"/>
    </row>
    <row r="2772" spans="79:79" x14ac:dyDescent="0.2">
      <c r="CA2772" s="10"/>
    </row>
    <row r="2773" spans="79:79" x14ac:dyDescent="0.2">
      <c r="CA2773" s="10"/>
    </row>
    <row r="2774" spans="79:79" x14ac:dyDescent="0.2">
      <c r="CA2774" s="10"/>
    </row>
    <row r="2775" spans="79:79" x14ac:dyDescent="0.2">
      <c r="CA2775" s="10"/>
    </row>
    <row r="2776" spans="79:79" x14ac:dyDescent="0.2">
      <c r="CA2776" s="10"/>
    </row>
    <row r="2777" spans="79:79" x14ac:dyDescent="0.2">
      <c r="CA2777" s="10"/>
    </row>
    <row r="2778" spans="79:79" x14ac:dyDescent="0.2">
      <c r="CA2778" s="10"/>
    </row>
    <row r="2779" spans="79:79" x14ac:dyDescent="0.2">
      <c r="CA2779" s="10"/>
    </row>
    <row r="2780" spans="79:79" x14ac:dyDescent="0.2">
      <c r="CA2780" s="10"/>
    </row>
    <row r="2781" spans="79:79" x14ac:dyDescent="0.2">
      <c r="CA2781" s="10"/>
    </row>
    <row r="2782" spans="79:79" x14ac:dyDescent="0.2">
      <c r="CA2782" s="10"/>
    </row>
    <row r="2783" spans="79:79" x14ac:dyDescent="0.2">
      <c r="CA2783" s="10"/>
    </row>
    <row r="2784" spans="79:79" x14ac:dyDescent="0.2">
      <c r="CA2784" s="10"/>
    </row>
    <row r="2785" spans="79:79" x14ac:dyDescent="0.2">
      <c r="CA2785" s="10"/>
    </row>
    <row r="2786" spans="79:79" x14ac:dyDescent="0.2">
      <c r="CA2786" s="10"/>
    </row>
    <row r="2787" spans="79:79" x14ac:dyDescent="0.2">
      <c r="CA2787" s="10"/>
    </row>
    <row r="2788" spans="79:79" x14ac:dyDescent="0.2">
      <c r="CA2788" s="10"/>
    </row>
    <row r="2789" spans="79:79" x14ac:dyDescent="0.2">
      <c r="CA2789" s="10"/>
    </row>
    <row r="2790" spans="79:79" x14ac:dyDescent="0.2">
      <c r="CA2790" s="10"/>
    </row>
    <row r="2791" spans="79:79" x14ac:dyDescent="0.2">
      <c r="CA2791" s="10"/>
    </row>
    <row r="2792" spans="79:79" x14ac:dyDescent="0.2">
      <c r="CA2792" s="10"/>
    </row>
    <row r="2793" spans="79:79" x14ac:dyDescent="0.2">
      <c r="CA2793" s="10"/>
    </row>
    <row r="2794" spans="79:79" x14ac:dyDescent="0.2">
      <c r="CA2794" s="10"/>
    </row>
    <row r="2795" spans="79:79" x14ac:dyDescent="0.2">
      <c r="CA2795" s="10"/>
    </row>
    <row r="2796" spans="79:79" x14ac:dyDescent="0.2">
      <c r="CA2796" s="10"/>
    </row>
    <row r="2797" spans="79:79" x14ac:dyDescent="0.2">
      <c r="CA2797" s="10"/>
    </row>
    <row r="2798" spans="79:79" x14ac:dyDescent="0.2">
      <c r="CA2798" s="10"/>
    </row>
    <row r="2799" spans="79:79" x14ac:dyDescent="0.2">
      <c r="CA2799" s="10"/>
    </row>
    <row r="2800" spans="79:79" x14ac:dyDescent="0.2">
      <c r="CA2800" s="10"/>
    </row>
    <row r="2801" spans="79:79" x14ac:dyDescent="0.2">
      <c r="CA2801" s="10"/>
    </row>
    <row r="2802" spans="79:79" x14ac:dyDescent="0.2">
      <c r="CA2802" s="10"/>
    </row>
    <row r="2803" spans="79:79" x14ac:dyDescent="0.2">
      <c r="CA2803" s="10"/>
    </row>
    <row r="2804" spans="79:79" x14ac:dyDescent="0.2">
      <c r="CA2804" s="10"/>
    </row>
    <row r="2805" spans="79:79" x14ac:dyDescent="0.2">
      <c r="CA2805" s="10"/>
    </row>
    <row r="2806" spans="79:79" x14ac:dyDescent="0.2">
      <c r="CA2806" s="10"/>
    </row>
    <row r="2807" spans="79:79" x14ac:dyDescent="0.2">
      <c r="CA2807" s="10"/>
    </row>
    <row r="2808" spans="79:79" x14ac:dyDescent="0.2">
      <c r="CA2808" s="10"/>
    </row>
    <row r="2809" spans="79:79" x14ac:dyDescent="0.2">
      <c r="CA2809" s="10"/>
    </row>
    <row r="2810" spans="79:79" x14ac:dyDescent="0.2">
      <c r="CA2810" s="10"/>
    </row>
    <row r="2811" spans="79:79" x14ac:dyDescent="0.2">
      <c r="CA2811" s="10"/>
    </row>
    <row r="2812" spans="79:79" x14ac:dyDescent="0.2">
      <c r="CA2812" s="10"/>
    </row>
    <row r="2813" spans="79:79" x14ac:dyDescent="0.2">
      <c r="CA2813" s="10"/>
    </row>
    <row r="2814" spans="79:79" x14ac:dyDescent="0.2">
      <c r="CA2814" s="10"/>
    </row>
    <row r="2815" spans="79:79" x14ac:dyDescent="0.2">
      <c r="CA2815" s="10"/>
    </row>
    <row r="2816" spans="79:79" x14ac:dyDescent="0.2">
      <c r="CA2816" s="10"/>
    </row>
    <row r="2817" spans="79:79" x14ac:dyDescent="0.2">
      <c r="CA2817" s="10"/>
    </row>
    <row r="2818" spans="79:79" x14ac:dyDescent="0.2">
      <c r="CA2818" s="10"/>
    </row>
    <row r="2819" spans="79:79" x14ac:dyDescent="0.2">
      <c r="CA2819" s="10"/>
    </row>
    <row r="2820" spans="79:79" x14ac:dyDescent="0.2">
      <c r="CA2820" s="10"/>
    </row>
    <row r="2821" spans="79:79" x14ac:dyDescent="0.2">
      <c r="CA2821" s="10"/>
    </row>
    <row r="2822" spans="79:79" x14ac:dyDescent="0.2">
      <c r="CA2822" s="10"/>
    </row>
    <row r="2823" spans="79:79" x14ac:dyDescent="0.2">
      <c r="CA2823" s="10"/>
    </row>
    <row r="2824" spans="79:79" x14ac:dyDescent="0.2">
      <c r="CA2824" s="10"/>
    </row>
    <row r="2825" spans="79:79" x14ac:dyDescent="0.2">
      <c r="CA2825" s="10"/>
    </row>
    <row r="2826" spans="79:79" x14ac:dyDescent="0.2">
      <c r="CA2826" s="10"/>
    </row>
    <row r="2827" spans="79:79" x14ac:dyDescent="0.2">
      <c r="CA2827" s="10"/>
    </row>
    <row r="2828" spans="79:79" x14ac:dyDescent="0.2">
      <c r="CA2828" s="10"/>
    </row>
    <row r="2829" spans="79:79" x14ac:dyDescent="0.2">
      <c r="CA2829" s="10"/>
    </row>
    <row r="2830" spans="79:79" x14ac:dyDescent="0.2">
      <c r="CA2830" s="10"/>
    </row>
    <row r="2831" spans="79:79" x14ac:dyDescent="0.2">
      <c r="CA2831" s="10"/>
    </row>
    <row r="2832" spans="79:79" x14ac:dyDescent="0.2">
      <c r="CA2832" s="10"/>
    </row>
    <row r="2833" spans="79:79" x14ac:dyDescent="0.2">
      <c r="CA2833" s="10"/>
    </row>
    <row r="2834" spans="79:79" x14ac:dyDescent="0.2">
      <c r="CA2834" s="10"/>
    </row>
    <row r="2835" spans="79:79" x14ac:dyDescent="0.2">
      <c r="CA2835" s="10"/>
    </row>
    <row r="2836" spans="79:79" x14ac:dyDescent="0.2">
      <c r="CA2836" s="10"/>
    </row>
    <row r="2837" spans="79:79" x14ac:dyDescent="0.2">
      <c r="CA2837" s="10"/>
    </row>
    <row r="2838" spans="79:79" x14ac:dyDescent="0.2">
      <c r="CA2838" s="10"/>
    </row>
    <row r="2839" spans="79:79" x14ac:dyDescent="0.2">
      <c r="CA2839" s="10"/>
    </row>
    <row r="2840" spans="79:79" x14ac:dyDescent="0.2">
      <c r="CA2840" s="10"/>
    </row>
    <row r="2841" spans="79:79" x14ac:dyDescent="0.2">
      <c r="CA2841" s="10"/>
    </row>
    <row r="2842" spans="79:79" x14ac:dyDescent="0.2">
      <c r="CA2842" s="10"/>
    </row>
    <row r="2843" spans="79:79" x14ac:dyDescent="0.2">
      <c r="CA2843" s="10"/>
    </row>
    <row r="2844" spans="79:79" x14ac:dyDescent="0.2">
      <c r="CA2844" s="10"/>
    </row>
    <row r="2845" spans="79:79" x14ac:dyDescent="0.2">
      <c r="CA2845" s="10"/>
    </row>
    <row r="2846" spans="79:79" x14ac:dyDescent="0.2">
      <c r="CA2846" s="10"/>
    </row>
    <row r="2847" spans="79:79" x14ac:dyDescent="0.2">
      <c r="CA2847" s="10"/>
    </row>
    <row r="2848" spans="79:79" x14ac:dyDescent="0.2">
      <c r="CA2848" s="10"/>
    </row>
    <row r="2849" spans="79:79" x14ac:dyDescent="0.2">
      <c r="CA2849" s="10"/>
    </row>
    <row r="2850" spans="79:79" x14ac:dyDescent="0.2">
      <c r="CA2850" s="10"/>
    </row>
    <row r="2851" spans="79:79" x14ac:dyDescent="0.2">
      <c r="CA2851" s="10"/>
    </row>
    <row r="2852" spans="79:79" x14ac:dyDescent="0.2">
      <c r="CA2852" s="10"/>
    </row>
    <row r="2853" spans="79:79" x14ac:dyDescent="0.2">
      <c r="CA2853" s="10"/>
    </row>
    <row r="2854" spans="79:79" x14ac:dyDescent="0.2">
      <c r="CA2854" s="10"/>
    </row>
    <row r="2855" spans="79:79" x14ac:dyDescent="0.2">
      <c r="CA2855" s="10"/>
    </row>
    <row r="2856" spans="79:79" x14ac:dyDescent="0.2">
      <c r="CA2856" s="10"/>
    </row>
    <row r="2857" spans="79:79" x14ac:dyDescent="0.2">
      <c r="CA2857" s="10"/>
    </row>
    <row r="2858" spans="79:79" x14ac:dyDescent="0.2">
      <c r="CA2858" s="10"/>
    </row>
    <row r="2859" spans="79:79" x14ac:dyDescent="0.2">
      <c r="CA2859" s="10"/>
    </row>
    <row r="2860" spans="79:79" x14ac:dyDescent="0.2">
      <c r="CA2860" s="10"/>
    </row>
    <row r="2861" spans="79:79" x14ac:dyDescent="0.2">
      <c r="CA2861" s="10"/>
    </row>
    <row r="2862" spans="79:79" x14ac:dyDescent="0.2">
      <c r="CA2862" s="10"/>
    </row>
    <row r="2863" spans="79:79" x14ac:dyDescent="0.2">
      <c r="CA2863" s="10"/>
    </row>
    <row r="2864" spans="79:79" x14ac:dyDescent="0.2">
      <c r="CA2864" s="10"/>
    </row>
    <row r="2865" spans="79:79" x14ac:dyDescent="0.2">
      <c r="CA2865" s="10"/>
    </row>
    <row r="2866" spans="79:79" x14ac:dyDescent="0.2">
      <c r="CA2866" s="10"/>
    </row>
    <row r="2867" spans="79:79" x14ac:dyDescent="0.2">
      <c r="CA2867" s="10"/>
    </row>
    <row r="2868" spans="79:79" x14ac:dyDescent="0.2">
      <c r="CA2868" s="10"/>
    </row>
    <row r="2869" spans="79:79" x14ac:dyDescent="0.2">
      <c r="CA2869" s="10"/>
    </row>
    <row r="2870" spans="79:79" x14ac:dyDescent="0.2">
      <c r="CA2870" s="10"/>
    </row>
    <row r="2871" spans="79:79" x14ac:dyDescent="0.2">
      <c r="CA2871" s="10"/>
    </row>
    <row r="2872" spans="79:79" x14ac:dyDescent="0.2">
      <c r="CA2872" s="10"/>
    </row>
    <row r="2873" spans="79:79" x14ac:dyDescent="0.2">
      <c r="CA2873" s="10"/>
    </row>
    <row r="2874" spans="79:79" x14ac:dyDescent="0.2">
      <c r="CA2874" s="10"/>
    </row>
    <row r="2875" spans="79:79" x14ac:dyDescent="0.2">
      <c r="CA2875" s="10"/>
    </row>
    <row r="2876" spans="79:79" x14ac:dyDescent="0.2">
      <c r="CA2876" s="10"/>
    </row>
    <row r="2877" spans="79:79" x14ac:dyDescent="0.2">
      <c r="CA2877" s="10"/>
    </row>
    <row r="2878" spans="79:79" x14ac:dyDescent="0.2">
      <c r="CA2878" s="10"/>
    </row>
    <row r="2879" spans="79:79" x14ac:dyDescent="0.2">
      <c r="CA2879" s="10"/>
    </row>
    <row r="2880" spans="79:79" x14ac:dyDescent="0.2">
      <c r="CA2880" s="10"/>
    </row>
    <row r="2881" spans="79:79" x14ac:dyDescent="0.2">
      <c r="CA2881" s="10"/>
    </row>
    <row r="2882" spans="79:79" x14ac:dyDescent="0.2">
      <c r="CA2882" s="10"/>
    </row>
    <row r="2883" spans="79:79" x14ac:dyDescent="0.2">
      <c r="CA2883" s="10"/>
    </row>
    <row r="2884" spans="79:79" x14ac:dyDescent="0.2">
      <c r="CA2884" s="10"/>
    </row>
    <row r="2885" spans="79:79" x14ac:dyDescent="0.2">
      <c r="CA2885" s="10"/>
    </row>
    <row r="2886" spans="79:79" x14ac:dyDescent="0.2">
      <c r="CA2886" s="10"/>
    </row>
    <row r="2887" spans="79:79" x14ac:dyDescent="0.2">
      <c r="CA2887" s="10"/>
    </row>
    <row r="2888" spans="79:79" x14ac:dyDescent="0.2">
      <c r="CA2888" s="10"/>
    </row>
    <row r="2889" spans="79:79" x14ac:dyDescent="0.2">
      <c r="CA2889" s="10"/>
    </row>
    <row r="2890" spans="79:79" x14ac:dyDescent="0.2">
      <c r="CA2890" s="10"/>
    </row>
    <row r="2891" spans="79:79" x14ac:dyDescent="0.2">
      <c r="CA2891" s="10"/>
    </row>
    <row r="2892" spans="79:79" x14ac:dyDescent="0.2">
      <c r="CA2892" s="10"/>
    </row>
    <row r="2893" spans="79:79" x14ac:dyDescent="0.2">
      <c r="CA2893" s="10"/>
    </row>
    <row r="2894" spans="79:79" x14ac:dyDescent="0.2">
      <c r="CA2894" s="10"/>
    </row>
    <row r="2895" spans="79:79" x14ac:dyDescent="0.2">
      <c r="CA2895" s="10"/>
    </row>
    <row r="2896" spans="79:79" x14ac:dyDescent="0.2">
      <c r="CA2896" s="10"/>
    </row>
    <row r="2897" spans="79:79" x14ac:dyDescent="0.2">
      <c r="CA2897" s="10"/>
    </row>
    <row r="2898" spans="79:79" x14ac:dyDescent="0.2">
      <c r="CA2898" s="10"/>
    </row>
    <row r="2899" spans="79:79" x14ac:dyDescent="0.2">
      <c r="CA2899" s="10"/>
    </row>
    <row r="2900" spans="79:79" x14ac:dyDescent="0.2">
      <c r="CA2900" s="10"/>
    </row>
    <row r="2901" spans="79:79" x14ac:dyDescent="0.2">
      <c r="CA2901" s="10"/>
    </row>
    <row r="2902" spans="79:79" x14ac:dyDescent="0.2">
      <c r="CA2902" s="10"/>
    </row>
    <row r="2903" spans="79:79" x14ac:dyDescent="0.2">
      <c r="CA2903" s="10"/>
    </row>
    <row r="2904" spans="79:79" x14ac:dyDescent="0.2">
      <c r="CA2904" s="10"/>
    </row>
    <row r="2905" spans="79:79" x14ac:dyDescent="0.2">
      <c r="CA2905" s="10"/>
    </row>
    <row r="2906" spans="79:79" x14ac:dyDescent="0.2">
      <c r="CA2906" s="10"/>
    </row>
    <row r="2907" spans="79:79" x14ac:dyDescent="0.2">
      <c r="CA2907" s="10"/>
    </row>
    <row r="2908" spans="79:79" x14ac:dyDescent="0.2">
      <c r="CA2908" s="10"/>
    </row>
    <row r="2909" spans="79:79" x14ac:dyDescent="0.2">
      <c r="CA2909" s="10"/>
    </row>
    <row r="2910" spans="79:79" x14ac:dyDescent="0.2">
      <c r="CA2910" s="10"/>
    </row>
    <row r="2911" spans="79:79" x14ac:dyDescent="0.2">
      <c r="CA2911" s="10"/>
    </row>
    <row r="2912" spans="79:79" x14ac:dyDescent="0.2">
      <c r="CA2912" s="10"/>
    </row>
    <row r="2913" spans="79:79" x14ac:dyDescent="0.2">
      <c r="CA2913" s="10"/>
    </row>
    <row r="2914" spans="79:79" x14ac:dyDescent="0.2">
      <c r="CA2914" s="10"/>
    </row>
    <row r="2915" spans="79:79" x14ac:dyDescent="0.2">
      <c r="CA2915" s="10"/>
    </row>
    <row r="2916" spans="79:79" x14ac:dyDescent="0.2">
      <c r="CA2916" s="10"/>
    </row>
    <row r="2917" spans="79:79" x14ac:dyDescent="0.2">
      <c r="CA2917" s="10"/>
    </row>
    <row r="2918" spans="79:79" x14ac:dyDescent="0.2">
      <c r="CA2918" s="10"/>
    </row>
    <row r="2919" spans="79:79" x14ac:dyDescent="0.2">
      <c r="CA2919" s="10"/>
    </row>
    <row r="2920" spans="79:79" x14ac:dyDescent="0.2">
      <c r="CA2920" s="10"/>
    </row>
    <row r="2921" spans="79:79" x14ac:dyDescent="0.2">
      <c r="CA2921" s="10"/>
    </row>
    <row r="2922" spans="79:79" x14ac:dyDescent="0.2">
      <c r="CA2922" s="10"/>
    </row>
    <row r="2923" spans="79:79" x14ac:dyDescent="0.2">
      <c r="CA2923" s="10"/>
    </row>
    <row r="2924" spans="79:79" x14ac:dyDescent="0.2">
      <c r="CA2924" s="10"/>
    </row>
    <row r="2925" spans="79:79" x14ac:dyDescent="0.2">
      <c r="CA2925" s="10"/>
    </row>
    <row r="2926" spans="79:79" x14ac:dyDescent="0.2">
      <c r="CA2926" s="10"/>
    </row>
    <row r="2927" spans="79:79" x14ac:dyDescent="0.2">
      <c r="CA2927" s="10"/>
    </row>
    <row r="2928" spans="79:79" x14ac:dyDescent="0.2">
      <c r="CA2928" s="10"/>
    </row>
    <row r="2929" spans="79:79" x14ac:dyDescent="0.2">
      <c r="CA2929" s="10"/>
    </row>
    <row r="2930" spans="79:79" x14ac:dyDescent="0.2">
      <c r="CA2930" s="10"/>
    </row>
    <row r="2931" spans="79:79" x14ac:dyDescent="0.2">
      <c r="CA2931" s="10"/>
    </row>
    <row r="2932" spans="79:79" x14ac:dyDescent="0.2">
      <c r="CA2932" s="10"/>
    </row>
    <row r="2933" spans="79:79" x14ac:dyDescent="0.2">
      <c r="CA2933" s="10"/>
    </row>
    <row r="2934" spans="79:79" x14ac:dyDescent="0.2">
      <c r="CA2934" s="10"/>
    </row>
    <row r="2935" spans="79:79" x14ac:dyDescent="0.2">
      <c r="CA2935" s="10"/>
    </row>
    <row r="2936" spans="79:79" x14ac:dyDescent="0.2">
      <c r="CA2936" s="10"/>
    </row>
    <row r="2937" spans="79:79" x14ac:dyDescent="0.2">
      <c r="CA2937" s="10"/>
    </row>
    <row r="2938" spans="79:79" x14ac:dyDescent="0.2">
      <c r="CA2938" s="10"/>
    </row>
    <row r="2939" spans="79:79" x14ac:dyDescent="0.2">
      <c r="CA2939" s="10"/>
    </row>
    <row r="2940" spans="79:79" x14ac:dyDescent="0.2">
      <c r="CA2940" s="10"/>
    </row>
    <row r="2941" spans="79:79" x14ac:dyDescent="0.2">
      <c r="CA2941" s="10"/>
    </row>
    <row r="2942" spans="79:79" x14ac:dyDescent="0.2">
      <c r="CA2942" s="10"/>
    </row>
    <row r="2943" spans="79:79" x14ac:dyDescent="0.2">
      <c r="CA2943" s="10"/>
    </row>
    <row r="2944" spans="79:79" x14ac:dyDescent="0.2">
      <c r="CA2944" s="10"/>
    </row>
    <row r="2945" spans="79:79" x14ac:dyDescent="0.2">
      <c r="CA2945" s="10"/>
    </row>
    <row r="2946" spans="79:79" x14ac:dyDescent="0.2">
      <c r="CA2946" s="10"/>
    </row>
    <row r="2947" spans="79:79" x14ac:dyDescent="0.2">
      <c r="CA2947" s="10"/>
    </row>
    <row r="2948" spans="79:79" x14ac:dyDescent="0.2">
      <c r="CA2948" s="10"/>
    </row>
    <row r="2949" spans="79:79" x14ac:dyDescent="0.2">
      <c r="CA2949" s="10"/>
    </row>
    <row r="2950" spans="79:79" x14ac:dyDescent="0.2">
      <c r="CA2950" s="10"/>
    </row>
    <row r="2951" spans="79:79" x14ac:dyDescent="0.2">
      <c r="CA2951" s="10"/>
    </row>
    <row r="2952" spans="79:79" x14ac:dyDescent="0.2">
      <c r="CA2952" s="10"/>
    </row>
    <row r="2953" spans="79:79" x14ac:dyDescent="0.2">
      <c r="CA2953" s="10"/>
    </row>
    <row r="2954" spans="79:79" x14ac:dyDescent="0.2">
      <c r="CA2954" s="10"/>
    </row>
    <row r="2955" spans="79:79" x14ac:dyDescent="0.2">
      <c r="CA2955" s="10"/>
    </row>
    <row r="2956" spans="79:79" x14ac:dyDescent="0.2">
      <c r="CA2956" s="10"/>
    </row>
    <row r="2957" spans="79:79" x14ac:dyDescent="0.2">
      <c r="CA2957" s="10"/>
    </row>
    <row r="2958" spans="79:79" x14ac:dyDescent="0.2">
      <c r="CA2958" s="10"/>
    </row>
    <row r="2959" spans="79:79" x14ac:dyDescent="0.2">
      <c r="CA2959" s="10"/>
    </row>
    <row r="2960" spans="79:79" x14ac:dyDescent="0.2">
      <c r="CA2960" s="10"/>
    </row>
    <row r="2961" spans="79:79" x14ac:dyDescent="0.2">
      <c r="CA2961" s="10"/>
    </row>
    <row r="2962" spans="79:79" x14ac:dyDescent="0.2">
      <c r="CA2962" s="10"/>
    </row>
    <row r="2963" spans="79:79" x14ac:dyDescent="0.2">
      <c r="CA2963" s="10"/>
    </row>
    <row r="2964" spans="79:79" x14ac:dyDescent="0.2">
      <c r="CA2964" s="10"/>
    </row>
    <row r="2965" spans="79:79" x14ac:dyDescent="0.2">
      <c r="CA2965" s="10"/>
    </row>
    <row r="2966" spans="79:79" x14ac:dyDescent="0.2">
      <c r="CA2966" s="10"/>
    </row>
    <row r="2967" spans="79:79" x14ac:dyDescent="0.2">
      <c r="CA2967" s="10"/>
    </row>
    <row r="2968" spans="79:79" x14ac:dyDescent="0.2">
      <c r="CA2968" s="10"/>
    </row>
    <row r="2969" spans="79:79" x14ac:dyDescent="0.2">
      <c r="CA2969" s="10"/>
    </row>
    <row r="2970" spans="79:79" x14ac:dyDescent="0.2">
      <c r="CA2970" s="10"/>
    </row>
    <row r="2971" spans="79:79" x14ac:dyDescent="0.2">
      <c r="CA2971" s="10"/>
    </row>
    <row r="2972" spans="79:79" x14ac:dyDescent="0.2">
      <c r="CA2972" s="10"/>
    </row>
    <row r="2973" spans="79:79" x14ac:dyDescent="0.2">
      <c r="CA2973" s="10"/>
    </row>
    <row r="2974" spans="79:79" x14ac:dyDescent="0.2">
      <c r="CA2974" s="10"/>
    </row>
    <row r="2975" spans="79:79" x14ac:dyDescent="0.2">
      <c r="CA2975" s="10"/>
    </row>
    <row r="2976" spans="79:79" x14ac:dyDescent="0.2">
      <c r="CA2976" s="10"/>
    </row>
    <row r="2977" spans="79:79" x14ac:dyDescent="0.2">
      <c r="CA2977" s="10"/>
    </row>
    <row r="2978" spans="79:79" x14ac:dyDescent="0.2">
      <c r="CA2978" s="10"/>
    </row>
    <row r="2979" spans="79:79" x14ac:dyDescent="0.2">
      <c r="CA2979" s="10"/>
    </row>
    <row r="2980" spans="79:79" x14ac:dyDescent="0.2">
      <c r="CA2980" s="10"/>
    </row>
    <row r="2981" spans="79:79" x14ac:dyDescent="0.2">
      <c r="CA2981" s="10"/>
    </row>
    <row r="2982" spans="79:79" x14ac:dyDescent="0.2">
      <c r="CA2982" s="10"/>
    </row>
    <row r="2983" spans="79:79" x14ac:dyDescent="0.2">
      <c r="CA2983" s="10"/>
    </row>
    <row r="2984" spans="79:79" x14ac:dyDescent="0.2">
      <c r="CA2984" s="10"/>
    </row>
    <row r="2985" spans="79:79" x14ac:dyDescent="0.2">
      <c r="CA2985" s="10"/>
    </row>
    <row r="2986" spans="79:79" x14ac:dyDescent="0.2">
      <c r="CA2986" s="10"/>
    </row>
    <row r="2987" spans="79:79" x14ac:dyDescent="0.2">
      <c r="CA2987" s="10"/>
    </row>
    <row r="2988" spans="79:79" x14ac:dyDescent="0.2">
      <c r="CA2988" s="10"/>
    </row>
    <row r="2989" spans="79:79" x14ac:dyDescent="0.2">
      <c r="CA2989" s="10"/>
    </row>
    <row r="2990" spans="79:79" x14ac:dyDescent="0.2">
      <c r="CA2990" s="10"/>
    </row>
    <row r="2991" spans="79:79" x14ac:dyDescent="0.2">
      <c r="CA2991" s="10"/>
    </row>
    <row r="2992" spans="79:79" x14ac:dyDescent="0.2">
      <c r="CA2992" s="10"/>
    </row>
    <row r="2993" spans="79:79" x14ac:dyDescent="0.2">
      <c r="CA2993" s="10"/>
    </row>
    <row r="2994" spans="79:79" x14ac:dyDescent="0.2">
      <c r="CA2994" s="10"/>
    </row>
    <row r="2995" spans="79:79" x14ac:dyDescent="0.2">
      <c r="CA2995" s="10"/>
    </row>
    <row r="2996" spans="79:79" x14ac:dyDescent="0.2">
      <c r="CA2996" s="10"/>
    </row>
    <row r="2997" spans="79:79" x14ac:dyDescent="0.2">
      <c r="CA2997" s="10"/>
    </row>
    <row r="2998" spans="79:79" x14ac:dyDescent="0.2">
      <c r="CA2998" s="10"/>
    </row>
    <row r="2999" spans="79:79" x14ac:dyDescent="0.2">
      <c r="CA2999" s="10"/>
    </row>
    <row r="3000" spans="79:79" x14ac:dyDescent="0.2">
      <c r="CA3000" s="10"/>
    </row>
    <row r="3001" spans="79:79" x14ac:dyDescent="0.2">
      <c r="CA3001" s="10"/>
    </row>
    <row r="3002" spans="79:79" x14ac:dyDescent="0.2">
      <c r="CA3002" s="10"/>
    </row>
    <row r="3003" spans="79:79" x14ac:dyDescent="0.2">
      <c r="CA3003" s="10"/>
    </row>
    <row r="3004" spans="79:79" x14ac:dyDescent="0.2">
      <c r="CA3004" s="10"/>
    </row>
    <row r="3005" spans="79:79" x14ac:dyDescent="0.2">
      <c r="CA3005" s="10"/>
    </row>
    <row r="3006" spans="79:79" x14ac:dyDescent="0.2">
      <c r="CA3006" s="10"/>
    </row>
    <row r="3007" spans="79:79" x14ac:dyDescent="0.2">
      <c r="CA3007" s="10"/>
    </row>
    <row r="3008" spans="79:79" x14ac:dyDescent="0.2">
      <c r="CA3008" s="10"/>
    </row>
    <row r="3009" spans="79:79" x14ac:dyDescent="0.2">
      <c r="CA3009" s="10"/>
    </row>
    <row r="3010" spans="79:79" x14ac:dyDescent="0.2">
      <c r="CA3010" s="10"/>
    </row>
    <row r="3011" spans="79:79" x14ac:dyDescent="0.2">
      <c r="CA3011" s="10"/>
    </row>
    <row r="3012" spans="79:79" x14ac:dyDescent="0.2">
      <c r="CA3012" s="10"/>
    </row>
    <row r="3013" spans="79:79" x14ac:dyDescent="0.2">
      <c r="CA3013" s="10"/>
    </row>
    <row r="3014" spans="79:79" x14ac:dyDescent="0.2">
      <c r="CA3014" s="10"/>
    </row>
    <row r="3015" spans="79:79" x14ac:dyDescent="0.2">
      <c r="CA3015" s="10"/>
    </row>
    <row r="3016" spans="79:79" x14ac:dyDescent="0.2">
      <c r="CA3016" s="10"/>
    </row>
    <row r="3017" spans="79:79" x14ac:dyDescent="0.2">
      <c r="CA3017" s="10"/>
    </row>
    <row r="3018" spans="79:79" x14ac:dyDescent="0.2">
      <c r="CA3018" s="10"/>
    </row>
    <row r="3019" spans="79:79" x14ac:dyDescent="0.2">
      <c r="CA3019" s="10"/>
    </row>
    <row r="3020" spans="79:79" x14ac:dyDescent="0.2">
      <c r="CA3020" s="10"/>
    </row>
    <row r="3021" spans="79:79" x14ac:dyDescent="0.2">
      <c r="CA3021" s="10"/>
    </row>
    <row r="3022" spans="79:79" x14ac:dyDescent="0.2">
      <c r="CA3022" s="10"/>
    </row>
    <row r="3023" spans="79:79" x14ac:dyDescent="0.2">
      <c r="CA3023" s="10"/>
    </row>
    <row r="3024" spans="79:79" x14ac:dyDescent="0.2">
      <c r="CA3024" s="10"/>
    </row>
    <row r="3025" spans="79:79" x14ac:dyDescent="0.2">
      <c r="CA3025" s="10"/>
    </row>
    <row r="3026" spans="79:79" x14ac:dyDescent="0.2">
      <c r="CA3026" s="10"/>
    </row>
    <row r="3027" spans="79:79" x14ac:dyDescent="0.2">
      <c r="CA3027" s="10"/>
    </row>
    <row r="3028" spans="79:79" x14ac:dyDescent="0.2">
      <c r="CA3028" s="10"/>
    </row>
    <row r="3029" spans="79:79" x14ac:dyDescent="0.2">
      <c r="CA3029" s="10"/>
    </row>
    <row r="3030" spans="79:79" x14ac:dyDescent="0.2">
      <c r="CA3030" s="10"/>
    </row>
    <row r="3031" spans="79:79" x14ac:dyDescent="0.2">
      <c r="CA3031" s="10"/>
    </row>
    <row r="3032" spans="79:79" x14ac:dyDescent="0.2">
      <c r="CA3032" s="10"/>
    </row>
    <row r="3033" spans="79:79" x14ac:dyDescent="0.2">
      <c r="CA3033" s="10"/>
    </row>
    <row r="3034" spans="79:79" x14ac:dyDescent="0.2">
      <c r="CA3034" s="10"/>
    </row>
    <row r="3035" spans="79:79" x14ac:dyDescent="0.2">
      <c r="CA3035" s="10"/>
    </row>
    <row r="3036" spans="79:79" x14ac:dyDescent="0.2">
      <c r="CA3036" s="10"/>
    </row>
    <row r="3037" spans="79:79" x14ac:dyDescent="0.2">
      <c r="CA3037" s="10"/>
    </row>
    <row r="3038" spans="79:79" x14ac:dyDescent="0.2">
      <c r="CA3038" s="10"/>
    </row>
    <row r="3039" spans="79:79" x14ac:dyDescent="0.2">
      <c r="CA3039" s="10"/>
    </row>
    <row r="3040" spans="79:79" x14ac:dyDescent="0.2">
      <c r="CA3040" s="10"/>
    </row>
    <row r="3041" spans="79:79" x14ac:dyDescent="0.2">
      <c r="CA3041" s="10"/>
    </row>
    <row r="3042" spans="79:79" x14ac:dyDescent="0.2">
      <c r="CA3042" s="10"/>
    </row>
    <row r="3043" spans="79:79" x14ac:dyDescent="0.2">
      <c r="CA3043" s="10"/>
    </row>
    <row r="3044" spans="79:79" x14ac:dyDescent="0.2">
      <c r="CA3044" s="10"/>
    </row>
    <row r="3045" spans="79:79" x14ac:dyDescent="0.2">
      <c r="CA3045" s="10"/>
    </row>
    <row r="3046" spans="79:79" x14ac:dyDescent="0.2">
      <c r="CA3046" s="10"/>
    </row>
    <row r="3047" spans="79:79" x14ac:dyDescent="0.2">
      <c r="CA3047" s="10"/>
    </row>
    <row r="3048" spans="79:79" x14ac:dyDescent="0.2">
      <c r="CA3048" s="10"/>
    </row>
    <row r="3049" spans="79:79" x14ac:dyDescent="0.2">
      <c r="CA3049" s="10"/>
    </row>
    <row r="3050" spans="79:79" x14ac:dyDescent="0.2">
      <c r="CA3050" s="10"/>
    </row>
    <row r="3051" spans="79:79" x14ac:dyDescent="0.2">
      <c r="CA3051" s="10"/>
    </row>
    <row r="3052" spans="79:79" x14ac:dyDescent="0.2">
      <c r="CA3052" s="10"/>
    </row>
    <row r="3053" spans="79:79" x14ac:dyDescent="0.2">
      <c r="CA3053" s="10"/>
    </row>
    <row r="3054" spans="79:79" x14ac:dyDescent="0.2">
      <c r="CA3054" s="10"/>
    </row>
    <row r="3055" spans="79:79" x14ac:dyDescent="0.2">
      <c r="CA3055" s="10"/>
    </row>
    <row r="3056" spans="79:79" x14ac:dyDescent="0.2">
      <c r="CA3056" s="10"/>
    </row>
    <row r="3057" spans="79:79" x14ac:dyDescent="0.2">
      <c r="CA3057" s="10"/>
    </row>
    <row r="3058" spans="79:79" x14ac:dyDescent="0.2">
      <c r="CA3058" s="10"/>
    </row>
    <row r="3059" spans="79:79" x14ac:dyDescent="0.2">
      <c r="CA3059" s="10"/>
    </row>
    <row r="3060" spans="79:79" x14ac:dyDescent="0.2">
      <c r="CA3060" s="10"/>
    </row>
    <row r="3061" spans="79:79" x14ac:dyDescent="0.2">
      <c r="CA3061" s="10"/>
    </row>
    <row r="3062" spans="79:79" x14ac:dyDescent="0.2">
      <c r="CA3062" s="10"/>
    </row>
    <row r="3063" spans="79:79" x14ac:dyDescent="0.2">
      <c r="CA3063" s="10"/>
    </row>
    <row r="3064" spans="79:79" x14ac:dyDescent="0.2">
      <c r="CA3064" s="10"/>
    </row>
    <row r="3065" spans="79:79" x14ac:dyDescent="0.2">
      <c r="CA3065" s="10"/>
    </row>
    <row r="3066" spans="79:79" x14ac:dyDescent="0.2">
      <c r="CA3066" s="10"/>
    </row>
    <row r="3067" spans="79:79" x14ac:dyDescent="0.2">
      <c r="CA3067" s="10"/>
    </row>
    <row r="3068" spans="79:79" x14ac:dyDescent="0.2">
      <c r="CA3068" s="10"/>
    </row>
    <row r="3069" spans="79:79" x14ac:dyDescent="0.2">
      <c r="CA3069" s="10"/>
    </row>
    <row r="3070" spans="79:79" x14ac:dyDescent="0.2">
      <c r="CA3070" s="10"/>
    </row>
    <row r="3071" spans="79:79" x14ac:dyDescent="0.2">
      <c r="CA3071" s="10"/>
    </row>
    <row r="3072" spans="79:79" x14ac:dyDescent="0.2">
      <c r="CA3072" s="10"/>
    </row>
    <row r="3073" spans="79:79" x14ac:dyDescent="0.2">
      <c r="CA3073" s="10"/>
    </row>
    <row r="3074" spans="79:79" x14ac:dyDescent="0.2">
      <c r="CA3074" s="10"/>
    </row>
    <row r="3075" spans="79:79" x14ac:dyDescent="0.2">
      <c r="CA3075" s="10"/>
    </row>
    <row r="3076" spans="79:79" x14ac:dyDescent="0.2">
      <c r="CA3076" s="10"/>
    </row>
    <row r="3077" spans="79:79" x14ac:dyDescent="0.2">
      <c r="CA3077" s="10"/>
    </row>
    <row r="3078" spans="79:79" x14ac:dyDescent="0.2">
      <c r="CA3078" s="10"/>
    </row>
    <row r="3079" spans="79:79" x14ac:dyDescent="0.2">
      <c r="CA3079" s="10"/>
    </row>
    <row r="3080" spans="79:79" x14ac:dyDescent="0.2">
      <c r="CA3080" s="10"/>
    </row>
    <row r="3081" spans="79:79" x14ac:dyDescent="0.2">
      <c r="CA3081" s="10"/>
    </row>
    <row r="3082" spans="79:79" x14ac:dyDescent="0.2">
      <c r="CA3082" s="10"/>
    </row>
    <row r="3083" spans="79:79" x14ac:dyDescent="0.2">
      <c r="CA3083" s="10"/>
    </row>
    <row r="3084" spans="79:79" x14ac:dyDescent="0.2">
      <c r="CA3084" s="10"/>
    </row>
    <row r="3085" spans="79:79" x14ac:dyDescent="0.2">
      <c r="CA3085" s="10"/>
    </row>
    <row r="3086" spans="79:79" x14ac:dyDescent="0.2">
      <c r="CA3086" s="10"/>
    </row>
    <row r="3087" spans="79:79" x14ac:dyDescent="0.2">
      <c r="CA3087" s="10"/>
    </row>
    <row r="3088" spans="79:79" x14ac:dyDescent="0.2">
      <c r="CA3088" s="10"/>
    </row>
    <row r="3089" spans="79:79" x14ac:dyDescent="0.2">
      <c r="CA3089" s="10"/>
    </row>
    <row r="3090" spans="79:79" x14ac:dyDescent="0.2">
      <c r="CA3090" s="10"/>
    </row>
    <row r="3091" spans="79:79" x14ac:dyDescent="0.2">
      <c r="CA3091" s="10"/>
    </row>
    <row r="3092" spans="79:79" x14ac:dyDescent="0.2">
      <c r="CA3092" s="10"/>
    </row>
    <row r="3093" spans="79:79" x14ac:dyDescent="0.2">
      <c r="CA3093" s="10"/>
    </row>
    <row r="3094" spans="79:79" x14ac:dyDescent="0.2">
      <c r="CA3094" s="10"/>
    </row>
    <row r="3095" spans="79:79" x14ac:dyDescent="0.2">
      <c r="CA3095" s="10"/>
    </row>
    <row r="3096" spans="79:79" x14ac:dyDescent="0.2">
      <c r="CA3096" s="10"/>
    </row>
    <row r="3097" spans="79:79" x14ac:dyDescent="0.2">
      <c r="CA3097" s="10"/>
    </row>
    <row r="3098" spans="79:79" x14ac:dyDescent="0.2">
      <c r="CA3098" s="10"/>
    </row>
    <row r="3099" spans="79:79" x14ac:dyDescent="0.2">
      <c r="CA3099" s="10"/>
    </row>
    <row r="3100" spans="79:79" x14ac:dyDescent="0.2">
      <c r="CA3100" s="10"/>
    </row>
    <row r="3101" spans="79:79" x14ac:dyDescent="0.2">
      <c r="CA3101" s="10"/>
    </row>
    <row r="3102" spans="79:79" x14ac:dyDescent="0.2">
      <c r="CA3102" s="10"/>
    </row>
    <row r="3103" spans="79:79" x14ac:dyDescent="0.2">
      <c r="CA3103" s="10"/>
    </row>
    <row r="3104" spans="79:79" x14ac:dyDescent="0.2">
      <c r="CA3104" s="10"/>
    </row>
    <row r="3105" spans="79:79" x14ac:dyDescent="0.2">
      <c r="CA3105" s="10"/>
    </row>
    <row r="3106" spans="79:79" x14ac:dyDescent="0.2">
      <c r="CA3106" s="10"/>
    </row>
    <row r="3107" spans="79:79" x14ac:dyDescent="0.2">
      <c r="CA3107" s="10"/>
    </row>
    <row r="3108" spans="79:79" x14ac:dyDescent="0.2">
      <c r="CA3108" s="10"/>
    </row>
    <row r="3109" spans="79:79" x14ac:dyDescent="0.2">
      <c r="CA3109" s="10"/>
    </row>
    <row r="3110" spans="79:79" x14ac:dyDescent="0.2">
      <c r="CA3110" s="10"/>
    </row>
    <row r="3111" spans="79:79" x14ac:dyDescent="0.2">
      <c r="CA3111" s="10"/>
    </row>
    <row r="3112" spans="79:79" x14ac:dyDescent="0.2">
      <c r="CA3112" s="10"/>
    </row>
    <row r="3113" spans="79:79" x14ac:dyDescent="0.2">
      <c r="CA3113" s="10"/>
    </row>
    <row r="3114" spans="79:79" x14ac:dyDescent="0.2">
      <c r="CA3114" s="10"/>
    </row>
    <row r="3115" spans="79:79" x14ac:dyDescent="0.2">
      <c r="CA3115" s="10"/>
    </row>
    <row r="3116" spans="79:79" x14ac:dyDescent="0.2">
      <c r="CA3116" s="10"/>
    </row>
    <row r="3117" spans="79:79" x14ac:dyDescent="0.2">
      <c r="CA3117" s="10"/>
    </row>
    <row r="3118" spans="79:79" x14ac:dyDescent="0.2">
      <c r="CA3118" s="10"/>
    </row>
    <row r="3119" spans="79:79" x14ac:dyDescent="0.2">
      <c r="CA3119" s="10"/>
    </row>
    <row r="3120" spans="79:79" x14ac:dyDescent="0.2">
      <c r="CA3120" s="10"/>
    </row>
    <row r="3121" spans="79:79" x14ac:dyDescent="0.2">
      <c r="CA3121" s="10"/>
    </row>
    <row r="3122" spans="79:79" x14ac:dyDescent="0.2">
      <c r="CA3122" s="10"/>
    </row>
    <row r="3123" spans="79:79" x14ac:dyDescent="0.2">
      <c r="CA3123" s="10"/>
    </row>
    <row r="3124" spans="79:79" x14ac:dyDescent="0.2">
      <c r="CA3124" s="10"/>
    </row>
    <row r="3125" spans="79:79" x14ac:dyDescent="0.2">
      <c r="CA3125" s="10"/>
    </row>
    <row r="3126" spans="79:79" x14ac:dyDescent="0.2">
      <c r="CA3126" s="10"/>
    </row>
    <row r="3127" spans="79:79" x14ac:dyDescent="0.2">
      <c r="CA3127" s="10"/>
    </row>
    <row r="3128" spans="79:79" x14ac:dyDescent="0.2">
      <c r="CA3128" s="10"/>
    </row>
    <row r="3129" spans="79:79" x14ac:dyDescent="0.2">
      <c r="CA3129" s="10"/>
    </row>
    <row r="3130" spans="79:79" x14ac:dyDescent="0.2">
      <c r="CA3130" s="10"/>
    </row>
    <row r="3131" spans="79:79" x14ac:dyDescent="0.2">
      <c r="CA3131" s="10"/>
    </row>
    <row r="3132" spans="79:79" x14ac:dyDescent="0.2">
      <c r="CA3132" s="10"/>
    </row>
    <row r="3133" spans="79:79" x14ac:dyDescent="0.2">
      <c r="CA3133" s="10"/>
    </row>
    <row r="3134" spans="79:79" x14ac:dyDescent="0.2">
      <c r="CA3134" s="10"/>
    </row>
    <row r="3135" spans="79:79" x14ac:dyDescent="0.2">
      <c r="CA3135" s="10"/>
    </row>
    <row r="3136" spans="79:79" x14ac:dyDescent="0.2">
      <c r="CA3136" s="10"/>
    </row>
    <row r="3137" spans="79:79" x14ac:dyDescent="0.2">
      <c r="CA3137" s="10"/>
    </row>
    <row r="3138" spans="79:79" x14ac:dyDescent="0.2">
      <c r="CA3138" s="10"/>
    </row>
    <row r="3139" spans="79:79" x14ac:dyDescent="0.2">
      <c r="CA3139" s="10"/>
    </row>
    <row r="3140" spans="79:79" x14ac:dyDescent="0.2">
      <c r="CA3140" s="10"/>
    </row>
    <row r="3141" spans="79:79" x14ac:dyDescent="0.2">
      <c r="CA3141" s="10"/>
    </row>
    <row r="3142" spans="79:79" x14ac:dyDescent="0.2">
      <c r="CA3142" s="10"/>
    </row>
    <row r="3143" spans="79:79" x14ac:dyDescent="0.2">
      <c r="CA3143" s="10"/>
    </row>
    <row r="3144" spans="79:79" x14ac:dyDescent="0.2">
      <c r="CA3144" s="10"/>
    </row>
    <row r="3145" spans="79:79" x14ac:dyDescent="0.2">
      <c r="CA3145" s="10"/>
    </row>
    <row r="3146" spans="79:79" x14ac:dyDescent="0.2">
      <c r="CA3146" s="10"/>
    </row>
    <row r="3147" spans="79:79" x14ac:dyDescent="0.2">
      <c r="CA3147" s="10"/>
    </row>
    <row r="3148" spans="79:79" x14ac:dyDescent="0.2">
      <c r="CA3148" s="10"/>
    </row>
    <row r="3149" spans="79:79" x14ac:dyDescent="0.2">
      <c r="CA3149" s="10"/>
    </row>
    <row r="3150" spans="79:79" x14ac:dyDescent="0.2">
      <c r="CA3150" s="10"/>
    </row>
    <row r="3151" spans="79:79" x14ac:dyDescent="0.2">
      <c r="CA3151" s="10"/>
    </row>
    <row r="3152" spans="79:79" x14ac:dyDescent="0.2">
      <c r="CA3152" s="10"/>
    </row>
    <row r="3153" spans="79:79" x14ac:dyDescent="0.2">
      <c r="CA3153" s="10"/>
    </row>
    <row r="3154" spans="79:79" x14ac:dyDescent="0.2">
      <c r="CA3154" s="10"/>
    </row>
    <row r="3155" spans="79:79" x14ac:dyDescent="0.2">
      <c r="CA3155" s="10"/>
    </row>
    <row r="3156" spans="79:79" x14ac:dyDescent="0.2">
      <c r="CA3156" s="10"/>
    </row>
    <row r="3157" spans="79:79" x14ac:dyDescent="0.2">
      <c r="CA3157" s="10"/>
    </row>
    <row r="3158" spans="79:79" x14ac:dyDescent="0.2">
      <c r="CA3158" s="10"/>
    </row>
    <row r="3159" spans="79:79" x14ac:dyDescent="0.2">
      <c r="CA3159" s="10"/>
    </row>
    <row r="3160" spans="79:79" x14ac:dyDescent="0.2">
      <c r="CA3160" s="10"/>
    </row>
    <row r="3161" spans="79:79" x14ac:dyDescent="0.2">
      <c r="CA3161" s="10"/>
    </row>
    <row r="3162" spans="79:79" x14ac:dyDescent="0.2">
      <c r="CA3162" s="10"/>
    </row>
    <row r="3163" spans="79:79" x14ac:dyDescent="0.2">
      <c r="CA3163" s="10"/>
    </row>
    <row r="3164" spans="79:79" x14ac:dyDescent="0.2">
      <c r="CA3164" s="10"/>
    </row>
    <row r="3165" spans="79:79" x14ac:dyDescent="0.2">
      <c r="CA3165" s="10"/>
    </row>
    <row r="3166" spans="79:79" x14ac:dyDescent="0.2">
      <c r="CA3166" s="10"/>
    </row>
    <row r="3167" spans="79:79" x14ac:dyDescent="0.2">
      <c r="CA3167" s="10"/>
    </row>
    <row r="3168" spans="79:79" x14ac:dyDescent="0.2">
      <c r="CA3168" s="10"/>
    </row>
    <row r="3169" spans="79:79" x14ac:dyDescent="0.2">
      <c r="CA3169" s="10"/>
    </row>
    <row r="3170" spans="79:79" x14ac:dyDescent="0.2">
      <c r="CA3170" s="10"/>
    </row>
    <row r="3171" spans="79:79" x14ac:dyDescent="0.2">
      <c r="CA3171" s="10"/>
    </row>
    <row r="3172" spans="79:79" x14ac:dyDescent="0.2">
      <c r="CA3172" s="10"/>
    </row>
    <row r="3173" spans="79:79" x14ac:dyDescent="0.2">
      <c r="CA3173" s="10"/>
    </row>
    <row r="3174" spans="79:79" x14ac:dyDescent="0.2">
      <c r="CA3174" s="10"/>
    </row>
    <row r="3175" spans="79:79" x14ac:dyDescent="0.2">
      <c r="CA3175" s="10"/>
    </row>
    <row r="3176" spans="79:79" x14ac:dyDescent="0.2">
      <c r="CA3176" s="10"/>
    </row>
    <row r="3177" spans="79:79" x14ac:dyDescent="0.2">
      <c r="CA3177" s="10"/>
    </row>
    <row r="3178" spans="79:79" x14ac:dyDescent="0.2">
      <c r="CA3178" s="10"/>
    </row>
    <row r="3179" spans="79:79" x14ac:dyDescent="0.2">
      <c r="CA3179" s="10"/>
    </row>
    <row r="3180" spans="79:79" x14ac:dyDescent="0.2">
      <c r="CA3180" s="10"/>
    </row>
    <row r="3181" spans="79:79" x14ac:dyDescent="0.2">
      <c r="CA3181" s="10"/>
    </row>
    <row r="3182" spans="79:79" x14ac:dyDescent="0.2">
      <c r="CA3182" s="10"/>
    </row>
    <row r="3183" spans="79:79" x14ac:dyDescent="0.2">
      <c r="CA3183" s="10"/>
    </row>
    <row r="3184" spans="79:79" x14ac:dyDescent="0.2">
      <c r="CA3184" s="10"/>
    </row>
    <row r="3185" spans="79:79" x14ac:dyDescent="0.2">
      <c r="CA3185" s="10"/>
    </row>
    <row r="3186" spans="79:79" x14ac:dyDescent="0.2">
      <c r="CA3186" s="10"/>
    </row>
    <row r="3187" spans="79:79" x14ac:dyDescent="0.2">
      <c r="CA3187" s="10"/>
    </row>
    <row r="3188" spans="79:79" x14ac:dyDescent="0.2">
      <c r="CA3188" s="10"/>
    </row>
    <row r="3189" spans="79:79" x14ac:dyDescent="0.2">
      <c r="CA3189" s="10"/>
    </row>
    <row r="3190" spans="79:79" x14ac:dyDescent="0.2">
      <c r="CA3190" s="10"/>
    </row>
    <row r="3191" spans="79:79" x14ac:dyDescent="0.2">
      <c r="CA3191" s="10"/>
    </row>
    <row r="3192" spans="79:79" x14ac:dyDescent="0.2">
      <c r="CA3192" s="10"/>
    </row>
    <row r="3193" spans="79:79" x14ac:dyDescent="0.2">
      <c r="CA3193" s="10"/>
    </row>
    <row r="3194" spans="79:79" x14ac:dyDescent="0.2">
      <c r="CA3194" s="10"/>
    </row>
    <row r="3195" spans="79:79" x14ac:dyDescent="0.2">
      <c r="CA3195" s="10"/>
    </row>
    <row r="3196" spans="79:79" x14ac:dyDescent="0.2">
      <c r="CA3196" s="10"/>
    </row>
    <row r="3197" spans="79:79" x14ac:dyDescent="0.2">
      <c r="CA3197" s="10"/>
    </row>
    <row r="3198" spans="79:79" x14ac:dyDescent="0.2">
      <c r="CA3198" s="10"/>
    </row>
    <row r="3199" spans="79:79" x14ac:dyDescent="0.2">
      <c r="CA3199" s="10"/>
    </row>
    <row r="3200" spans="79:79" x14ac:dyDescent="0.2">
      <c r="CA3200" s="10"/>
    </row>
    <row r="3201" spans="79:79" x14ac:dyDescent="0.2">
      <c r="CA3201" s="10"/>
    </row>
    <row r="3202" spans="79:79" x14ac:dyDescent="0.2">
      <c r="CA3202" s="10"/>
    </row>
    <row r="3203" spans="79:79" x14ac:dyDescent="0.2">
      <c r="CA3203" s="10"/>
    </row>
    <row r="3204" spans="79:79" x14ac:dyDescent="0.2">
      <c r="CA3204" s="10"/>
    </row>
    <row r="3205" spans="79:79" x14ac:dyDescent="0.2">
      <c r="CA3205" s="10"/>
    </row>
    <row r="3206" spans="79:79" x14ac:dyDescent="0.2">
      <c r="CA3206" s="10"/>
    </row>
    <row r="3207" spans="79:79" x14ac:dyDescent="0.2">
      <c r="CA3207" s="10"/>
    </row>
    <row r="3208" spans="79:79" x14ac:dyDescent="0.2">
      <c r="CA3208" s="10"/>
    </row>
    <row r="3209" spans="79:79" x14ac:dyDescent="0.2">
      <c r="CA3209" s="10"/>
    </row>
    <row r="3210" spans="79:79" x14ac:dyDescent="0.2">
      <c r="CA3210" s="10"/>
    </row>
    <row r="3211" spans="79:79" x14ac:dyDescent="0.2">
      <c r="CA3211" s="10"/>
    </row>
    <row r="3212" spans="79:79" x14ac:dyDescent="0.2">
      <c r="CA3212" s="10"/>
    </row>
    <row r="3213" spans="79:79" x14ac:dyDescent="0.2">
      <c r="CA3213" s="10"/>
    </row>
    <row r="3214" spans="79:79" x14ac:dyDescent="0.2">
      <c r="CA3214" s="10"/>
    </row>
    <row r="3215" spans="79:79" x14ac:dyDescent="0.2">
      <c r="CA3215" s="10"/>
    </row>
    <row r="3216" spans="79:79" x14ac:dyDescent="0.2">
      <c r="CA3216" s="10"/>
    </row>
    <row r="3217" spans="79:79" x14ac:dyDescent="0.2">
      <c r="CA3217" s="10"/>
    </row>
    <row r="3218" spans="79:79" x14ac:dyDescent="0.2">
      <c r="CA3218" s="10"/>
    </row>
    <row r="3219" spans="79:79" x14ac:dyDescent="0.2">
      <c r="CA3219" s="10"/>
    </row>
    <row r="3220" spans="79:79" x14ac:dyDescent="0.2">
      <c r="CA3220" s="10"/>
    </row>
    <row r="3221" spans="79:79" x14ac:dyDescent="0.2">
      <c r="CA3221" s="10"/>
    </row>
    <row r="3222" spans="79:79" x14ac:dyDescent="0.2">
      <c r="CA3222" s="10"/>
    </row>
    <row r="3223" spans="79:79" x14ac:dyDescent="0.2">
      <c r="CA3223" s="10"/>
    </row>
    <row r="3224" spans="79:79" x14ac:dyDescent="0.2">
      <c r="CA3224" s="10"/>
    </row>
    <row r="3225" spans="79:79" x14ac:dyDescent="0.2">
      <c r="CA3225" s="10"/>
    </row>
    <row r="3226" spans="79:79" x14ac:dyDescent="0.2">
      <c r="CA3226" s="10"/>
    </row>
    <row r="3227" spans="79:79" x14ac:dyDescent="0.2">
      <c r="CA3227" s="10"/>
    </row>
    <row r="3228" spans="79:79" x14ac:dyDescent="0.2">
      <c r="CA3228" s="10"/>
    </row>
    <row r="3229" spans="79:79" x14ac:dyDescent="0.2">
      <c r="CA3229" s="10"/>
    </row>
    <row r="3230" spans="79:79" x14ac:dyDescent="0.2">
      <c r="CA3230" s="10"/>
    </row>
    <row r="3231" spans="79:79" x14ac:dyDescent="0.2">
      <c r="CA3231" s="10"/>
    </row>
    <row r="3232" spans="79:79" x14ac:dyDescent="0.2">
      <c r="CA3232" s="10"/>
    </row>
    <row r="3233" spans="79:79" x14ac:dyDescent="0.2">
      <c r="CA3233" s="10"/>
    </row>
    <row r="3234" spans="79:79" x14ac:dyDescent="0.2">
      <c r="CA3234" s="10"/>
    </row>
    <row r="3235" spans="79:79" x14ac:dyDescent="0.2">
      <c r="CA3235" s="10"/>
    </row>
    <row r="3236" spans="79:79" x14ac:dyDescent="0.2">
      <c r="CA3236" s="10"/>
    </row>
    <row r="3237" spans="79:79" x14ac:dyDescent="0.2">
      <c r="CA3237" s="10"/>
    </row>
    <row r="3238" spans="79:79" x14ac:dyDescent="0.2">
      <c r="CA3238" s="10"/>
    </row>
    <row r="3239" spans="79:79" x14ac:dyDescent="0.2">
      <c r="CA3239" s="10"/>
    </row>
    <row r="3240" spans="79:79" x14ac:dyDescent="0.2">
      <c r="CA3240" s="10"/>
    </row>
    <row r="3241" spans="79:79" x14ac:dyDescent="0.2">
      <c r="CA3241" s="10"/>
    </row>
    <row r="3242" spans="79:79" x14ac:dyDescent="0.2">
      <c r="CA3242" s="10"/>
    </row>
    <row r="3243" spans="79:79" x14ac:dyDescent="0.2">
      <c r="CA3243" s="10"/>
    </row>
    <row r="3244" spans="79:79" x14ac:dyDescent="0.2">
      <c r="CA3244" s="10"/>
    </row>
    <row r="3245" spans="79:79" x14ac:dyDescent="0.2">
      <c r="CA3245" s="10"/>
    </row>
    <row r="3246" spans="79:79" x14ac:dyDescent="0.2">
      <c r="CA3246" s="10"/>
    </row>
    <row r="3247" spans="79:79" x14ac:dyDescent="0.2">
      <c r="CA3247" s="10"/>
    </row>
    <row r="3248" spans="79:79" x14ac:dyDescent="0.2">
      <c r="CA3248" s="10"/>
    </row>
    <row r="3249" spans="79:79" x14ac:dyDescent="0.2">
      <c r="CA3249" s="10"/>
    </row>
    <row r="3250" spans="79:79" x14ac:dyDescent="0.2">
      <c r="CA3250" s="10"/>
    </row>
    <row r="3251" spans="79:79" x14ac:dyDescent="0.2">
      <c r="CA3251" s="10"/>
    </row>
    <row r="3252" spans="79:79" x14ac:dyDescent="0.2">
      <c r="CA3252" s="10"/>
    </row>
    <row r="3253" spans="79:79" x14ac:dyDescent="0.2">
      <c r="CA3253" s="10"/>
    </row>
    <row r="3254" spans="79:79" x14ac:dyDescent="0.2">
      <c r="CA3254" s="10"/>
    </row>
    <row r="3255" spans="79:79" x14ac:dyDescent="0.2">
      <c r="CA3255" s="10"/>
    </row>
    <row r="3256" spans="79:79" x14ac:dyDescent="0.2">
      <c r="CA3256" s="10"/>
    </row>
    <row r="3257" spans="79:79" x14ac:dyDescent="0.2">
      <c r="CA3257" s="10"/>
    </row>
    <row r="3258" spans="79:79" x14ac:dyDescent="0.2">
      <c r="CA3258" s="10"/>
    </row>
    <row r="3259" spans="79:79" x14ac:dyDescent="0.2">
      <c r="CA3259" s="10"/>
    </row>
    <row r="3260" spans="79:79" x14ac:dyDescent="0.2">
      <c r="CA3260" s="10"/>
    </row>
    <row r="3261" spans="79:79" x14ac:dyDescent="0.2">
      <c r="CA3261" s="10"/>
    </row>
    <row r="3262" spans="79:79" x14ac:dyDescent="0.2">
      <c r="CA3262" s="10"/>
    </row>
    <row r="3263" spans="79:79" x14ac:dyDescent="0.2">
      <c r="CA3263" s="10"/>
    </row>
    <row r="3264" spans="79:79" x14ac:dyDescent="0.2">
      <c r="CA3264" s="10"/>
    </row>
    <row r="3265" spans="79:79" x14ac:dyDescent="0.2">
      <c r="CA3265" s="10"/>
    </row>
    <row r="3266" spans="79:79" x14ac:dyDescent="0.2">
      <c r="CA3266" s="10"/>
    </row>
    <row r="3267" spans="79:79" x14ac:dyDescent="0.2">
      <c r="CA3267" s="10"/>
    </row>
    <row r="3268" spans="79:79" x14ac:dyDescent="0.2">
      <c r="CA3268" s="10"/>
    </row>
    <row r="3269" spans="79:79" x14ac:dyDescent="0.2">
      <c r="CA3269" s="10"/>
    </row>
    <row r="3270" spans="79:79" x14ac:dyDescent="0.2">
      <c r="CA3270" s="10"/>
    </row>
    <row r="3271" spans="79:79" x14ac:dyDescent="0.2">
      <c r="CA3271" s="10"/>
    </row>
    <row r="3272" spans="79:79" x14ac:dyDescent="0.2">
      <c r="CA3272" s="10"/>
    </row>
    <row r="3273" spans="79:79" x14ac:dyDescent="0.2">
      <c r="CA3273" s="10"/>
    </row>
    <row r="3274" spans="79:79" x14ac:dyDescent="0.2">
      <c r="CA3274" s="10"/>
    </row>
    <row r="3275" spans="79:79" x14ac:dyDescent="0.2">
      <c r="CA3275" s="10"/>
    </row>
    <row r="3276" spans="79:79" x14ac:dyDescent="0.2">
      <c r="CA3276" s="10"/>
    </row>
    <row r="3277" spans="79:79" x14ac:dyDescent="0.2">
      <c r="CA3277" s="10"/>
    </row>
    <row r="3278" spans="79:79" x14ac:dyDescent="0.2">
      <c r="CA3278" s="10"/>
    </row>
    <row r="3279" spans="79:79" x14ac:dyDescent="0.2">
      <c r="CA3279" s="10"/>
    </row>
    <row r="3280" spans="79:79" x14ac:dyDescent="0.2">
      <c r="CA3280" s="10"/>
    </row>
    <row r="3281" spans="79:79" x14ac:dyDescent="0.2">
      <c r="CA3281" s="10"/>
    </row>
    <row r="3282" spans="79:79" x14ac:dyDescent="0.2">
      <c r="CA3282" s="10"/>
    </row>
    <row r="3283" spans="79:79" x14ac:dyDescent="0.2">
      <c r="CA3283" s="10"/>
    </row>
    <row r="3284" spans="79:79" x14ac:dyDescent="0.2">
      <c r="CA3284" s="10"/>
    </row>
    <row r="3285" spans="79:79" x14ac:dyDescent="0.2">
      <c r="CA3285" s="10"/>
    </row>
    <row r="3286" spans="79:79" x14ac:dyDescent="0.2">
      <c r="CA3286" s="10"/>
    </row>
    <row r="3287" spans="79:79" x14ac:dyDescent="0.2">
      <c r="CA3287" s="10"/>
    </row>
    <row r="3288" spans="79:79" x14ac:dyDescent="0.2">
      <c r="CA3288" s="10"/>
    </row>
    <row r="3289" spans="79:79" x14ac:dyDescent="0.2">
      <c r="CA3289" s="10"/>
    </row>
    <row r="3290" spans="79:79" x14ac:dyDescent="0.2">
      <c r="CA3290" s="10"/>
    </row>
    <row r="3291" spans="79:79" x14ac:dyDescent="0.2">
      <c r="CA3291" s="10"/>
    </row>
    <row r="3292" spans="79:79" x14ac:dyDescent="0.2">
      <c r="CA3292" s="10"/>
    </row>
    <row r="3293" spans="79:79" x14ac:dyDescent="0.2">
      <c r="CA3293" s="10"/>
    </row>
    <row r="3294" spans="79:79" x14ac:dyDescent="0.2">
      <c r="CA3294" s="10"/>
    </row>
    <row r="3295" spans="79:79" x14ac:dyDescent="0.2">
      <c r="CA3295" s="10"/>
    </row>
    <row r="3296" spans="79:79" x14ac:dyDescent="0.2">
      <c r="CA3296" s="10"/>
    </row>
    <row r="3297" spans="79:79" x14ac:dyDescent="0.2">
      <c r="CA3297" s="10"/>
    </row>
    <row r="3298" spans="79:79" x14ac:dyDescent="0.2">
      <c r="CA3298" s="10"/>
    </row>
    <row r="3299" spans="79:79" x14ac:dyDescent="0.2">
      <c r="CA3299" s="10"/>
    </row>
    <row r="3300" spans="79:79" x14ac:dyDescent="0.2">
      <c r="CA3300" s="10"/>
    </row>
    <row r="3301" spans="79:79" x14ac:dyDescent="0.2">
      <c r="CA3301" s="10"/>
    </row>
    <row r="3302" spans="79:79" x14ac:dyDescent="0.2">
      <c r="CA3302" s="10"/>
    </row>
    <row r="3303" spans="79:79" x14ac:dyDescent="0.2">
      <c r="CA3303" s="10"/>
    </row>
    <row r="3304" spans="79:79" x14ac:dyDescent="0.2">
      <c r="CA3304" s="10"/>
    </row>
    <row r="3305" spans="79:79" x14ac:dyDescent="0.2">
      <c r="CA3305" s="10"/>
    </row>
    <row r="3306" spans="79:79" x14ac:dyDescent="0.2">
      <c r="CA3306" s="10"/>
    </row>
    <row r="3307" spans="79:79" x14ac:dyDescent="0.2">
      <c r="CA3307" s="10"/>
    </row>
    <row r="3308" spans="79:79" x14ac:dyDescent="0.2">
      <c r="CA3308" s="10"/>
    </row>
    <row r="3309" spans="79:79" x14ac:dyDescent="0.2">
      <c r="CA3309" s="10"/>
    </row>
    <row r="3310" spans="79:79" x14ac:dyDescent="0.2">
      <c r="CA3310" s="10"/>
    </row>
    <row r="3311" spans="79:79" x14ac:dyDescent="0.2">
      <c r="CA3311" s="10"/>
    </row>
    <row r="3312" spans="79:79" x14ac:dyDescent="0.2">
      <c r="CA3312" s="10"/>
    </row>
    <row r="3313" spans="79:79" x14ac:dyDescent="0.2">
      <c r="CA3313" s="10"/>
    </row>
    <row r="3314" spans="79:79" x14ac:dyDescent="0.2">
      <c r="CA3314" s="10"/>
    </row>
    <row r="3315" spans="79:79" x14ac:dyDescent="0.2">
      <c r="CA3315" s="10"/>
    </row>
    <row r="3316" spans="79:79" x14ac:dyDescent="0.2">
      <c r="CA3316" s="10"/>
    </row>
    <row r="3317" spans="79:79" x14ac:dyDescent="0.2">
      <c r="CA3317" s="10"/>
    </row>
    <row r="3318" spans="79:79" x14ac:dyDescent="0.2">
      <c r="CA3318" s="10"/>
    </row>
    <row r="3319" spans="79:79" x14ac:dyDescent="0.2">
      <c r="CA3319" s="10"/>
    </row>
    <row r="3320" spans="79:79" x14ac:dyDescent="0.2">
      <c r="CA3320" s="10"/>
    </row>
    <row r="3321" spans="79:79" x14ac:dyDescent="0.2">
      <c r="CA3321" s="10"/>
    </row>
    <row r="3322" spans="79:79" x14ac:dyDescent="0.2">
      <c r="CA3322" s="10"/>
    </row>
    <row r="3323" spans="79:79" x14ac:dyDescent="0.2">
      <c r="CA3323" s="10"/>
    </row>
    <row r="3324" spans="79:79" x14ac:dyDescent="0.2">
      <c r="CA3324" s="10"/>
    </row>
    <row r="3325" spans="79:79" x14ac:dyDescent="0.2">
      <c r="CA3325" s="10"/>
    </row>
    <row r="3326" spans="79:79" x14ac:dyDescent="0.2">
      <c r="CA3326" s="10"/>
    </row>
    <row r="3327" spans="79:79" x14ac:dyDescent="0.2">
      <c r="CA3327" s="10"/>
    </row>
    <row r="3328" spans="79:79" x14ac:dyDescent="0.2">
      <c r="CA3328" s="10"/>
    </row>
    <row r="3329" spans="79:79" x14ac:dyDescent="0.2">
      <c r="CA3329" s="10"/>
    </row>
    <row r="3330" spans="79:79" x14ac:dyDescent="0.2">
      <c r="CA3330" s="10"/>
    </row>
    <row r="3331" spans="79:79" x14ac:dyDescent="0.2">
      <c r="CA3331" s="10"/>
    </row>
    <row r="3332" spans="79:79" x14ac:dyDescent="0.2">
      <c r="CA3332" s="10"/>
    </row>
    <row r="3333" spans="79:79" x14ac:dyDescent="0.2">
      <c r="CA3333" s="10"/>
    </row>
    <row r="3334" spans="79:79" x14ac:dyDescent="0.2">
      <c r="CA3334" s="10"/>
    </row>
    <row r="3335" spans="79:79" x14ac:dyDescent="0.2">
      <c r="CA3335" s="10"/>
    </row>
    <row r="3336" spans="79:79" x14ac:dyDescent="0.2">
      <c r="CA3336" s="10"/>
    </row>
    <row r="3337" spans="79:79" x14ac:dyDescent="0.2">
      <c r="CA3337" s="10"/>
    </row>
    <row r="3338" spans="79:79" x14ac:dyDescent="0.2">
      <c r="CA3338" s="10"/>
    </row>
    <row r="3339" spans="79:79" x14ac:dyDescent="0.2">
      <c r="CA3339" s="10"/>
    </row>
    <row r="3340" spans="79:79" x14ac:dyDescent="0.2">
      <c r="CA3340" s="10"/>
    </row>
    <row r="3341" spans="79:79" x14ac:dyDescent="0.2">
      <c r="CA3341" s="10"/>
    </row>
    <row r="3342" spans="79:79" x14ac:dyDescent="0.2">
      <c r="CA3342" s="10"/>
    </row>
    <row r="3343" spans="79:79" x14ac:dyDescent="0.2">
      <c r="CA3343" s="10"/>
    </row>
    <row r="3344" spans="79:79" x14ac:dyDescent="0.2">
      <c r="CA3344" s="10"/>
    </row>
    <row r="3345" spans="79:79" x14ac:dyDescent="0.2">
      <c r="CA3345" s="10"/>
    </row>
    <row r="3346" spans="79:79" x14ac:dyDescent="0.2">
      <c r="CA3346" s="10"/>
    </row>
    <row r="3347" spans="79:79" x14ac:dyDescent="0.2">
      <c r="CA3347" s="10"/>
    </row>
    <row r="3348" spans="79:79" x14ac:dyDescent="0.2">
      <c r="CA3348" s="10"/>
    </row>
    <row r="3349" spans="79:79" x14ac:dyDescent="0.2">
      <c r="CA3349" s="10"/>
    </row>
    <row r="3350" spans="79:79" x14ac:dyDescent="0.2">
      <c r="CA3350" s="10"/>
    </row>
    <row r="3351" spans="79:79" x14ac:dyDescent="0.2">
      <c r="CA3351" s="10"/>
    </row>
    <row r="3352" spans="79:79" x14ac:dyDescent="0.2">
      <c r="CA3352" s="10"/>
    </row>
    <row r="3353" spans="79:79" x14ac:dyDescent="0.2">
      <c r="CA3353" s="10"/>
    </row>
    <row r="3354" spans="79:79" x14ac:dyDescent="0.2">
      <c r="CA3354" s="10"/>
    </row>
    <row r="3355" spans="79:79" x14ac:dyDescent="0.2">
      <c r="CA3355" s="10"/>
    </row>
    <row r="3356" spans="79:79" x14ac:dyDescent="0.2">
      <c r="CA3356" s="10"/>
    </row>
    <row r="3357" spans="79:79" x14ac:dyDescent="0.2">
      <c r="CA3357" s="10"/>
    </row>
    <row r="3358" spans="79:79" x14ac:dyDescent="0.2">
      <c r="CA3358" s="10"/>
    </row>
    <row r="3359" spans="79:79" x14ac:dyDescent="0.2">
      <c r="CA3359" s="10"/>
    </row>
    <row r="3360" spans="79:79" x14ac:dyDescent="0.2">
      <c r="CA3360" s="10"/>
    </row>
    <row r="3361" spans="79:79" x14ac:dyDescent="0.2">
      <c r="CA3361" s="10"/>
    </row>
    <row r="3362" spans="79:79" x14ac:dyDescent="0.2">
      <c r="CA3362" s="10"/>
    </row>
    <row r="3363" spans="79:79" x14ac:dyDescent="0.2">
      <c r="CA3363" s="10"/>
    </row>
    <row r="3364" spans="79:79" x14ac:dyDescent="0.2">
      <c r="CA3364" s="10"/>
    </row>
    <row r="3365" spans="79:79" x14ac:dyDescent="0.2">
      <c r="CA3365" s="10"/>
    </row>
    <row r="3366" spans="79:79" x14ac:dyDescent="0.2">
      <c r="CA3366" s="10"/>
    </row>
    <row r="3367" spans="79:79" x14ac:dyDescent="0.2">
      <c r="CA3367" s="10"/>
    </row>
    <row r="3368" spans="79:79" x14ac:dyDescent="0.2">
      <c r="CA3368" s="10"/>
    </row>
    <row r="3369" spans="79:79" x14ac:dyDescent="0.2">
      <c r="CA3369" s="10"/>
    </row>
    <row r="3370" spans="79:79" x14ac:dyDescent="0.2">
      <c r="CA3370" s="10"/>
    </row>
    <row r="3371" spans="79:79" x14ac:dyDescent="0.2">
      <c r="CA3371" s="10"/>
    </row>
    <row r="3372" spans="79:79" x14ac:dyDescent="0.2">
      <c r="CA3372" s="10"/>
    </row>
    <row r="3373" spans="79:79" x14ac:dyDescent="0.2">
      <c r="CA3373" s="10"/>
    </row>
    <row r="3374" spans="79:79" x14ac:dyDescent="0.2">
      <c r="CA3374" s="10"/>
    </row>
    <row r="3375" spans="79:79" x14ac:dyDescent="0.2">
      <c r="CA3375" s="10"/>
    </row>
    <row r="3376" spans="79:79" x14ac:dyDescent="0.2">
      <c r="CA3376" s="10"/>
    </row>
    <row r="3377" spans="79:79" x14ac:dyDescent="0.2">
      <c r="CA3377" s="10"/>
    </row>
    <row r="3378" spans="79:79" x14ac:dyDescent="0.2">
      <c r="CA3378" s="10"/>
    </row>
    <row r="3379" spans="79:79" x14ac:dyDescent="0.2">
      <c r="CA3379" s="10"/>
    </row>
    <row r="3380" spans="79:79" x14ac:dyDescent="0.2">
      <c r="CA3380" s="10"/>
    </row>
    <row r="3381" spans="79:79" x14ac:dyDescent="0.2">
      <c r="CA3381" s="10"/>
    </row>
    <row r="3382" spans="79:79" x14ac:dyDescent="0.2">
      <c r="CA3382" s="10"/>
    </row>
    <row r="3383" spans="79:79" x14ac:dyDescent="0.2">
      <c r="CA3383" s="10"/>
    </row>
    <row r="3384" spans="79:79" x14ac:dyDescent="0.2">
      <c r="CA3384" s="10"/>
    </row>
    <row r="3385" spans="79:79" x14ac:dyDescent="0.2">
      <c r="CA3385" s="10"/>
    </row>
    <row r="3386" spans="79:79" x14ac:dyDescent="0.2">
      <c r="CA3386" s="10"/>
    </row>
    <row r="3387" spans="79:79" x14ac:dyDescent="0.2">
      <c r="CA3387" s="10"/>
    </row>
    <row r="3388" spans="79:79" x14ac:dyDescent="0.2">
      <c r="CA3388" s="10"/>
    </row>
    <row r="3389" spans="79:79" x14ac:dyDescent="0.2">
      <c r="CA3389" s="10"/>
    </row>
    <row r="3390" spans="79:79" x14ac:dyDescent="0.2">
      <c r="CA3390" s="10"/>
    </row>
    <row r="3391" spans="79:79" x14ac:dyDescent="0.2">
      <c r="CA3391" s="10"/>
    </row>
    <row r="3392" spans="79:79" x14ac:dyDescent="0.2">
      <c r="CA3392" s="10"/>
    </row>
    <row r="3393" spans="79:79" x14ac:dyDescent="0.2">
      <c r="CA3393" s="10"/>
    </row>
    <row r="3394" spans="79:79" x14ac:dyDescent="0.2">
      <c r="CA3394" s="10"/>
    </row>
    <row r="3395" spans="79:79" x14ac:dyDescent="0.2">
      <c r="CA3395" s="10"/>
    </row>
    <row r="3396" spans="79:79" x14ac:dyDescent="0.2">
      <c r="CA3396" s="10"/>
    </row>
    <row r="3397" spans="79:79" x14ac:dyDescent="0.2">
      <c r="CA3397" s="10"/>
    </row>
    <row r="3398" spans="79:79" x14ac:dyDescent="0.2">
      <c r="CA3398" s="10"/>
    </row>
    <row r="3399" spans="79:79" x14ac:dyDescent="0.2">
      <c r="CA3399" s="10"/>
    </row>
    <row r="3400" spans="79:79" x14ac:dyDescent="0.2">
      <c r="CA3400" s="10"/>
    </row>
    <row r="3401" spans="79:79" x14ac:dyDescent="0.2">
      <c r="CA3401" s="10"/>
    </row>
    <row r="3402" spans="79:79" x14ac:dyDescent="0.2">
      <c r="CA3402" s="10"/>
    </row>
    <row r="3403" spans="79:79" x14ac:dyDescent="0.2">
      <c r="CA3403" s="10"/>
    </row>
    <row r="3404" spans="79:79" x14ac:dyDescent="0.2">
      <c r="CA3404" s="10"/>
    </row>
    <row r="3405" spans="79:79" x14ac:dyDescent="0.2">
      <c r="CA3405" s="10"/>
    </row>
    <row r="3406" spans="79:79" x14ac:dyDescent="0.2">
      <c r="CA3406" s="10"/>
    </row>
    <row r="3407" spans="79:79" x14ac:dyDescent="0.2">
      <c r="CA3407" s="10"/>
    </row>
    <row r="3408" spans="79:79" x14ac:dyDescent="0.2">
      <c r="CA3408" s="10"/>
    </row>
    <row r="3409" spans="79:79" x14ac:dyDescent="0.2">
      <c r="CA3409" s="10"/>
    </row>
    <row r="3410" spans="79:79" x14ac:dyDescent="0.2">
      <c r="CA3410" s="10"/>
    </row>
    <row r="3411" spans="79:79" x14ac:dyDescent="0.2">
      <c r="CA3411" s="10"/>
    </row>
    <row r="3412" spans="79:79" x14ac:dyDescent="0.2">
      <c r="CA3412" s="10"/>
    </row>
    <row r="3413" spans="79:79" x14ac:dyDescent="0.2">
      <c r="CA3413" s="10"/>
    </row>
    <row r="3414" spans="79:79" x14ac:dyDescent="0.2">
      <c r="CA3414" s="10"/>
    </row>
    <row r="3415" spans="79:79" x14ac:dyDescent="0.2">
      <c r="CA3415" s="10"/>
    </row>
    <row r="3416" spans="79:79" x14ac:dyDescent="0.2">
      <c r="CA3416" s="10"/>
    </row>
    <row r="3417" spans="79:79" x14ac:dyDescent="0.2">
      <c r="CA3417" s="10"/>
    </row>
    <row r="3418" spans="79:79" x14ac:dyDescent="0.2">
      <c r="CA3418" s="10"/>
    </row>
    <row r="3419" spans="79:79" x14ac:dyDescent="0.2">
      <c r="CA3419" s="10"/>
    </row>
    <row r="3420" spans="79:79" x14ac:dyDescent="0.2">
      <c r="CA3420" s="10"/>
    </row>
    <row r="3421" spans="79:79" x14ac:dyDescent="0.2">
      <c r="CA3421" s="10"/>
    </row>
    <row r="3422" spans="79:79" x14ac:dyDescent="0.2">
      <c r="CA3422" s="10"/>
    </row>
    <row r="3423" spans="79:79" x14ac:dyDescent="0.2">
      <c r="CA3423" s="10"/>
    </row>
    <row r="3424" spans="79:79" x14ac:dyDescent="0.2">
      <c r="CA3424" s="10"/>
    </row>
    <row r="3425" spans="79:79" x14ac:dyDescent="0.2">
      <c r="CA3425" s="10"/>
    </row>
    <row r="3426" spans="79:79" x14ac:dyDescent="0.2">
      <c r="CA3426" s="10"/>
    </row>
    <row r="3427" spans="79:79" x14ac:dyDescent="0.2">
      <c r="CA3427" s="10"/>
    </row>
    <row r="3428" spans="79:79" x14ac:dyDescent="0.2">
      <c r="CA3428" s="10"/>
    </row>
    <row r="3429" spans="79:79" x14ac:dyDescent="0.2">
      <c r="CA3429" s="10"/>
    </row>
    <row r="3430" spans="79:79" x14ac:dyDescent="0.2">
      <c r="CA3430" s="10"/>
    </row>
    <row r="3431" spans="79:79" x14ac:dyDescent="0.2">
      <c r="CA3431" s="10"/>
    </row>
    <row r="3432" spans="79:79" x14ac:dyDescent="0.2">
      <c r="CA3432" s="10"/>
    </row>
    <row r="3433" spans="79:79" x14ac:dyDescent="0.2">
      <c r="CA3433" s="10"/>
    </row>
    <row r="3434" spans="79:79" x14ac:dyDescent="0.2">
      <c r="CA3434" s="10"/>
    </row>
    <row r="3435" spans="79:79" x14ac:dyDescent="0.2">
      <c r="CA3435" s="10"/>
    </row>
    <row r="3436" spans="79:79" x14ac:dyDescent="0.2">
      <c r="CA3436" s="10"/>
    </row>
    <row r="3437" spans="79:79" x14ac:dyDescent="0.2">
      <c r="CA3437" s="10"/>
    </row>
    <row r="3438" spans="79:79" x14ac:dyDescent="0.2">
      <c r="CA3438" s="10"/>
    </row>
    <row r="3439" spans="79:79" x14ac:dyDescent="0.2">
      <c r="CA3439" s="10"/>
    </row>
    <row r="3440" spans="79:79" x14ac:dyDescent="0.2">
      <c r="CA3440" s="10"/>
    </row>
    <row r="3441" spans="79:79" x14ac:dyDescent="0.2">
      <c r="CA3441" s="10"/>
    </row>
    <row r="3442" spans="79:79" x14ac:dyDescent="0.2">
      <c r="CA3442" s="10"/>
    </row>
    <row r="3443" spans="79:79" x14ac:dyDescent="0.2">
      <c r="CA3443" s="10"/>
    </row>
    <row r="3444" spans="79:79" x14ac:dyDescent="0.2">
      <c r="CA3444" s="10"/>
    </row>
    <row r="3445" spans="79:79" x14ac:dyDescent="0.2">
      <c r="CA3445" s="10"/>
    </row>
    <row r="3446" spans="79:79" x14ac:dyDescent="0.2">
      <c r="CA3446" s="10"/>
    </row>
    <row r="3447" spans="79:79" x14ac:dyDescent="0.2">
      <c r="CA3447" s="10"/>
    </row>
    <row r="3448" spans="79:79" x14ac:dyDescent="0.2">
      <c r="CA3448" s="10"/>
    </row>
    <row r="3449" spans="79:79" x14ac:dyDescent="0.2">
      <c r="CA3449" s="10"/>
    </row>
    <row r="3450" spans="79:79" x14ac:dyDescent="0.2">
      <c r="CA3450" s="10"/>
    </row>
    <row r="3451" spans="79:79" x14ac:dyDescent="0.2">
      <c r="CA3451" s="10"/>
    </row>
    <row r="3452" spans="79:79" x14ac:dyDescent="0.2">
      <c r="CA3452" s="10"/>
    </row>
    <row r="3453" spans="79:79" x14ac:dyDescent="0.2">
      <c r="CA3453" s="10"/>
    </row>
    <row r="3454" spans="79:79" x14ac:dyDescent="0.2">
      <c r="CA3454" s="10"/>
    </row>
    <row r="3455" spans="79:79" x14ac:dyDescent="0.2">
      <c r="CA3455" s="10"/>
    </row>
    <row r="3456" spans="79:79" x14ac:dyDescent="0.2">
      <c r="CA3456" s="10"/>
    </row>
    <row r="3457" spans="79:79" x14ac:dyDescent="0.2">
      <c r="CA3457" s="10"/>
    </row>
    <row r="3458" spans="79:79" x14ac:dyDescent="0.2">
      <c r="CA3458" s="10"/>
    </row>
    <row r="3459" spans="79:79" x14ac:dyDescent="0.2">
      <c r="CA3459" s="10"/>
    </row>
    <row r="3460" spans="79:79" x14ac:dyDescent="0.2">
      <c r="CA3460" s="10"/>
    </row>
    <row r="3461" spans="79:79" x14ac:dyDescent="0.2">
      <c r="CA3461" s="10"/>
    </row>
    <row r="3462" spans="79:79" x14ac:dyDescent="0.2">
      <c r="CA3462" s="10"/>
    </row>
    <row r="3463" spans="79:79" x14ac:dyDescent="0.2">
      <c r="CA3463" s="10"/>
    </row>
    <row r="3464" spans="79:79" x14ac:dyDescent="0.2">
      <c r="CA3464" s="10"/>
    </row>
    <row r="3465" spans="79:79" x14ac:dyDescent="0.2">
      <c r="CA3465" s="10"/>
    </row>
    <row r="3466" spans="79:79" x14ac:dyDescent="0.2">
      <c r="CA3466" s="10"/>
    </row>
    <row r="3467" spans="79:79" x14ac:dyDescent="0.2">
      <c r="CA3467" s="10"/>
    </row>
    <row r="3468" spans="79:79" x14ac:dyDescent="0.2">
      <c r="CA3468" s="10"/>
    </row>
    <row r="3469" spans="79:79" x14ac:dyDescent="0.2">
      <c r="CA3469" s="10"/>
    </row>
    <row r="3470" spans="79:79" x14ac:dyDescent="0.2">
      <c r="CA3470" s="10"/>
    </row>
    <row r="3471" spans="79:79" x14ac:dyDescent="0.2">
      <c r="CA3471" s="10"/>
    </row>
    <row r="3472" spans="79:79" x14ac:dyDescent="0.2">
      <c r="CA3472" s="10"/>
    </row>
    <row r="3473" spans="79:79" x14ac:dyDescent="0.2">
      <c r="CA3473" s="10"/>
    </row>
    <row r="3474" spans="79:79" x14ac:dyDescent="0.2">
      <c r="CA3474" s="10"/>
    </row>
    <row r="3475" spans="79:79" x14ac:dyDescent="0.2">
      <c r="CA3475" s="10"/>
    </row>
    <row r="3476" spans="79:79" x14ac:dyDescent="0.2">
      <c r="CA3476" s="10"/>
    </row>
    <row r="3477" spans="79:79" x14ac:dyDescent="0.2">
      <c r="CA3477" s="10"/>
    </row>
    <row r="3478" spans="79:79" x14ac:dyDescent="0.2">
      <c r="CA3478" s="10"/>
    </row>
    <row r="3479" spans="79:79" x14ac:dyDescent="0.2">
      <c r="CA3479" s="10"/>
    </row>
    <row r="3480" spans="79:79" x14ac:dyDescent="0.2">
      <c r="CA3480" s="10"/>
    </row>
    <row r="3481" spans="79:79" x14ac:dyDescent="0.2">
      <c r="CA3481" s="10"/>
    </row>
    <row r="3482" spans="79:79" x14ac:dyDescent="0.2">
      <c r="CA3482" s="10"/>
    </row>
    <row r="3483" spans="79:79" x14ac:dyDescent="0.2">
      <c r="CA3483" s="10"/>
    </row>
    <row r="3484" spans="79:79" x14ac:dyDescent="0.2">
      <c r="CA3484" s="10"/>
    </row>
    <row r="3485" spans="79:79" x14ac:dyDescent="0.2">
      <c r="CA3485" s="10"/>
    </row>
    <row r="3486" spans="79:79" x14ac:dyDescent="0.2">
      <c r="CA3486" s="10"/>
    </row>
    <row r="3487" spans="79:79" x14ac:dyDescent="0.2">
      <c r="CA3487" s="10"/>
    </row>
    <row r="3488" spans="79:79" x14ac:dyDescent="0.2">
      <c r="CA3488" s="10"/>
    </row>
    <row r="3489" spans="79:79" x14ac:dyDescent="0.2">
      <c r="CA3489" s="10"/>
    </row>
    <row r="3490" spans="79:79" x14ac:dyDescent="0.2">
      <c r="CA3490" s="10"/>
    </row>
    <row r="3491" spans="79:79" x14ac:dyDescent="0.2">
      <c r="CA3491" s="10"/>
    </row>
    <row r="3492" spans="79:79" x14ac:dyDescent="0.2">
      <c r="CA3492" s="10"/>
    </row>
    <row r="3493" spans="79:79" x14ac:dyDescent="0.2">
      <c r="CA3493" s="10"/>
    </row>
    <row r="3494" spans="79:79" x14ac:dyDescent="0.2">
      <c r="CA3494" s="10"/>
    </row>
    <row r="3495" spans="79:79" x14ac:dyDescent="0.2">
      <c r="CA3495" s="10"/>
    </row>
    <row r="3496" spans="79:79" x14ac:dyDescent="0.2">
      <c r="CA3496" s="10"/>
    </row>
    <row r="3497" spans="79:79" x14ac:dyDescent="0.2">
      <c r="CA3497" s="10"/>
    </row>
    <row r="3498" spans="79:79" x14ac:dyDescent="0.2">
      <c r="CA3498" s="10"/>
    </row>
    <row r="3499" spans="79:79" x14ac:dyDescent="0.2">
      <c r="CA3499" s="10"/>
    </row>
    <row r="3500" spans="79:79" x14ac:dyDescent="0.2">
      <c r="CA3500" s="10"/>
    </row>
    <row r="3501" spans="79:79" x14ac:dyDescent="0.2">
      <c r="CA3501" s="10"/>
    </row>
    <row r="3502" spans="79:79" x14ac:dyDescent="0.2">
      <c r="CA3502" s="10"/>
    </row>
    <row r="3503" spans="79:79" x14ac:dyDescent="0.2">
      <c r="CA3503" s="10"/>
    </row>
    <row r="3504" spans="79:79" x14ac:dyDescent="0.2">
      <c r="CA3504" s="10"/>
    </row>
    <row r="3505" spans="79:79" x14ac:dyDescent="0.2">
      <c r="CA3505" s="10"/>
    </row>
    <row r="3506" spans="79:79" x14ac:dyDescent="0.2">
      <c r="CA3506" s="10"/>
    </row>
    <row r="3507" spans="79:79" x14ac:dyDescent="0.2">
      <c r="CA3507" s="10"/>
    </row>
    <row r="3508" spans="79:79" x14ac:dyDescent="0.2">
      <c r="CA3508" s="10"/>
    </row>
    <row r="3509" spans="79:79" x14ac:dyDescent="0.2">
      <c r="CA3509" s="10"/>
    </row>
    <row r="3510" spans="79:79" x14ac:dyDescent="0.2">
      <c r="CA3510" s="10"/>
    </row>
    <row r="3511" spans="79:79" x14ac:dyDescent="0.2">
      <c r="CA3511" s="10"/>
    </row>
    <row r="3512" spans="79:79" x14ac:dyDescent="0.2">
      <c r="CA3512" s="10"/>
    </row>
    <row r="3513" spans="79:79" x14ac:dyDescent="0.2">
      <c r="CA3513" s="10"/>
    </row>
    <row r="3514" spans="79:79" x14ac:dyDescent="0.2">
      <c r="CA3514" s="10"/>
    </row>
    <row r="3515" spans="79:79" x14ac:dyDescent="0.2">
      <c r="CA3515" s="10"/>
    </row>
    <row r="3516" spans="79:79" x14ac:dyDescent="0.2">
      <c r="CA3516" s="10"/>
    </row>
    <row r="3517" spans="79:79" x14ac:dyDescent="0.2">
      <c r="CA3517" s="10"/>
    </row>
    <row r="3518" spans="79:79" x14ac:dyDescent="0.2">
      <c r="CA3518" s="10"/>
    </row>
    <row r="3519" spans="79:79" x14ac:dyDescent="0.2">
      <c r="CA3519" s="10"/>
    </row>
    <row r="3520" spans="79:79" x14ac:dyDescent="0.2">
      <c r="CA3520" s="10"/>
    </row>
    <row r="3521" spans="79:79" x14ac:dyDescent="0.2">
      <c r="CA3521" s="10"/>
    </row>
    <row r="3522" spans="79:79" x14ac:dyDescent="0.2">
      <c r="CA3522" s="10"/>
    </row>
    <row r="3523" spans="79:79" x14ac:dyDescent="0.2">
      <c r="CA3523" s="10"/>
    </row>
    <row r="3524" spans="79:79" x14ac:dyDescent="0.2">
      <c r="CA3524" s="10"/>
    </row>
    <row r="3525" spans="79:79" x14ac:dyDescent="0.2">
      <c r="CA3525" s="10"/>
    </row>
    <row r="3526" spans="79:79" x14ac:dyDescent="0.2">
      <c r="CA3526" s="10"/>
    </row>
    <row r="3527" spans="79:79" x14ac:dyDescent="0.2">
      <c r="CA3527" s="10"/>
    </row>
    <row r="3528" spans="79:79" x14ac:dyDescent="0.2">
      <c r="CA3528" s="10"/>
    </row>
    <row r="3529" spans="79:79" x14ac:dyDescent="0.2">
      <c r="CA3529" s="10"/>
    </row>
    <row r="3530" spans="79:79" x14ac:dyDescent="0.2">
      <c r="CA3530" s="10"/>
    </row>
    <row r="3531" spans="79:79" x14ac:dyDescent="0.2">
      <c r="CA3531" s="10"/>
    </row>
    <row r="3532" spans="79:79" x14ac:dyDescent="0.2">
      <c r="CA3532" s="10"/>
    </row>
    <row r="3533" spans="79:79" x14ac:dyDescent="0.2">
      <c r="CA3533" s="10"/>
    </row>
    <row r="3534" spans="79:79" x14ac:dyDescent="0.2">
      <c r="CA3534" s="10"/>
    </row>
    <row r="3535" spans="79:79" x14ac:dyDescent="0.2">
      <c r="CA3535" s="10"/>
    </row>
    <row r="3536" spans="79:79" x14ac:dyDescent="0.2">
      <c r="CA3536" s="10"/>
    </row>
    <row r="3537" spans="79:79" x14ac:dyDescent="0.2">
      <c r="CA3537" s="10"/>
    </row>
    <row r="3538" spans="79:79" x14ac:dyDescent="0.2">
      <c r="CA3538" s="10"/>
    </row>
    <row r="3539" spans="79:79" x14ac:dyDescent="0.2">
      <c r="CA3539" s="10"/>
    </row>
    <row r="3540" spans="79:79" x14ac:dyDescent="0.2">
      <c r="CA3540" s="10"/>
    </row>
    <row r="3541" spans="79:79" x14ac:dyDescent="0.2">
      <c r="CA3541" s="10"/>
    </row>
    <row r="3542" spans="79:79" x14ac:dyDescent="0.2">
      <c r="CA3542" s="10"/>
    </row>
    <row r="3543" spans="79:79" x14ac:dyDescent="0.2">
      <c r="CA3543" s="10"/>
    </row>
    <row r="3544" spans="79:79" x14ac:dyDescent="0.2">
      <c r="CA3544" s="10"/>
    </row>
    <row r="3545" spans="79:79" x14ac:dyDescent="0.2">
      <c r="CA3545" s="10"/>
    </row>
    <row r="3546" spans="79:79" x14ac:dyDescent="0.2">
      <c r="CA3546" s="10"/>
    </row>
    <row r="3547" spans="79:79" x14ac:dyDescent="0.2">
      <c r="CA3547" s="10"/>
    </row>
    <row r="3548" spans="79:79" x14ac:dyDescent="0.2">
      <c r="CA3548" s="10"/>
    </row>
    <row r="3549" spans="79:79" x14ac:dyDescent="0.2">
      <c r="CA3549" s="10"/>
    </row>
    <row r="3550" spans="79:79" x14ac:dyDescent="0.2">
      <c r="CA3550" s="10"/>
    </row>
    <row r="3551" spans="79:79" x14ac:dyDescent="0.2">
      <c r="CA3551" s="10"/>
    </row>
    <row r="3552" spans="79:79" x14ac:dyDescent="0.2">
      <c r="CA3552" s="10"/>
    </row>
    <row r="3553" spans="79:79" x14ac:dyDescent="0.2">
      <c r="CA3553" s="10"/>
    </row>
    <row r="3554" spans="79:79" x14ac:dyDescent="0.2">
      <c r="CA3554" s="10"/>
    </row>
    <row r="3555" spans="79:79" x14ac:dyDescent="0.2">
      <c r="CA3555" s="10"/>
    </row>
    <row r="3556" spans="79:79" x14ac:dyDescent="0.2">
      <c r="CA3556" s="10"/>
    </row>
    <row r="3557" spans="79:79" x14ac:dyDescent="0.2">
      <c r="CA3557" s="10"/>
    </row>
    <row r="3558" spans="79:79" x14ac:dyDescent="0.2">
      <c r="CA3558" s="10"/>
    </row>
    <row r="3559" spans="79:79" x14ac:dyDescent="0.2">
      <c r="CA3559" s="10"/>
    </row>
    <row r="3560" spans="79:79" x14ac:dyDescent="0.2">
      <c r="CA3560" s="10"/>
    </row>
    <row r="3561" spans="79:79" x14ac:dyDescent="0.2">
      <c r="CA3561" s="10"/>
    </row>
    <row r="3562" spans="79:79" x14ac:dyDescent="0.2">
      <c r="CA3562" s="10"/>
    </row>
    <row r="3563" spans="79:79" x14ac:dyDescent="0.2">
      <c r="CA3563" s="10"/>
    </row>
    <row r="3564" spans="79:79" x14ac:dyDescent="0.2">
      <c r="CA3564" s="10"/>
    </row>
    <row r="3565" spans="79:79" x14ac:dyDescent="0.2">
      <c r="CA3565" s="10"/>
    </row>
    <row r="3566" spans="79:79" x14ac:dyDescent="0.2">
      <c r="CA3566" s="10"/>
    </row>
    <row r="3567" spans="79:79" x14ac:dyDescent="0.2">
      <c r="CA3567" s="10"/>
    </row>
    <row r="3568" spans="79:79" x14ac:dyDescent="0.2">
      <c r="CA3568" s="10"/>
    </row>
    <row r="3569" spans="79:79" x14ac:dyDescent="0.2">
      <c r="CA3569" s="10"/>
    </row>
    <row r="3570" spans="79:79" x14ac:dyDescent="0.2">
      <c r="CA3570" s="10"/>
    </row>
    <row r="3571" spans="79:79" x14ac:dyDescent="0.2">
      <c r="CA3571" s="10"/>
    </row>
    <row r="3572" spans="79:79" x14ac:dyDescent="0.2">
      <c r="CA3572" s="10"/>
    </row>
    <row r="3573" spans="79:79" x14ac:dyDescent="0.2">
      <c r="CA3573" s="10"/>
    </row>
    <row r="3574" spans="79:79" x14ac:dyDescent="0.2">
      <c r="CA3574" s="10"/>
    </row>
    <row r="3575" spans="79:79" x14ac:dyDescent="0.2">
      <c r="CA3575" s="10"/>
    </row>
    <row r="3576" spans="79:79" x14ac:dyDescent="0.2">
      <c r="CA3576" s="10"/>
    </row>
    <row r="3577" spans="79:79" x14ac:dyDescent="0.2">
      <c r="CA3577" s="10"/>
    </row>
    <row r="3578" spans="79:79" x14ac:dyDescent="0.2">
      <c r="CA3578" s="10"/>
    </row>
    <row r="3579" spans="79:79" x14ac:dyDescent="0.2">
      <c r="CA3579" s="10"/>
    </row>
    <row r="3580" spans="79:79" x14ac:dyDescent="0.2">
      <c r="CA3580" s="10"/>
    </row>
    <row r="3581" spans="79:79" x14ac:dyDescent="0.2">
      <c r="CA3581" s="10"/>
    </row>
    <row r="3582" spans="79:79" x14ac:dyDescent="0.2">
      <c r="CA3582" s="10"/>
    </row>
    <row r="3583" spans="79:79" x14ac:dyDescent="0.2">
      <c r="CA3583" s="10"/>
    </row>
    <row r="3584" spans="79:79" x14ac:dyDescent="0.2">
      <c r="CA3584" s="10"/>
    </row>
    <row r="3585" spans="79:79" x14ac:dyDescent="0.2">
      <c r="CA3585" s="10"/>
    </row>
    <row r="3586" spans="79:79" x14ac:dyDescent="0.2">
      <c r="CA3586" s="10"/>
    </row>
    <row r="3587" spans="79:79" x14ac:dyDescent="0.2">
      <c r="CA3587" s="10"/>
    </row>
    <row r="3588" spans="79:79" x14ac:dyDescent="0.2">
      <c r="CA3588" s="10"/>
    </row>
    <row r="3589" spans="79:79" x14ac:dyDescent="0.2">
      <c r="CA3589" s="10"/>
    </row>
    <row r="3590" spans="79:79" x14ac:dyDescent="0.2">
      <c r="CA3590" s="10"/>
    </row>
    <row r="3591" spans="79:79" x14ac:dyDescent="0.2">
      <c r="CA3591" s="10"/>
    </row>
    <row r="3592" spans="79:79" x14ac:dyDescent="0.2">
      <c r="CA3592" s="10"/>
    </row>
    <row r="3593" spans="79:79" x14ac:dyDescent="0.2">
      <c r="CA3593" s="10"/>
    </row>
    <row r="3594" spans="79:79" x14ac:dyDescent="0.2">
      <c r="CA3594" s="10"/>
    </row>
    <row r="3595" spans="79:79" x14ac:dyDescent="0.2">
      <c r="CA3595" s="10"/>
    </row>
    <row r="3596" spans="79:79" x14ac:dyDescent="0.2">
      <c r="CA3596" s="10"/>
    </row>
    <row r="3597" spans="79:79" x14ac:dyDescent="0.2">
      <c r="CA3597" s="10"/>
    </row>
    <row r="3598" spans="79:79" x14ac:dyDescent="0.2">
      <c r="CA3598" s="10"/>
    </row>
    <row r="3599" spans="79:79" x14ac:dyDescent="0.2">
      <c r="CA3599" s="10"/>
    </row>
    <row r="3600" spans="79:79" x14ac:dyDescent="0.2">
      <c r="CA3600" s="10"/>
    </row>
    <row r="3601" spans="79:79" x14ac:dyDescent="0.2">
      <c r="CA3601" s="10"/>
    </row>
    <row r="3602" spans="79:79" x14ac:dyDescent="0.2">
      <c r="CA3602" s="10"/>
    </row>
    <row r="3603" spans="79:79" x14ac:dyDescent="0.2">
      <c r="CA3603" s="10"/>
    </row>
    <row r="3604" spans="79:79" x14ac:dyDescent="0.2">
      <c r="CA3604" s="10"/>
    </row>
    <row r="3605" spans="79:79" x14ac:dyDescent="0.2">
      <c r="CA3605" s="10"/>
    </row>
    <row r="3606" spans="79:79" x14ac:dyDescent="0.2">
      <c r="CA3606" s="10"/>
    </row>
    <row r="3607" spans="79:79" x14ac:dyDescent="0.2">
      <c r="CA3607" s="10"/>
    </row>
    <row r="3608" spans="79:79" x14ac:dyDescent="0.2">
      <c r="CA3608" s="10"/>
    </row>
    <row r="3609" spans="79:79" x14ac:dyDescent="0.2">
      <c r="CA3609" s="10"/>
    </row>
    <row r="3610" spans="79:79" x14ac:dyDescent="0.2">
      <c r="CA3610" s="10"/>
    </row>
    <row r="3611" spans="79:79" x14ac:dyDescent="0.2">
      <c r="CA3611" s="10"/>
    </row>
    <row r="3612" spans="79:79" x14ac:dyDescent="0.2">
      <c r="CA3612" s="10"/>
    </row>
    <row r="3613" spans="79:79" x14ac:dyDescent="0.2">
      <c r="CA3613" s="10"/>
    </row>
    <row r="3614" spans="79:79" x14ac:dyDescent="0.2">
      <c r="CA3614" s="10"/>
    </row>
    <row r="3615" spans="79:79" x14ac:dyDescent="0.2">
      <c r="CA3615" s="10"/>
    </row>
    <row r="3616" spans="79:79" x14ac:dyDescent="0.2">
      <c r="CA3616" s="10"/>
    </row>
    <row r="3617" spans="79:79" x14ac:dyDescent="0.2">
      <c r="CA3617" s="10"/>
    </row>
    <row r="3618" spans="79:79" x14ac:dyDescent="0.2">
      <c r="CA3618" s="10"/>
    </row>
    <row r="3619" spans="79:79" x14ac:dyDescent="0.2">
      <c r="CA3619" s="10"/>
    </row>
    <row r="3620" spans="79:79" x14ac:dyDescent="0.2">
      <c r="CA3620" s="10"/>
    </row>
    <row r="3621" spans="79:79" x14ac:dyDescent="0.2">
      <c r="CA3621" s="10"/>
    </row>
    <row r="3622" spans="79:79" x14ac:dyDescent="0.2">
      <c r="CA3622" s="10"/>
    </row>
    <row r="3623" spans="79:79" x14ac:dyDescent="0.2">
      <c r="CA3623" s="10"/>
    </row>
    <row r="3624" spans="79:79" x14ac:dyDescent="0.2">
      <c r="CA3624" s="10"/>
    </row>
    <row r="3625" spans="79:79" x14ac:dyDescent="0.2">
      <c r="CA3625" s="10"/>
    </row>
    <row r="3626" spans="79:79" x14ac:dyDescent="0.2">
      <c r="CA3626" s="10"/>
    </row>
    <row r="3627" spans="79:79" x14ac:dyDescent="0.2">
      <c r="CA3627" s="10"/>
    </row>
    <row r="3628" spans="79:79" x14ac:dyDescent="0.2">
      <c r="CA3628" s="10"/>
    </row>
    <row r="3629" spans="79:79" x14ac:dyDescent="0.2">
      <c r="CA3629" s="10"/>
    </row>
    <row r="3630" spans="79:79" x14ac:dyDescent="0.2">
      <c r="CA3630" s="10"/>
    </row>
    <row r="3631" spans="79:79" x14ac:dyDescent="0.2">
      <c r="CA3631" s="10"/>
    </row>
    <row r="3632" spans="79:79" x14ac:dyDescent="0.2">
      <c r="CA3632" s="10"/>
    </row>
    <row r="3633" spans="79:79" x14ac:dyDescent="0.2">
      <c r="CA3633" s="10"/>
    </row>
    <row r="3634" spans="79:79" x14ac:dyDescent="0.2">
      <c r="CA3634" s="10"/>
    </row>
    <row r="3635" spans="79:79" x14ac:dyDescent="0.2">
      <c r="CA3635" s="10"/>
    </row>
    <row r="3636" spans="79:79" x14ac:dyDescent="0.2">
      <c r="CA3636" s="10"/>
    </row>
    <row r="3637" spans="79:79" x14ac:dyDescent="0.2">
      <c r="CA3637" s="10"/>
    </row>
    <row r="3638" spans="79:79" x14ac:dyDescent="0.2">
      <c r="CA3638" s="10"/>
    </row>
    <row r="3639" spans="79:79" x14ac:dyDescent="0.2">
      <c r="CA3639" s="10"/>
    </row>
    <row r="3640" spans="79:79" x14ac:dyDescent="0.2">
      <c r="CA3640" s="10"/>
    </row>
    <row r="3641" spans="79:79" x14ac:dyDescent="0.2">
      <c r="CA3641" s="10"/>
    </row>
    <row r="3642" spans="79:79" x14ac:dyDescent="0.2">
      <c r="CA3642" s="10"/>
    </row>
    <row r="3643" spans="79:79" x14ac:dyDescent="0.2">
      <c r="CA3643" s="10"/>
    </row>
    <row r="3644" spans="79:79" x14ac:dyDescent="0.2">
      <c r="CA3644" s="10"/>
    </row>
    <row r="3645" spans="79:79" x14ac:dyDescent="0.2">
      <c r="CA3645" s="10"/>
    </row>
    <row r="3646" spans="79:79" x14ac:dyDescent="0.2">
      <c r="CA3646" s="10"/>
    </row>
    <row r="3647" spans="79:79" x14ac:dyDescent="0.2">
      <c r="CA3647" s="10"/>
    </row>
    <row r="3648" spans="79:79" x14ac:dyDescent="0.2">
      <c r="CA3648" s="10"/>
    </row>
    <row r="3649" spans="79:79" x14ac:dyDescent="0.2">
      <c r="CA3649" s="10"/>
    </row>
    <row r="3650" spans="79:79" x14ac:dyDescent="0.2">
      <c r="CA3650" s="10"/>
    </row>
    <row r="3651" spans="79:79" x14ac:dyDescent="0.2">
      <c r="CA3651" s="10"/>
    </row>
    <row r="3652" spans="79:79" x14ac:dyDescent="0.2">
      <c r="CA3652" s="10"/>
    </row>
    <row r="3653" spans="79:79" x14ac:dyDescent="0.2">
      <c r="CA3653" s="10"/>
    </row>
    <row r="3654" spans="79:79" x14ac:dyDescent="0.2">
      <c r="CA3654" s="10"/>
    </row>
    <row r="3655" spans="79:79" x14ac:dyDescent="0.2">
      <c r="CA3655" s="10"/>
    </row>
    <row r="3656" spans="79:79" x14ac:dyDescent="0.2">
      <c r="CA3656" s="10"/>
    </row>
    <row r="3657" spans="79:79" x14ac:dyDescent="0.2">
      <c r="CA3657" s="10"/>
    </row>
    <row r="3658" spans="79:79" x14ac:dyDescent="0.2">
      <c r="CA3658" s="10"/>
    </row>
    <row r="3659" spans="79:79" x14ac:dyDescent="0.2">
      <c r="CA3659" s="10"/>
    </row>
    <row r="3660" spans="79:79" x14ac:dyDescent="0.2">
      <c r="CA3660" s="10"/>
    </row>
    <row r="3661" spans="79:79" x14ac:dyDescent="0.2">
      <c r="CA3661" s="10"/>
    </row>
    <row r="3662" spans="79:79" x14ac:dyDescent="0.2">
      <c r="CA3662" s="10"/>
    </row>
    <row r="3663" spans="79:79" x14ac:dyDescent="0.2">
      <c r="CA3663" s="10"/>
    </row>
    <row r="3664" spans="79:79" x14ac:dyDescent="0.2">
      <c r="CA3664" s="10"/>
    </row>
    <row r="3665" spans="79:79" x14ac:dyDescent="0.2">
      <c r="CA3665" s="10"/>
    </row>
    <row r="3666" spans="79:79" x14ac:dyDescent="0.2">
      <c r="CA3666" s="10"/>
    </row>
    <row r="3667" spans="79:79" x14ac:dyDescent="0.2">
      <c r="CA3667" s="10"/>
    </row>
    <row r="3668" spans="79:79" x14ac:dyDescent="0.2">
      <c r="CA3668" s="10"/>
    </row>
    <row r="3669" spans="79:79" x14ac:dyDescent="0.2">
      <c r="CA3669" s="10"/>
    </row>
    <row r="3670" spans="79:79" x14ac:dyDescent="0.2">
      <c r="CA3670" s="10"/>
    </row>
    <row r="3671" spans="79:79" x14ac:dyDescent="0.2">
      <c r="CA3671" s="10"/>
    </row>
    <row r="3672" spans="79:79" x14ac:dyDescent="0.2">
      <c r="CA3672" s="10"/>
    </row>
    <row r="3673" spans="79:79" x14ac:dyDescent="0.2">
      <c r="CA3673" s="10"/>
    </row>
    <row r="3674" spans="79:79" x14ac:dyDescent="0.2">
      <c r="CA3674" s="10"/>
    </row>
    <row r="3675" spans="79:79" x14ac:dyDescent="0.2">
      <c r="CA3675" s="10"/>
    </row>
    <row r="3676" spans="79:79" x14ac:dyDescent="0.2">
      <c r="CA3676" s="10"/>
    </row>
    <row r="3677" spans="79:79" x14ac:dyDescent="0.2">
      <c r="CA3677" s="10"/>
    </row>
    <row r="3678" spans="79:79" x14ac:dyDescent="0.2">
      <c r="CA3678" s="10"/>
    </row>
    <row r="3679" spans="79:79" x14ac:dyDescent="0.2">
      <c r="CA3679" s="10"/>
    </row>
    <row r="3680" spans="79:79" x14ac:dyDescent="0.2">
      <c r="CA3680" s="10"/>
    </row>
    <row r="3681" spans="79:79" x14ac:dyDescent="0.2">
      <c r="CA3681" s="10"/>
    </row>
    <row r="3682" spans="79:79" x14ac:dyDescent="0.2">
      <c r="CA3682" s="10"/>
    </row>
    <row r="3683" spans="79:79" x14ac:dyDescent="0.2">
      <c r="CA3683" s="10"/>
    </row>
    <row r="3684" spans="79:79" x14ac:dyDescent="0.2">
      <c r="CA3684" s="10"/>
    </row>
    <row r="3685" spans="79:79" x14ac:dyDescent="0.2">
      <c r="CA3685" s="10"/>
    </row>
    <row r="3686" spans="79:79" x14ac:dyDescent="0.2">
      <c r="CA3686" s="10"/>
    </row>
    <row r="3687" spans="79:79" x14ac:dyDescent="0.2">
      <c r="CA3687" s="10"/>
    </row>
    <row r="3688" spans="79:79" x14ac:dyDescent="0.2">
      <c r="CA3688" s="10"/>
    </row>
    <row r="3689" spans="79:79" x14ac:dyDescent="0.2">
      <c r="CA3689" s="10"/>
    </row>
    <row r="3690" spans="79:79" x14ac:dyDescent="0.2">
      <c r="CA3690" s="10"/>
    </row>
    <row r="3691" spans="79:79" x14ac:dyDescent="0.2">
      <c r="CA3691" s="10"/>
    </row>
    <row r="3692" spans="79:79" x14ac:dyDescent="0.2">
      <c r="CA3692" s="10"/>
    </row>
    <row r="3693" spans="79:79" x14ac:dyDescent="0.2">
      <c r="CA3693" s="10"/>
    </row>
    <row r="3694" spans="79:79" x14ac:dyDescent="0.2">
      <c r="CA3694" s="10"/>
    </row>
    <row r="3695" spans="79:79" x14ac:dyDescent="0.2">
      <c r="CA3695" s="10"/>
    </row>
    <row r="3696" spans="79:79" x14ac:dyDescent="0.2">
      <c r="CA3696" s="10"/>
    </row>
    <row r="3697" spans="79:79" x14ac:dyDescent="0.2">
      <c r="CA3697" s="10"/>
    </row>
    <row r="3698" spans="79:79" x14ac:dyDescent="0.2">
      <c r="CA3698" s="10"/>
    </row>
    <row r="3699" spans="79:79" x14ac:dyDescent="0.2">
      <c r="CA3699" s="10"/>
    </row>
    <row r="3700" spans="79:79" x14ac:dyDescent="0.2">
      <c r="CA3700" s="10"/>
    </row>
    <row r="3701" spans="79:79" x14ac:dyDescent="0.2">
      <c r="CA3701" s="10"/>
    </row>
    <row r="3702" spans="79:79" x14ac:dyDescent="0.2">
      <c r="CA3702" s="10"/>
    </row>
    <row r="3703" spans="79:79" x14ac:dyDescent="0.2">
      <c r="CA3703" s="10"/>
    </row>
    <row r="3704" spans="79:79" x14ac:dyDescent="0.2">
      <c r="CA3704" s="10"/>
    </row>
    <row r="3705" spans="79:79" x14ac:dyDescent="0.2">
      <c r="CA3705" s="10"/>
    </row>
    <row r="3706" spans="79:79" x14ac:dyDescent="0.2">
      <c r="CA3706" s="10"/>
    </row>
    <row r="3707" spans="79:79" x14ac:dyDescent="0.2">
      <c r="CA3707" s="10"/>
    </row>
    <row r="3708" spans="79:79" x14ac:dyDescent="0.2">
      <c r="CA3708" s="10"/>
    </row>
    <row r="3709" spans="79:79" x14ac:dyDescent="0.2">
      <c r="CA3709" s="10"/>
    </row>
    <row r="3710" spans="79:79" x14ac:dyDescent="0.2">
      <c r="CA3710" s="10"/>
    </row>
    <row r="3711" spans="79:79" x14ac:dyDescent="0.2">
      <c r="CA3711" s="10"/>
    </row>
    <row r="3712" spans="79:79" x14ac:dyDescent="0.2">
      <c r="CA3712" s="10"/>
    </row>
    <row r="3713" spans="79:79" x14ac:dyDescent="0.2">
      <c r="CA3713" s="10"/>
    </row>
    <row r="3714" spans="79:79" x14ac:dyDescent="0.2">
      <c r="CA3714" s="10"/>
    </row>
    <row r="3715" spans="79:79" x14ac:dyDescent="0.2">
      <c r="CA3715" s="10"/>
    </row>
    <row r="3716" spans="79:79" x14ac:dyDescent="0.2">
      <c r="CA3716" s="10"/>
    </row>
    <row r="3717" spans="79:79" x14ac:dyDescent="0.2">
      <c r="CA3717" s="10"/>
    </row>
    <row r="3718" spans="79:79" x14ac:dyDescent="0.2">
      <c r="CA3718" s="10"/>
    </row>
    <row r="3719" spans="79:79" x14ac:dyDescent="0.2">
      <c r="CA3719" s="10"/>
    </row>
    <row r="3720" spans="79:79" x14ac:dyDescent="0.2">
      <c r="CA3720" s="10"/>
    </row>
    <row r="3721" spans="79:79" x14ac:dyDescent="0.2">
      <c r="CA3721" s="10"/>
    </row>
    <row r="3722" spans="79:79" x14ac:dyDescent="0.2">
      <c r="CA3722" s="10"/>
    </row>
    <row r="3723" spans="79:79" x14ac:dyDescent="0.2">
      <c r="CA3723" s="10"/>
    </row>
    <row r="3724" spans="79:79" x14ac:dyDescent="0.2">
      <c r="CA3724" s="10"/>
    </row>
    <row r="3725" spans="79:79" x14ac:dyDescent="0.2">
      <c r="CA3725" s="10"/>
    </row>
    <row r="3726" spans="79:79" x14ac:dyDescent="0.2">
      <c r="CA3726" s="10"/>
    </row>
    <row r="3727" spans="79:79" x14ac:dyDescent="0.2">
      <c r="CA3727" s="10"/>
    </row>
    <row r="3728" spans="79:79" x14ac:dyDescent="0.2">
      <c r="CA3728" s="10"/>
    </row>
    <row r="3729" spans="79:79" x14ac:dyDescent="0.2">
      <c r="CA3729" s="10"/>
    </row>
    <row r="3730" spans="79:79" x14ac:dyDescent="0.2">
      <c r="CA3730" s="10"/>
    </row>
    <row r="3731" spans="79:79" x14ac:dyDescent="0.2">
      <c r="CA3731" s="10"/>
    </row>
    <row r="3732" spans="79:79" x14ac:dyDescent="0.2">
      <c r="CA3732" s="10"/>
    </row>
    <row r="3733" spans="79:79" x14ac:dyDescent="0.2">
      <c r="CA3733" s="10"/>
    </row>
    <row r="3734" spans="79:79" x14ac:dyDescent="0.2">
      <c r="CA3734" s="10"/>
    </row>
    <row r="3735" spans="79:79" x14ac:dyDescent="0.2">
      <c r="CA3735" s="10"/>
    </row>
    <row r="3736" spans="79:79" x14ac:dyDescent="0.2">
      <c r="CA3736" s="10"/>
    </row>
    <row r="3737" spans="79:79" x14ac:dyDescent="0.2">
      <c r="CA3737" s="10"/>
    </row>
    <row r="3738" spans="79:79" x14ac:dyDescent="0.2">
      <c r="CA3738" s="10"/>
    </row>
    <row r="3739" spans="79:79" x14ac:dyDescent="0.2">
      <c r="CA3739" s="10"/>
    </row>
    <row r="3740" spans="79:79" x14ac:dyDescent="0.2">
      <c r="CA3740" s="10"/>
    </row>
    <row r="3741" spans="79:79" x14ac:dyDescent="0.2">
      <c r="CA3741" s="10"/>
    </row>
    <row r="3742" spans="79:79" x14ac:dyDescent="0.2">
      <c r="CA3742" s="10"/>
    </row>
    <row r="3743" spans="79:79" x14ac:dyDescent="0.2">
      <c r="CA3743" s="10"/>
    </row>
    <row r="3744" spans="79:79" x14ac:dyDescent="0.2">
      <c r="CA3744" s="10"/>
    </row>
    <row r="3745" spans="79:79" x14ac:dyDescent="0.2">
      <c r="CA3745" s="10"/>
    </row>
    <row r="3746" spans="79:79" x14ac:dyDescent="0.2">
      <c r="CA3746" s="10"/>
    </row>
    <row r="3747" spans="79:79" x14ac:dyDescent="0.2">
      <c r="CA3747" s="10"/>
    </row>
    <row r="3748" spans="79:79" x14ac:dyDescent="0.2">
      <c r="CA3748" s="10"/>
    </row>
    <row r="3749" spans="79:79" x14ac:dyDescent="0.2">
      <c r="CA3749" s="10"/>
    </row>
    <row r="3750" spans="79:79" x14ac:dyDescent="0.2">
      <c r="CA3750" s="10"/>
    </row>
    <row r="3751" spans="79:79" x14ac:dyDescent="0.2">
      <c r="CA3751" s="10"/>
    </row>
    <row r="3752" spans="79:79" x14ac:dyDescent="0.2">
      <c r="CA3752" s="10"/>
    </row>
    <row r="3753" spans="79:79" x14ac:dyDescent="0.2">
      <c r="CA3753" s="10"/>
    </row>
    <row r="3754" spans="79:79" x14ac:dyDescent="0.2">
      <c r="CA3754" s="10"/>
    </row>
    <row r="3755" spans="79:79" x14ac:dyDescent="0.2">
      <c r="CA3755" s="10"/>
    </row>
    <row r="3756" spans="79:79" x14ac:dyDescent="0.2">
      <c r="CA3756" s="10"/>
    </row>
    <row r="3757" spans="79:79" x14ac:dyDescent="0.2">
      <c r="CA3757" s="10"/>
    </row>
    <row r="3758" spans="79:79" x14ac:dyDescent="0.2">
      <c r="CA3758" s="10"/>
    </row>
    <row r="3759" spans="79:79" x14ac:dyDescent="0.2">
      <c r="CA3759" s="10"/>
    </row>
    <row r="3760" spans="79:79" x14ac:dyDescent="0.2">
      <c r="CA3760" s="10"/>
    </row>
    <row r="3761" spans="79:79" x14ac:dyDescent="0.2">
      <c r="CA3761" s="10"/>
    </row>
    <row r="3762" spans="79:79" x14ac:dyDescent="0.2">
      <c r="CA3762" s="10"/>
    </row>
    <row r="3763" spans="79:79" x14ac:dyDescent="0.2">
      <c r="CA3763" s="10"/>
    </row>
    <row r="3764" spans="79:79" x14ac:dyDescent="0.2">
      <c r="CA3764" s="10"/>
    </row>
    <row r="3765" spans="79:79" x14ac:dyDescent="0.2">
      <c r="CA3765" s="10"/>
    </row>
    <row r="3766" spans="79:79" x14ac:dyDescent="0.2">
      <c r="CA3766" s="10"/>
    </row>
    <row r="3767" spans="79:79" x14ac:dyDescent="0.2">
      <c r="CA3767" s="10"/>
    </row>
    <row r="3768" spans="79:79" x14ac:dyDescent="0.2">
      <c r="CA3768" s="10"/>
    </row>
    <row r="3769" spans="79:79" x14ac:dyDescent="0.2">
      <c r="CA3769" s="10"/>
    </row>
    <row r="3770" spans="79:79" x14ac:dyDescent="0.2">
      <c r="CA3770" s="10"/>
    </row>
    <row r="3771" spans="79:79" x14ac:dyDescent="0.2">
      <c r="CA3771" s="10"/>
    </row>
    <row r="3772" spans="79:79" x14ac:dyDescent="0.2">
      <c r="CA3772" s="10"/>
    </row>
    <row r="3773" spans="79:79" x14ac:dyDescent="0.2">
      <c r="CA3773" s="10"/>
    </row>
    <row r="3774" spans="79:79" x14ac:dyDescent="0.2">
      <c r="CA3774" s="10"/>
    </row>
    <row r="3775" spans="79:79" x14ac:dyDescent="0.2">
      <c r="CA3775" s="10"/>
    </row>
    <row r="3776" spans="79:79" x14ac:dyDescent="0.2">
      <c r="CA3776" s="10"/>
    </row>
    <row r="3777" spans="79:79" x14ac:dyDescent="0.2">
      <c r="CA3777" s="10"/>
    </row>
    <row r="3778" spans="79:79" x14ac:dyDescent="0.2">
      <c r="CA3778" s="10"/>
    </row>
    <row r="3779" spans="79:79" x14ac:dyDescent="0.2">
      <c r="CA3779" s="10"/>
    </row>
    <row r="3780" spans="79:79" x14ac:dyDescent="0.2">
      <c r="CA3780" s="10"/>
    </row>
    <row r="3781" spans="79:79" x14ac:dyDescent="0.2">
      <c r="CA3781" s="10"/>
    </row>
    <row r="3782" spans="79:79" x14ac:dyDescent="0.2">
      <c r="CA3782" s="10"/>
    </row>
    <row r="3783" spans="79:79" x14ac:dyDescent="0.2">
      <c r="CA3783" s="10"/>
    </row>
    <row r="3784" spans="79:79" x14ac:dyDescent="0.2">
      <c r="CA3784" s="10"/>
    </row>
    <row r="3785" spans="79:79" x14ac:dyDescent="0.2">
      <c r="CA3785" s="10"/>
    </row>
    <row r="3786" spans="79:79" x14ac:dyDescent="0.2">
      <c r="CA3786" s="10"/>
    </row>
    <row r="3787" spans="79:79" x14ac:dyDescent="0.2">
      <c r="CA3787" s="10"/>
    </row>
    <row r="3788" spans="79:79" x14ac:dyDescent="0.2">
      <c r="CA3788" s="10"/>
    </row>
    <row r="3789" spans="79:79" x14ac:dyDescent="0.2">
      <c r="CA3789" s="10"/>
    </row>
    <row r="3790" spans="79:79" x14ac:dyDescent="0.2">
      <c r="CA3790" s="10"/>
    </row>
    <row r="3791" spans="79:79" x14ac:dyDescent="0.2">
      <c r="CA3791" s="10"/>
    </row>
    <row r="3792" spans="79:79" x14ac:dyDescent="0.2">
      <c r="CA3792" s="10"/>
    </row>
    <row r="3793" spans="79:79" x14ac:dyDescent="0.2">
      <c r="CA3793" s="10"/>
    </row>
    <row r="3794" spans="79:79" x14ac:dyDescent="0.2">
      <c r="CA3794" s="10"/>
    </row>
    <row r="3795" spans="79:79" x14ac:dyDescent="0.2">
      <c r="CA3795" s="10"/>
    </row>
    <row r="3796" spans="79:79" x14ac:dyDescent="0.2">
      <c r="CA3796" s="10"/>
    </row>
    <row r="3797" spans="79:79" x14ac:dyDescent="0.2">
      <c r="CA3797" s="10"/>
    </row>
    <row r="3798" spans="79:79" x14ac:dyDescent="0.2">
      <c r="CA3798" s="10"/>
    </row>
    <row r="3799" spans="79:79" x14ac:dyDescent="0.2">
      <c r="CA3799" s="10"/>
    </row>
    <row r="3800" spans="79:79" x14ac:dyDescent="0.2">
      <c r="CA3800" s="10"/>
    </row>
    <row r="3801" spans="79:79" x14ac:dyDescent="0.2">
      <c r="CA3801" s="10"/>
    </row>
    <row r="3802" spans="79:79" x14ac:dyDescent="0.2">
      <c r="CA3802" s="10"/>
    </row>
    <row r="3803" spans="79:79" x14ac:dyDescent="0.2">
      <c r="CA3803" s="10"/>
    </row>
    <row r="3804" spans="79:79" x14ac:dyDescent="0.2">
      <c r="CA3804" s="10"/>
    </row>
    <row r="3805" spans="79:79" x14ac:dyDescent="0.2">
      <c r="CA3805" s="10"/>
    </row>
    <row r="3806" spans="79:79" x14ac:dyDescent="0.2">
      <c r="CA3806" s="10"/>
    </row>
    <row r="3807" spans="79:79" x14ac:dyDescent="0.2">
      <c r="CA3807" s="10"/>
    </row>
    <row r="3808" spans="79:79" x14ac:dyDescent="0.2">
      <c r="CA3808" s="10"/>
    </row>
    <row r="3809" spans="79:79" x14ac:dyDescent="0.2">
      <c r="CA3809" s="10"/>
    </row>
    <row r="3810" spans="79:79" x14ac:dyDescent="0.2">
      <c r="CA3810" s="10"/>
    </row>
    <row r="3811" spans="79:79" x14ac:dyDescent="0.2">
      <c r="CA3811" s="10"/>
    </row>
    <row r="3812" spans="79:79" x14ac:dyDescent="0.2">
      <c r="CA3812" s="10"/>
    </row>
    <row r="3813" spans="79:79" x14ac:dyDescent="0.2">
      <c r="CA3813" s="10"/>
    </row>
    <row r="3814" spans="79:79" x14ac:dyDescent="0.2">
      <c r="CA3814" s="10"/>
    </row>
    <row r="3815" spans="79:79" x14ac:dyDescent="0.2">
      <c r="CA3815" s="10"/>
    </row>
    <row r="3816" spans="79:79" x14ac:dyDescent="0.2">
      <c r="CA3816" s="10"/>
    </row>
    <row r="3817" spans="79:79" x14ac:dyDescent="0.2">
      <c r="CA3817" s="10"/>
    </row>
    <row r="3818" spans="79:79" x14ac:dyDescent="0.2">
      <c r="CA3818" s="10"/>
    </row>
    <row r="3819" spans="79:79" x14ac:dyDescent="0.2">
      <c r="CA3819" s="10"/>
    </row>
    <row r="3820" spans="79:79" x14ac:dyDescent="0.2">
      <c r="CA3820" s="10"/>
    </row>
    <row r="3821" spans="79:79" x14ac:dyDescent="0.2">
      <c r="CA3821" s="10"/>
    </row>
    <row r="3822" spans="79:79" x14ac:dyDescent="0.2">
      <c r="CA3822" s="10"/>
    </row>
    <row r="3823" spans="79:79" x14ac:dyDescent="0.2">
      <c r="CA3823" s="10"/>
    </row>
    <row r="3824" spans="79:79" x14ac:dyDescent="0.2">
      <c r="CA3824" s="10"/>
    </row>
    <row r="3825" spans="79:79" x14ac:dyDescent="0.2">
      <c r="CA3825" s="10"/>
    </row>
    <row r="3826" spans="79:79" x14ac:dyDescent="0.2">
      <c r="CA3826" s="10"/>
    </row>
    <row r="3827" spans="79:79" x14ac:dyDescent="0.2">
      <c r="CA3827" s="10"/>
    </row>
    <row r="3828" spans="79:79" x14ac:dyDescent="0.2">
      <c r="CA3828" s="10"/>
    </row>
    <row r="3829" spans="79:79" x14ac:dyDescent="0.2">
      <c r="CA3829" s="10"/>
    </row>
    <row r="3830" spans="79:79" x14ac:dyDescent="0.2">
      <c r="CA3830" s="10"/>
    </row>
    <row r="3831" spans="79:79" x14ac:dyDescent="0.2">
      <c r="CA3831" s="10"/>
    </row>
    <row r="3832" spans="79:79" x14ac:dyDescent="0.2">
      <c r="CA3832" s="10"/>
    </row>
    <row r="3833" spans="79:79" x14ac:dyDescent="0.2">
      <c r="CA3833" s="10"/>
    </row>
    <row r="3834" spans="79:79" x14ac:dyDescent="0.2">
      <c r="CA3834" s="10"/>
    </row>
    <row r="3835" spans="79:79" x14ac:dyDescent="0.2">
      <c r="CA3835" s="10"/>
    </row>
    <row r="3836" spans="79:79" x14ac:dyDescent="0.2">
      <c r="CA3836" s="10"/>
    </row>
    <row r="3837" spans="79:79" x14ac:dyDescent="0.2">
      <c r="CA3837" s="10"/>
    </row>
    <row r="3838" spans="79:79" x14ac:dyDescent="0.2">
      <c r="CA3838" s="10"/>
    </row>
    <row r="3839" spans="79:79" x14ac:dyDescent="0.2">
      <c r="CA3839" s="10"/>
    </row>
    <row r="3840" spans="79:79" x14ac:dyDescent="0.2">
      <c r="CA3840" s="10"/>
    </row>
    <row r="3841" spans="79:79" x14ac:dyDescent="0.2">
      <c r="CA3841" s="10"/>
    </row>
    <row r="3842" spans="79:79" x14ac:dyDescent="0.2">
      <c r="CA3842" s="10"/>
    </row>
    <row r="3843" spans="79:79" x14ac:dyDescent="0.2">
      <c r="CA3843" s="10"/>
    </row>
    <row r="3844" spans="79:79" x14ac:dyDescent="0.2">
      <c r="CA3844" s="10"/>
    </row>
    <row r="3845" spans="79:79" x14ac:dyDescent="0.2">
      <c r="CA3845" s="10"/>
    </row>
    <row r="3846" spans="79:79" x14ac:dyDescent="0.2">
      <c r="CA3846" s="10"/>
    </row>
    <row r="3847" spans="79:79" x14ac:dyDescent="0.2">
      <c r="CA3847" s="10"/>
    </row>
    <row r="3848" spans="79:79" x14ac:dyDescent="0.2">
      <c r="CA3848" s="10"/>
    </row>
    <row r="3849" spans="79:79" x14ac:dyDescent="0.2">
      <c r="CA3849" s="10"/>
    </row>
    <row r="3850" spans="79:79" x14ac:dyDescent="0.2">
      <c r="CA3850" s="10"/>
    </row>
    <row r="3851" spans="79:79" x14ac:dyDescent="0.2">
      <c r="CA3851" s="10"/>
    </row>
    <row r="3852" spans="79:79" x14ac:dyDescent="0.2">
      <c r="CA3852" s="10"/>
    </row>
    <row r="3853" spans="79:79" x14ac:dyDescent="0.2">
      <c r="CA3853" s="10"/>
    </row>
    <row r="3854" spans="79:79" x14ac:dyDescent="0.2">
      <c r="CA3854" s="10"/>
    </row>
    <row r="3855" spans="79:79" x14ac:dyDescent="0.2">
      <c r="CA3855" s="10"/>
    </row>
    <row r="3856" spans="79:79" x14ac:dyDescent="0.2">
      <c r="CA3856" s="10"/>
    </row>
    <row r="3857" spans="79:79" x14ac:dyDescent="0.2">
      <c r="CA3857" s="10"/>
    </row>
    <row r="3858" spans="79:79" x14ac:dyDescent="0.2">
      <c r="CA3858" s="10"/>
    </row>
    <row r="3859" spans="79:79" x14ac:dyDescent="0.2">
      <c r="CA3859" s="10"/>
    </row>
    <row r="3860" spans="79:79" x14ac:dyDescent="0.2">
      <c r="CA3860" s="10"/>
    </row>
    <row r="3861" spans="79:79" x14ac:dyDescent="0.2">
      <c r="CA3861" s="10"/>
    </row>
    <row r="3862" spans="79:79" x14ac:dyDescent="0.2">
      <c r="CA3862" s="10"/>
    </row>
    <row r="3863" spans="79:79" x14ac:dyDescent="0.2">
      <c r="CA3863" s="10"/>
    </row>
    <row r="3864" spans="79:79" x14ac:dyDescent="0.2">
      <c r="CA3864" s="10"/>
    </row>
    <row r="3865" spans="79:79" x14ac:dyDescent="0.2">
      <c r="CA3865" s="10"/>
    </row>
    <row r="3866" spans="79:79" x14ac:dyDescent="0.2">
      <c r="CA3866" s="10"/>
    </row>
    <row r="3867" spans="79:79" x14ac:dyDescent="0.2">
      <c r="CA3867" s="10"/>
    </row>
    <row r="3868" spans="79:79" x14ac:dyDescent="0.2">
      <c r="CA3868" s="10"/>
    </row>
    <row r="3869" spans="79:79" x14ac:dyDescent="0.2">
      <c r="CA3869" s="10"/>
    </row>
    <row r="3870" spans="79:79" x14ac:dyDescent="0.2">
      <c r="CA3870" s="10"/>
    </row>
    <row r="3871" spans="79:79" x14ac:dyDescent="0.2">
      <c r="CA3871" s="10"/>
    </row>
    <row r="3872" spans="79:79" x14ac:dyDescent="0.2">
      <c r="CA3872" s="10"/>
    </row>
    <row r="3873" spans="79:79" x14ac:dyDescent="0.2">
      <c r="CA3873" s="10"/>
    </row>
    <row r="3874" spans="79:79" x14ac:dyDescent="0.2">
      <c r="CA3874" s="10"/>
    </row>
    <row r="3875" spans="79:79" x14ac:dyDescent="0.2">
      <c r="CA3875" s="10"/>
    </row>
    <row r="3876" spans="79:79" x14ac:dyDescent="0.2">
      <c r="CA3876" s="10"/>
    </row>
    <row r="3877" spans="79:79" x14ac:dyDescent="0.2">
      <c r="CA3877" s="10"/>
    </row>
    <row r="3878" spans="79:79" x14ac:dyDescent="0.2">
      <c r="CA3878" s="10"/>
    </row>
    <row r="3879" spans="79:79" x14ac:dyDescent="0.2">
      <c r="CA3879" s="10"/>
    </row>
    <row r="3880" spans="79:79" x14ac:dyDescent="0.2">
      <c r="CA3880" s="10"/>
    </row>
    <row r="3881" spans="79:79" x14ac:dyDescent="0.2">
      <c r="CA3881" s="10"/>
    </row>
    <row r="3882" spans="79:79" x14ac:dyDescent="0.2">
      <c r="CA3882" s="10"/>
    </row>
    <row r="3883" spans="79:79" x14ac:dyDescent="0.2">
      <c r="CA3883" s="10"/>
    </row>
    <row r="3884" spans="79:79" x14ac:dyDescent="0.2">
      <c r="CA3884" s="10"/>
    </row>
    <row r="3885" spans="79:79" x14ac:dyDescent="0.2">
      <c r="CA3885" s="10"/>
    </row>
    <row r="3886" spans="79:79" x14ac:dyDescent="0.2">
      <c r="CA3886" s="10"/>
    </row>
    <row r="3887" spans="79:79" x14ac:dyDescent="0.2">
      <c r="CA3887" s="10"/>
    </row>
    <row r="3888" spans="79:79" x14ac:dyDescent="0.2">
      <c r="CA3888" s="10"/>
    </row>
    <row r="3889" spans="79:79" x14ac:dyDescent="0.2">
      <c r="CA3889" s="10"/>
    </row>
    <row r="3890" spans="79:79" x14ac:dyDescent="0.2">
      <c r="CA3890" s="10"/>
    </row>
    <row r="3891" spans="79:79" x14ac:dyDescent="0.2">
      <c r="CA3891" s="10"/>
    </row>
    <row r="3892" spans="79:79" x14ac:dyDescent="0.2">
      <c r="CA3892" s="10"/>
    </row>
    <row r="3893" spans="79:79" x14ac:dyDescent="0.2">
      <c r="CA3893" s="10"/>
    </row>
    <row r="3894" spans="79:79" x14ac:dyDescent="0.2">
      <c r="CA3894" s="10"/>
    </row>
    <row r="3895" spans="79:79" x14ac:dyDescent="0.2">
      <c r="CA3895" s="10"/>
    </row>
    <row r="3896" spans="79:79" x14ac:dyDescent="0.2">
      <c r="CA3896" s="10"/>
    </row>
    <row r="3897" spans="79:79" x14ac:dyDescent="0.2">
      <c r="CA3897" s="10"/>
    </row>
    <row r="3898" spans="79:79" x14ac:dyDescent="0.2">
      <c r="CA3898" s="10"/>
    </row>
    <row r="3899" spans="79:79" x14ac:dyDescent="0.2">
      <c r="CA3899" s="10"/>
    </row>
    <row r="3900" spans="79:79" x14ac:dyDescent="0.2">
      <c r="CA3900" s="10"/>
    </row>
    <row r="3901" spans="79:79" x14ac:dyDescent="0.2">
      <c r="CA3901" s="10"/>
    </row>
    <row r="3902" spans="79:79" x14ac:dyDescent="0.2">
      <c r="CA3902" s="10"/>
    </row>
    <row r="3903" spans="79:79" x14ac:dyDescent="0.2">
      <c r="CA3903" s="10"/>
    </row>
    <row r="3904" spans="79:79" x14ac:dyDescent="0.2">
      <c r="CA3904" s="10"/>
    </row>
    <row r="3905" spans="79:79" x14ac:dyDescent="0.2">
      <c r="CA3905" s="10"/>
    </row>
    <row r="3906" spans="79:79" x14ac:dyDescent="0.2">
      <c r="CA3906" s="10"/>
    </row>
    <row r="3907" spans="79:79" x14ac:dyDescent="0.2">
      <c r="CA3907" s="10"/>
    </row>
    <row r="3908" spans="79:79" x14ac:dyDescent="0.2">
      <c r="CA3908" s="10"/>
    </row>
    <row r="3909" spans="79:79" x14ac:dyDescent="0.2">
      <c r="CA3909" s="10"/>
    </row>
    <row r="3910" spans="79:79" x14ac:dyDescent="0.2">
      <c r="CA3910" s="10"/>
    </row>
    <row r="3911" spans="79:79" x14ac:dyDescent="0.2">
      <c r="CA3911" s="10"/>
    </row>
    <row r="3912" spans="79:79" x14ac:dyDescent="0.2">
      <c r="CA3912" s="10"/>
    </row>
    <row r="3913" spans="79:79" x14ac:dyDescent="0.2">
      <c r="CA3913" s="10"/>
    </row>
    <row r="3914" spans="79:79" x14ac:dyDescent="0.2">
      <c r="CA3914" s="10"/>
    </row>
    <row r="3915" spans="79:79" x14ac:dyDescent="0.2">
      <c r="CA3915" s="10"/>
    </row>
    <row r="3916" spans="79:79" x14ac:dyDescent="0.2">
      <c r="CA3916" s="10"/>
    </row>
    <row r="3917" spans="79:79" x14ac:dyDescent="0.2">
      <c r="CA3917" s="10"/>
    </row>
    <row r="3918" spans="79:79" x14ac:dyDescent="0.2">
      <c r="CA3918" s="10"/>
    </row>
    <row r="3919" spans="79:79" x14ac:dyDescent="0.2">
      <c r="CA3919" s="10"/>
    </row>
    <row r="3920" spans="79:79" x14ac:dyDescent="0.2">
      <c r="CA3920" s="10"/>
    </row>
    <row r="3921" spans="79:79" x14ac:dyDescent="0.2">
      <c r="CA3921" s="10"/>
    </row>
    <row r="3922" spans="79:79" x14ac:dyDescent="0.2">
      <c r="CA3922" s="10"/>
    </row>
    <row r="3923" spans="79:79" x14ac:dyDescent="0.2">
      <c r="CA3923" s="10"/>
    </row>
    <row r="3924" spans="79:79" x14ac:dyDescent="0.2">
      <c r="CA3924" s="10"/>
    </row>
    <row r="3925" spans="79:79" x14ac:dyDescent="0.2">
      <c r="CA3925" s="10"/>
    </row>
    <row r="3926" spans="79:79" x14ac:dyDescent="0.2">
      <c r="CA3926" s="10"/>
    </row>
    <row r="3927" spans="79:79" x14ac:dyDescent="0.2">
      <c r="CA3927" s="10"/>
    </row>
    <row r="3928" spans="79:79" x14ac:dyDescent="0.2">
      <c r="CA3928" s="10"/>
    </row>
    <row r="3929" spans="79:79" x14ac:dyDescent="0.2">
      <c r="CA3929" s="10"/>
    </row>
    <row r="3930" spans="79:79" x14ac:dyDescent="0.2">
      <c r="CA3930" s="10"/>
    </row>
    <row r="3931" spans="79:79" x14ac:dyDescent="0.2">
      <c r="CA3931" s="10"/>
    </row>
    <row r="3932" spans="79:79" x14ac:dyDescent="0.2">
      <c r="CA3932" s="10"/>
    </row>
    <row r="3933" spans="79:79" x14ac:dyDescent="0.2">
      <c r="CA3933" s="10"/>
    </row>
    <row r="3934" spans="79:79" x14ac:dyDescent="0.2">
      <c r="CA3934" s="10"/>
    </row>
    <row r="3935" spans="79:79" x14ac:dyDescent="0.2">
      <c r="CA3935" s="10"/>
    </row>
    <row r="3936" spans="79:79" x14ac:dyDescent="0.2">
      <c r="CA3936" s="10"/>
    </row>
    <row r="3937" spans="79:79" x14ac:dyDescent="0.2">
      <c r="CA3937" s="10"/>
    </row>
    <row r="3938" spans="79:79" x14ac:dyDescent="0.2">
      <c r="CA3938" s="10"/>
    </row>
    <row r="3939" spans="79:79" x14ac:dyDescent="0.2">
      <c r="CA3939" s="10"/>
    </row>
    <row r="3940" spans="79:79" x14ac:dyDescent="0.2">
      <c r="CA3940" s="10"/>
    </row>
    <row r="3941" spans="79:79" x14ac:dyDescent="0.2">
      <c r="CA3941" s="10"/>
    </row>
    <row r="3942" spans="79:79" x14ac:dyDescent="0.2">
      <c r="CA3942" s="10"/>
    </row>
    <row r="3943" spans="79:79" x14ac:dyDescent="0.2">
      <c r="CA3943" s="10"/>
    </row>
    <row r="3944" spans="79:79" x14ac:dyDescent="0.2">
      <c r="CA3944" s="10"/>
    </row>
    <row r="3945" spans="79:79" x14ac:dyDescent="0.2">
      <c r="CA3945" s="10"/>
    </row>
    <row r="3946" spans="79:79" x14ac:dyDescent="0.2">
      <c r="CA3946" s="10"/>
    </row>
    <row r="3947" spans="79:79" x14ac:dyDescent="0.2">
      <c r="CA3947" s="10"/>
    </row>
    <row r="3948" spans="79:79" x14ac:dyDescent="0.2">
      <c r="CA3948" s="10"/>
    </row>
    <row r="3949" spans="79:79" x14ac:dyDescent="0.2">
      <c r="CA3949" s="10"/>
    </row>
    <row r="3950" spans="79:79" x14ac:dyDescent="0.2">
      <c r="CA3950" s="10"/>
    </row>
    <row r="3951" spans="79:79" x14ac:dyDescent="0.2">
      <c r="CA3951" s="10"/>
    </row>
    <row r="3952" spans="79:79" x14ac:dyDescent="0.2">
      <c r="CA3952" s="10"/>
    </row>
    <row r="3953" spans="79:79" x14ac:dyDescent="0.2">
      <c r="CA3953" s="10"/>
    </row>
    <row r="3954" spans="79:79" x14ac:dyDescent="0.2">
      <c r="CA3954" s="10"/>
    </row>
    <row r="3955" spans="79:79" x14ac:dyDescent="0.2">
      <c r="CA3955" s="10"/>
    </row>
    <row r="3956" spans="79:79" x14ac:dyDescent="0.2">
      <c r="CA3956" s="10"/>
    </row>
    <row r="3957" spans="79:79" x14ac:dyDescent="0.2">
      <c r="CA3957" s="10"/>
    </row>
    <row r="3958" spans="79:79" x14ac:dyDescent="0.2">
      <c r="CA3958" s="10"/>
    </row>
    <row r="3959" spans="79:79" x14ac:dyDescent="0.2">
      <c r="CA3959" s="10"/>
    </row>
    <row r="3960" spans="79:79" x14ac:dyDescent="0.2">
      <c r="CA3960" s="10"/>
    </row>
    <row r="3961" spans="79:79" x14ac:dyDescent="0.2">
      <c r="CA3961" s="10"/>
    </row>
    <row r="3962" spans="79:79" x14ac:dyDescent="0.2">
      <c r="CA3962" s="10"/>
    </row>
    <row r="3963" spans="79:79" x14ac:dyDescent="0.2">
      <c r="CA3963" s="10"/>
    </row>
    <row r="3964" spans="79:79" x14ac:dyDescent="0.2">
      <c r="CA3964" s="10"/>
    </row>
    <row r="3965" spans="79:79" x14ac:dyDescent="0.2">
      <c r="CA3965" s="10"/>
    </row>
    <row r="3966" spans="79:79" x14ac:dyDescent="0.2">
      <c r="CA3966" s="10"/>
    </row>
    <row r="3967" spans="79:79" x14ac:dyDescent="0.2">
      <c r="CA3967" s="10"/>
    </row>
    <row r="3968" spans="79:79" x14ac:dyDescent="0.2">
      <c r="CA3968" s="10"/>
    </row>
    <row r="3969" spans="79:79" x14ac:dyDescent="0.2">
      <c r="CA3969" s="10"/>
    </row>
    <row r="3970" spans="79:79" x14ac:dyDescent="0.2">
      <c r="CA3970" s="10"/>
    </row>
    <row r="3971" spans="79:79" x14ac:dyDescent="0.2">
      <c r="CA3971" s="10"/>
    </row>
    <row r="3972" spans="79:79" x14ac:dyDescent="0.2">
      <c r="CA3972" s="10"/>
    </row>
    <row r="3973" spans="79:79" x14ac:dyDescent="0.2">
      <c r="CA3973" s="10"/>
    </row>
    <row r="3974" spans="79:79" x14ac:dyDescent="0.2">
      <c r="CA3974" s="10"/>
    </row>
    <row r="3975" spans="79:79" x14ac:dyDescent="0.2">
      <c r="CA3975" s="10"/>
    </row>
    <row r="3976" spans="79:79" x14ac:dyDescent="0.2">
      <c r="CA3976" s="10"/>
    </row>
    <row r="3977" spans="79:79" x14ac:dyDescent="0.2">
      <c r="CA3977" s="10"/>
    </row>
    <row r="3978" spans="79:79" x14ac:dyDescent="0.2">
      <c r="CA3978" s="10"/>
    </row>
    <row r="3979" spans="79:79" x14ac:dyDescent="0.2">
      <c r="CA3979" s="10"/>
    </row>
    <row r="3980" spans="79:79" x14ac:dyDescent="0.2">
      <c r="CA3980" s="10"/>
    </row>
    <row r="3981" spans="79:79" x14ac:dyDescent="0.2">
      <c r="CA3981" s="10"/>
    </row>
    <row r="3982" spans="79:79" x14ac:dyDescent="0.2">
      <c r="CA3982" s="10"/>
    </row>
    <row r="3983" spans="79:79" x14ac:dyDescent="0.2">
      <c r="CA3983" s="10"/>
    </row>
    <row r="3984" spans="79:79" x14ac:dyDescent="0.2">
      <c r="CA3984" s="10"/>
    </row>
    <row r="3985" spans="79:79" x14ac:dyDescent="0.2">
      <c r="CA3985" s="10"/>
    </row>
    <row r="3986" spans="79:79" x14ac:dyDescent="0.2">
      <c r="CA3986" s="10"/>
    </row>
    <row r="3987" spans="79:79" x14ac:dyDescent="0.2">
      <c r="CA3987" s="10"/>
    </row>
    <row r="3988" spans="79:79" x14ac:dyDescent="0.2">
      <c r="CA3988" s="10"/>
    </row>
    <row r="3989" spans="79:79" x14ac:dyDescent="0.2">
      <c r="CA3989" s="10"/>
    </row>
    <row r="3990" spans="79:79" x14ac:dyDescent="0.2">
      <c r="CA3990" s="10"/>
    </row>
    <row r="3991" spans="79:79" x14ac:dyDescent="0.2">
      <c r="CA3991" s="10"/>
    </row>
    <row r="3992" spans="79:79" x14ac:dyDescent="0.2">
      <c r="CA3992" s="10"/>
    </row>
    <row r="3993" spans="79:79" x14ac:dyDescent="0.2">
      <c r="CA3993" s="10"/>
    </row>
    <row r="3994" spans="79:79" x14ac:dyDescent="0.2">
      <c r="CA3994" s="10"/>
    </row>
    <row r="3995" spans="79:79" x14ac:dyDescent="0.2">
      <c r="CA3995" s="10"/>
    </row>
    <row r="3996" spans="79:79" x14ac:dyDescent="0.2">
      <c r="CA3996" s="10"/>
    </row>
    <row r="3997" spans="79:79" x14ac:dyDescent="0.2">
      <c r="CA3997" s="10"/>
    </row>
    <row r="3998" spans="79:79" x14ac:dyDescent="0.2">
      <c r="CA3998" s="10"/>
    </row>
    <row r="3999" spans="79:79" x14ac:dyDescent="0.2">
      <c r="CA3999" s="10"/>
    </row>
    <row r="4000" spans="79:79" x14ac:dyDescent="0.2">
      <c r="CA4000" s="10"/>
    </row>
    <row r="4001" spans="79:79" x14ac:dyDescent="0.2">
      <c r="CA4001" s="10"/>
    </row>
    <row r="4002" spans="79:79" x14ac:dyDescent="0.2">
      <c r="CA4002" s="10"/>
    </row>
    <row r="4003" spans="79:79" x14ac:dyDescent="0.2">
      <c r="CA4003" s="10"/>
    </row>
    <row r="4004" spans="79:79" x14ac:dyDescent="0.2">
      <c r="CA4004" s="10"/>
    </row>
    <row r="4005" spans="79:79" x14ac:dyDescent="0.2">
      <c r="CA4005" s="10"/>
    </row>
    <row r="4006" spans="79:79" x14ac:dyDescent="0.2">
      <c r="CA4006" s="10"/>
    </row>
    <row r="4007" spans="79:79" x14ac:dyDescent="0.2">
      <c r="CA4007" s="10"/>
    </row>
    <row r="4008" spans="79:79" x14ac:dyDescent="0.2">
      <c r="CA4008" s="10"/>
    </row>
    <row r="4009" spans="79:79" x14ac:dyDescent="0.2">
      <c r="CA4009" s="10"/>
    </row>
    <row r="4010" spans="79:79" x14ac:dyDescent="0.2">
      <c r="CA4010" s="10"/>
    </row>
    <row r="4011" spans="79:79" x14ac:dyDescent="0.2">
      <c r="CA4011" s="10"/>
    </row>
    <row r="4012" spans="79:79" x14ac:dyDescent="0.2">
      <c r="CA4012" s="10"/>
    </row>
    <row r="4013" spans="79:79" x14ac:dyDescent="0.2">
      <c r="CA4013" s="10"/>
    </row>
    <row r="4014" spans="79:79" x14ac:dyDescent="0.2">
      <c r="CA4014" s="10"/>
    </row>
    <row r="4015" spans="79:79" x14ac:dyDescent="0.2">
      <c r="CA4015" s="10"/>
    </row>
    <row r="4016" spans="79:79" x14ac:dyDescent="0.2">
      <c r="CA4016" s="10"/>
    </row>
    <row r="4017" spans="79:79" x14ac:dyDescent="0.2">
      <c r="CA4017" s="10"/>
    </row>
    <row r="4018" spans="79:79" x14ac:dyDescent="0.2">
      <c r="CA4018" s="10"/>
    </row>
    <row r="4019" spans="79:79" x14ac:dyDescent="0.2">
      <c r="CA4019" s="10"/>
    </row>
    <row r="4020" spans="79:79" x14ac:dyDescent="0.2">
      <c r="CA4020" s="10"/>
    </row>
    <row r="4021" spans="79:79" x14ac:dyDescent="0.2">
      <c r="CA4021" s="10"/>
    </row>
    <row r="4022" spans="79:79" x14ac:dyDescent="0.2">
      <c r="CA4022" s="10"/>
    </row>
    <row r="4023" spans="79:79" x14ac:dyDescent="0.2">
      <c r="CA4023" s="10"/>
    </row>
    <row r="4024" spans="79:79" x14ac:dyDescent="0.2">
      <c r="CA4024" s="10"/>
    </row>
    <row r="4025" spans="79:79" x14ac:dyDescent="0.2">
      <c r="CA4025" s="10"/>
    </row>
    <row r="4026" spans="79:79" x14ac:dyDescent="0.2">
      <c r="CA4026" s="10"/>
    </row>
    <row r="4027" spans="79:79" x14ac:dyDescent="0.2">
      <c r="CA4027" s="10"/>
    </row>
    <row r="4028" spans="79:79" x14ac:dyDescent="0.2">
      <c r="CA4028" s="10"/>
    </row>
    <row r="4029" spans="79:79" x14ac:dyDescent="0.2">
      <c r="CA4029" s="10"/>
    </row>
    <row r="4030" spans="79:79" x14ac:dyDescent="0.2">
      <c r="CA4030" s="10"/>
    </row>
    <row r="4031" spans="79:79" x14ac:dyDescent="0.2">
      <c r="CA4031" s="10"/>
    </row>
    <row r="4032" spans="79:79" x14ac:dyDescent="0.2">
      <c r="CA4032" s="10"/>
    </row>
    <row r="4033" spans="79:79" x14ac:dyDescent="0.2">
      <c r="CA4033" s="10"/>
    </row>
    <row r="4034" spans="79:79" x14ac:dyDescent="0.2">
      <c r="CA4034" s="10"/>
    </row>
    <row r="4035" spans="79:79" x14ac:dyDescent="0.2">
      <c r="CA4035" s="10"/>
    </row>
    <row r="4036" spans="79:79" x14ac:dyDescent="0.2">
      <c r="CA4036" s="10"/>
    </row>
    <row r="4037" spans="79:79" x14ac:dyDescent="0.2">
      <c r="CA4037" s="10"/>
    </row>
    <row r="4038" spans="79:79" x14ac:dyDescent="0.2">
      <c r="CA4038" s="10"/>
    </row>
    <row r="4039" spans="79:79" x14ac:dyDescent="0.2">
      <c r="CA4039" s="10"/>
    </row>
    <row r="4040" spans="79:79" x14ac:dyDescent="0.2">
      <c r="CA4040" s="10"/>
    </row>
    <row r="4041" spans="79:79" x14ac:dyDescent="0.2">
      <c r="CA4041" s="10"/>
    </row>
    <row r="4042" spans="79:79" x14ac:dyDescent="0.2">
      <c r="CA4042" s="10"/>
    </row>
    <row r="4043" spans="79:79" x14ac:dyDescent="0.2">
      <c r="CA4043" s="10"/>
    </row>
    <row r="4044" spans="79:79" x14ac:dyDescent="0.2">
      <c r="CA4044" s="10"/>
    </row>
    <row r="4045" spans="79:79" x14ac:dyDescent="0.2">
      <c r="CA4045" s="10"/>
    </row>
    <row r="4046" spans="79:79" x14ac:dyDescent="0.2">
      <c r="CA4046" s="10"/>
    </row>
    <row r="4047" spans="79:79" x14ac:dyDescent="0.2">
      <c r="CA4047" s="10"/>
    </row>
    <row r="4048" spans="79:79" x14ac:dyDescent="0.2">
      <c r="CA4048" s="10"/>
    </row>
    <row r="4049" spans="79:79" x14ac:dyDescent="0.2">
      <c r="CA4049" s="10"/>
    </row>
    <row r="4050" spans="79:79" x14ac:dyDescent="0.2">
      <c r="CA4050" s="10"/>
    </row>
    <row r="4051" spans="79:79" x14ac:dyDescent="0.2">
      <c r="CA4051" s="10"/>
    </row>
    <row r="4052" spans="79:79" x14ac:dyDescent="0.2">
      <c r="CA4052" s="10"/>
    </row>
    <row r="4053" spans="79:79" x14ac:dyDescent="0.2">
      <c r="CA4053" s="10"/>
    </row>
    <row r="4054" spans="79:79" x14ac:dyDescent="0.2">
      <c r="CA4054" s="10"/>
    </row>
    <row r="4055" spans="79:79" x14ac:dyDescent="0.2">
      <c r="CA4055" s="10"/>
    </row>
    <row r="4056" spans="79:79" x14ac:dyDescent="0.2">
      <c r="CA4056" s="10"/>
    </row>
    <row r="4057" spans="79:79" x14ac:dyDescent="0.2">
      <c r="CA4057" s="10"/>
    </row>
    <row r="4058" spans="79:79" x14ac:dyDescent="0.2">
      <c r="CA4058" s="10"/>
    </row>
    <row r="4059" spans="79:79" x14ac:dyDescent="0.2">
      <c r="CA4059" s="10"/>
    </row>
    <row r="4060" spans="79:79" x14ac:dyDescent="0.2">
      <c r="CA4060" s="10"/>
    </row>
    <row r="4061" spans="79:79" x14ac:dyDescent="0.2">
      <c r="CA4061" s="10"/>
    </row>
    <row r="4062" spans="79:79" x14ac:dyDescent="0.2">
      <c r="CA4062" s="10"/>
    </row>
    <row r="4063" spans="79:79" x14ac:dyDescent="0.2">
      <c r="CA4063" s="10"/>
    </row>
    <row r="4064" spans="79:79" x14ac:dyDescent="0.2">
      <c r="CA4064" s="10"/>
    </row>
    <row r="4065" spans="79:79" x14ac:dyDescent="0.2">
      <c r="CA4065" s="10"/>
    </row>
    <row r="4066" spans="79:79" x14ac:dyDescent="0.2">
      <c r="CA4066" s="10"/>
    </row>
    <row r="4067" spans="79:79" x14ac:dyDescent="0.2">
      <c r="CA4067" s="10"/>
    </row>
    <row r="4068" spans="79:79" x14ac:dyDescent="0.2">
      <c r="CA4068" s="10"/>
    </row>
    <row r="4069" spans="79:79" x14ac:dyDescent="0.2">
      <c r="CA4069" s="10"/>
    </row>
    <row r="4070" spans="79:79" x14ac:dyDescent="0.2">
      <c r="CA4070" s="10"/>
    </row>
    <row r="4071" spans="79:79" x14ac:dyDescent="0.2">
      <c r="CA4071" s="10"/>
    </row>
    <row r="4072" spans="79:79" x14ac:dyDescent="0.2">
      <c r="CA4072" s="10"/>
    </row>
    <row r="4073" spans="79:79" x14ac:dyDescent="0.2">
      <c r="CA4073" s="10"/>
    </row>
    <row r="4074" spans="79:79" x14ac:dyDescent="0.2">
      <c r="CA4074" s="10"/>
    </row>
    <row r="4075" spans="79:79" x14ac:dyDescent="0.2">
      <c r="CA4075" s="10"/>
    </row>
    <row r="4076" spans="79:79" x14ac:dyDescent="0.2">
      <c r="CA4076" s="10"/>
    </row>
    <row r="4077" spans="79:79" x14ac:dyDescent="0.2">
      <c r="CA4077" s="10"/>
    </row>
    <row r="4078" spans="79:79" x14ac:dyDescent="0.2">
      <c r="CA4078" s="10"/>
    </row>
    <row r="4079" spans="79:79" x14ac:dyDescent="0.2">
      <c r="CA4079" s="10"/>
    </row>
    <row r="4080" spans="79:79" x14ac:dyDescent="0.2">
      <c r="CA4080" s="10"/>
    </row>
    <row r="4081" spans="79:79" x14ac:dyDescent="0.2">
      <c r="CA4081" s="10"/>
    </row>
    <row r="4082" spans="79:79" x14ac:dyDescent="0.2">
      <c r="CA4082" s="10"/>
    </row>
    <row r="4083" spans="79:79" x14ac:dyDescent="0.2">
      <c r="CA4083" s="10"/>
    </row>
    <row r="4084" spans="79:79" x14ac:dyDescent="0.2">
      <c r="CA4084" s="10"/>
    </row>
    <row r="4085" spans="79:79" x14ac:dyDescent="0.2">
      <c r="CA4085" s="10"/>
    </row>
    <row r="4086" spans="79:79" x14ac:dyDescent="0.2">
      <c r="CA4086" s="10"/>
    </row>
    <row r="4087" spans="79:79" x14ac:dyDescent="0.2">
      <c r="CA4087" s="10"/>
    </row>
    <row r="4088" spans="79:79" x14ac:dyDescent="0.2">
      <c r="CA4088" s="10"/>
    </row>
    <row r="4089" spans="79:79" x14ac:dyDescent="0.2">
      <c r="CA4089" s="10"/>
    </row>
    <row r="4090" spans="79:79" x14ac:dyDescent="0.2">
      <c r="CA4090" s="10"/>
    </row>
    <row r="4091" spans="79:79" x14ac:dyDescent="0.2">
      <c r="CA4091" s="10"/>
    </row>
    <row r="4092" spans="79:79" x14ac:dyDescent="0.2">
      <c r="CA4092" s="10"/>
    </row>
    <row r="4093" spans="79:79" x14ac:dyDescent="0.2">
      <c r="CA4093" s="10"/>
    </row>
    <row r="4094" spans="79:79" x14ac:dyDescent="0.2">
      <c r="CA4094" s="10"/>
    </row>
    <row r="4095" spans="79:79" x14ac:dyDescent="0.2">
      <c r="CA4095" s="10"/>
    </row>
    <row r="4096" spans="79:79" x14ac:dyDescent="0.2">
      <c r="CA4096" s="10"/>
    </row>
    <row r="4097" spans="79:79" x14ac:dyDescent="0.2">
      <c r="CA4097" s="10"/>
    </row>
    <row r="4098" spans="79:79" x14ac:dyDescent="0.2">
      <c r="CA4098" s="10"/>
    </row>
    <row r="4099" spans="79:79" x14ac:dyDescent="0.2">
      <c r="CA4099" s="10"/>
    </row>
    <row r="4100" spans="79:79" x14ac:dyDescent="0.2">
      <c r="CA4100" s="10"/>
    </row>
    <row r="4101" spans="79:79" x14ac:dyDescent="0.2">
      <c r="CA4101" s="10"/>
    </row>
    <row r="4102" spans="79:79" x14ac:dyDescent="0.2">
      <c r="CA4102" s="10"/>
    </row>
    <row r="4103" spans="79:79" x14ac:dyDescent="0.2">
      <c r="CA4103" s="10"/>
    </row>
    <row r="4104" spans="79:79" x14ac:dyDescent="0.2">
      <c r="CA4104" s="10"/>
    </row>
    <row r="4105" spans="79:79" x14ac:dyDescent="0.2">
      <c r="CA4105" s="10"/>
    </row>
    <row r="4106" spans="79:79" x14ac:dyDescent="0.2">
      <c r="CA4106" s="10"/>
    </row>
    <row r="4107" spans="79:79" x14ac:dyDescent="0.2">
      <c r="CA4107" s="10"/>
    </row>
    <row r="4108" spans="79:79" x14ac:dyDescent="0.2">
      <c r="CA4108" s="10"/>
    </row>
    <row r="4109" spans="79:79" x14ac:dyDescent="0.2">
      <c r="CA4109" s="10"/>
    </row>
    <row r="4110" spans="79:79" x14ac:dyDescent="0.2">
      <c r="CA4110" s="10"/>
    </row>
    <row r="4111" spans="79:79" x14ac:dyDescent="0.2">
      <c r="CA4111" s="10"/>
    </row>
    <row r="4112" spans="79:79" x14ac:dyDescent="0.2">
      <c r="CA4112" s="10"/>
    </row>
    <row r="4113" spans="79:79" x14ac:dyDescent="0.2">
      <c r="CA4113" s="10"/>
    </row>
    <row r="4114" spans="79:79" x14ac:dyDescent="0.2">
      <c r="CA4114" s="10"/>
    </row>
    <row r="4115" spans="79:79" x14ac:dyDescent="0.2">
      <c r="CA4115" s="10"/>
    </row>
    <row r="4116" spans="79:79" x14ac:dyDescent="0.2">
      <c r="CA4116" s="10"/>
    </row>
    <row r="4117" spans="79:79" x14ac:dyDescent="0.2">
      <c r="CA4117" s="10"/>
    </row>
    <row r="4118" spans="79:79" x14ac:dyDescent="0.2">
      <c r="CA4118" s="10"/>
    </row>
    <row r="4119" spans="79:79" x14ac:dyDescent="0.2">
      <c r="CA4119" s="10"/>
    </row>
    <row r="4120" spans="79:79" x14ac:dyDescent="0.2">
      <c r="CA4120" s="10"/>
    </row>
    <row r="4121" spans="79:79" x14ac:dyDescent="0.2">
      <c r="CA4121" s="10"/>
    </row>
    <row r="4122" spans="79:79" x14ac:dyDescent="0.2">
      <c r="CA4122" s="10"/>
    </row>
    <row r="4123" spans="79:79" x14ac:dyDescent="0.2">
      <c r="CA4123" s="10"/>
    </row>
    <row r="4124" spans="79:79" x14ac:dyDescent="0.2">
      <c r="CA4124" s="10"/>
    </row>
    <row r="4125" spans="79:79" x14ac:dyDescent="0.2">
      <c r="CA4125" s="10"/>
    </row>
    <row r="4126" spans="79:79" x14ac:dyDescent="0.2">
      <c r="CA4126" s="10"/>
    </row>
    <row r="4127" spans="79:79" x14ac:dyDescent="0.2">
      <c r="CA4127" s="10"/>
    </row>
    <row r="4128" spans="79:79" x14ac:dyDescent="0.2">
      <c r="CA4128" s="10"/>
    </row>
    <row r="4129" spans="79:79" x14ac:dyDescent="0.2">
      <c r="CA4129" s="10"/>
    </row>
    <row r="4130" spans="79:79" x14ac:dyDescent="0.2">
      <c r="CA4130" s="10"/>
    </row>
    <row r="4131" spans="79:79" x14ac:dyDescent="0.2">
      <c r="CA4131" s="10"/>
    </row>
    <row r="4132" spans="79:79" x14ac:dyDescent="0.2">
      <c r="CA4132" s="10"/>
    </row>
    <row r="4133" spans="79:79" x14ac:dyDescent="0.2">
      <c r="CA4133" s="10"/>
    </row>
    <row r="4134" spans="79:79" x14ac:dyDescent="0.2">
      <c r="CA4134" s="10"/>
    </row>
    <row r="4135" spans="79:79" x14ac:dyDescent="0.2">
      <c r="CA4135" s="10"/>
    </row>
    <row r="4136" spans="79:79" x14ac:dyDescent="0.2">
      <c r="CA4136" s="10"/>
    </row>
    <row r="4137" spans="79:79" x14ac:dyDescent="0.2">
      <c r="CA4137" s="10"/>
    </row>
    <row r="4138" spans="79:79" x14ac:dyDescent="0.2">
      <c r="CA4138" s="10"/>
    </row>
    <row r="4139" spans="79:79" x14ac:dyDescent="0.2">
      <c r="CA4139" s="10"/>
    </row>
    <row r="4140" spans="79:79" x14ac:dyDescent="0.2">
      <c r="CA4140" s="10"/>
    </row>
    <row r="4141" spans="79:79" x14ac:dyDescent="0.2">
      <c r="CA4141" s="10"/>
    </row>
    <row r="4142" spans="79:79" x14ac:dyDescent="0.2">
      <c r="CA4142" s="10"/>
    </row>
    <row r="4143" spans="79:79" x14ac:dyDescent="0.2">
      <c r="CA4143" s="10"/>
    </row>
    <row r="4144" spans="79:79" x14ac:dyDescent="0.2">
      <c r="CA4144" s="10"/>
    </row>
    <row r="4145" spans="79:79" x14ac:dyDescent="0.2">
      <c r="CA4145" s="10"/>
    </row>
    <row r="4146" spans="79:79" x14ac:dyDescent="0.2">
      <c r="CA4146" s="10"/>
    </row>
    <row r="4147" spans="79:79" x14ac:dyDescent="0.2">
      <c r="CA4147" s="10"/>
    </row>
    <row r="4148" spans="79:79" x14ac:dyDescent="0.2">
      <c r="CA4148" s="10"/>
    </row>
    <row r="4149" spans="79:79" x14ac:dyDescent="0.2">
      <c r="CA4149" s="10"/>
    </row>
    <row r="4150" spans="79:79" x14ac:dyDescent="0.2">
      <c r="CA4150" s="10"/>
    </row>
    <row r="4151" spans="79:79" x14ac:dyDescent="0.2">
      <c r="CA4151" s="10"/>
    </row>
    <row r="4152" spans="79:79" x14ac:dyDescent="0.2">
      <c r="CA4152" s="10"/>
    </row>
    <row r="4153" spans="79:79" x14ac:dyDescent="0.2">
      <c r="CA4153" s="10"/>
    </row>
    <row r="4154" spans="79:79" x14ac:dyDescent="0.2">
      <c r="CA4154" s="10"/>
    </row>
    <row r="4155" spans="79:79" x14ac:dyDescent="0.2">
      <c r="CA4155" s="10"/>
    </row>
    <row r="4156" spans="79:79" x14ac:dyDescent="0.2">
      <c r="CA4156" s="10"/>
    </row>
    <row r="4157" spans="79:79" x14ac:dyDescent="0.2">
      <c r="CA4157" s="10"/>
    </row>
    <row r="4158" spans="79:79" x14ac:dyDescent="0.2">
      <c r="CA4158" s="10"/>
    </row>
    <row r="4159" spans="79:79" x14ac:dyDescent="0.2">
      <c r="CA4159" s="10"/>
    </row>
    <row r="4160" spans="79:79" x14ac:dyDescent="0.2">
      <c r="CA4160" s="10"/>
    </row>
    <row r="4161" spans="79:79" x14ac:dyDescent="0.2">
      <c r="CA4161" s="10"/>
    </row>
    <row r="4162" spans="79:79" x14ac:dyDescent="0.2">
      <c r="CA4162" s="10"/>
    </row>
    <row r="4163" spans="79:79" x14ac:dyDescent="0.2">
      <c r="CA4163" s="10"/>
    </row>
    <row r="4164" spans="79:79" x14ac:dyDescent="0.2">
      <c r="CA4164" s="10"/>
    </row>
    <row r="4165" spans="79:79" x14ac:dyDescent="0.2">
      <c r="CA4165" s="10"/>
    </row>
    <row r="4166" spans="79:79" x14ac:dyDescent="0.2">
      <c r="CA4166" s="10"/>
    </row>
    <row r="4167" spans="79:79" x14ac:dyDescent="0.2">
      <c r="CA4167" s="10"/>
    </row>
    <row r="4168" spans="79:79" x14ac:dyDescent="0.2">
      <c r="CA4168" s="10"/>
    </row>
    <row r="4169" spans="79:79" x14ac:dyDescent="0.2">
      <c r="CA4169" s="10"/>
    </row>
    <row r="4170" spans="79:79" x14ac:dyDescent="0.2">
      <c r="CA4170" s="10"/>
    </row>
    <row r="4171" spans="79:79" x14ac:dyDescent="0.2">
      <c r="CA4171" s="10"/>
    </row>
    <row r="4172" spans="79:79" x14ac:dyDescent="0.2">
      <c r="CA4172" s="10"/>
    </row>
    <row r="4173" spans="79:79" x14ac:dyDescent="0.2">
      <c r="CA4173" s="10"/>
    </row>
    <row r="4174" spans="79:79" x14ac:dyDescent="0.2">
      <c r="CA4174" s="10"/>
    </row>
    <row r="4175" spans="79:79" x14ac:dyDescent="0.2">
      <c r="CA4175" s="10"/>
    </row>
    <row r="4176" spans="79:79" x14ac:dyDescent="0.2">
      <c r="CA4176" s="10"/>
    </row>
    <row r="4177" spans="79:79" x14ac:dyDescent="0.2">
      <c r="CA4177" s="10"/>
    </row>
    <row r="4178" spans="79:79" x14ac:dyDescent="0.2">
      <c r="CA4178" s="10"/>
    </row>
    <row r="4179" spans="79:79" x14ac:dyDescent="0.2">
      <c r="CA4179" s="10"/>
    </row>
    <row r="4180" spans="79:79" x14ac:dyDescent="0.2">
      <c r="CA4180" s="10"/>
    </row>
    <row r="4181" spans="79:79" x14ac:dyDescent="0.2">
      <c r="CA4181" s="10"/>
    </row>
    <row r="4182" spans="79:79" x14ac:dyDescent="0.2">
      <c r="CA4182" s="10"/>
    </row>
    <row r="4183" spans="79:79" x14ac:dyDescent="0.2">
      <c r="CA4183" s="10"/>
    </row>
    <row r="4184" spans="79:79" x14ac:dyDescent="0.2">
      <c r="CA4184" s="10"/>
    </row>
    <row r="4185" spans="79:79" x14ac:dyDescent="0.2">
      <c r="CA4185" s="10"/>
    </row>
    <row r="4186" spans="79:79" x14ac:dyDescent="0.2">
      <c r="CA4186" s="10"/>
    </row>
    <row r="4187" spans="79:79" x14ac:dyDescent="0.2">
      <c r="CA4187" s="10"/>
    </row>
    <row r="4188" spans="79:79" x14ac:dyDescent="0.2">
      <c r="CA4188" s="10"/>
    </row>
    <row r="4189" spans="79:79" x14ac:dyDescent="0.2">
      <c r="CA4189" s="10"/>
    </row>
    <row r="4190" spans="79:79" x14ac:dyDescent="0.2">
      <c r="CA4190" s="10"/>
    </row>
    <row r="4191" spans="79:79" x14ac:dyDescent="0.2">
      <c r="CA4191" s="10"/>
    </row>
    <row r="4192" spans="79:79" x14ac:dyDescent="0.2">
      <c r="CA4192" s="10"/>
    </row>
    <row r="4193" spans="79:79" x14ac:dyDescent="0.2">
      <c r="CA4193" s="10"/>
    </row>
    <row r="4194" spans="79:79" x14ac:dyDescent="0.2">
      <c r="CA4194" s="10"/>
    </row>
    <row r="4195" spans="79:79" x14ac:dyDescent="0.2">
      <c r="CA4195" s="10"/>
    </row>
    <row r="4196" spans="79:79" x14ac:dyDescent="0.2">
      <c r="CA4196" s="10"/>
    </row>
    <row r="4197" spans="79:79" x14ac:dyDescent="0.2">
      <c r="CA4197" s="10"/>
    </row>
    <row r="4198" spans="79:79" x14ac:dyDescent="0.2">
      <c r="CA4198" s="10"/>
    </row>
    <row r="4199" spans="79:79" x14ac:dyDescent="0.2">
      <c r="CA4199" s="10"/>
    </row>
    <row r="4200" spans="79:79" x14ac:dyDescent="0.2">
      <c r="CA4200" s="10"/>
    </row>
    <row r="4201" spans="79:79" x14ac:dyDescent="0.2">
      <c r="CA4201" s="10"/>
    </row>
    <row r="4202" spans="79:79" x14ac:dyDescent="0.2">
      <c r="CA4202" s="10"/>
    </row>
    <row r="4203" spans="79:79" x14ac:dyDescent="0.2">
      <c r="CA4203" s="10"/>
    </row>
    <row r="4204" spans="79:79" x14ac:dyDescent="0.2">
      <c r="CA4204" s="10"/>
    </row>
    <row r="4205" spans="79:79" x14ac:dyDescent="0.2">
      <c r="CA4205" s="10"/>
    </row>
    <row r="4206" spans="79:79" x14ac:dyDescent="0.2">
      <c r="CA4206" s="10"/>
    </row>
    <row r="4207" spans="79:79" x14ac:dyDescent="0.2">
      <c r="CA4207" s="10"/>
    </row>
    <row r="4208" spans="79:79" x14ac:dyDescent="0.2">
      <c r="CA4208" s="10"/>
    </row>
    <row r="4209" spans="79:79" x14ac:dyDescent="0.2">
      <c r="CA4209" s="10"/>
    </row>
    <row r="4210" spans="79:79" x14ac:dyDescent="0.2">
      <c r="CA4210" s="10"/>
    </row>
    <row r="4211" spans="79:79" x14ac:dyDescent="0.2">
      <c r="CA4211" s="10"/>
    </row>
    <row r="4212" spans="79:79" x14ac:dyDescent="0.2">
      <c r="CA4212" s="10"/>
    </row>
    <row r="4213" spans="79:79" x14ac:dyDescent="0.2">
      <c r="CA4213" s="10"/>
    </row>
    <row r="4214" spans="79:79" x14ac:dyDescent="0.2">
      <c r="CA4214" s="10"/>
    </row>
    <row r="4215" spans="79:79" x14ac:dyDescent="0.2">
      <c r="CA4215" s="10"/>
    </row>
    <row r="4216" spans="79:79" x14ac:dyDescent="0.2">
      <c r="CA4216" s="10"/>
    </row>
    <row r="4217" spans="79:79" x14ac:dyDescent="0.2">
      <c r="CA4217" s="10"/>
    </row>
    <row r="4218" spans="79:79" x14ac:dyDescent="0.2">
      <c r="CA4218" s="10"/>
    </row>
    <row r="4219" spans="79:79" x14ac:dyDescent="0.2">
      <c r="CA4219" s="10"/>
    </row>
    <row r="4220" spans="79:79" x14ac:dyDescent="0.2">
      <c r="CA4220" s="10"/>
    </row>
    <row r="4221" spans="79:79" x14ac:dyDescent="0.2">
      <c r="CA4221" s="10"/>
    </row>
    <row r="4222" spans="79:79" x14ac:dyDescent="0.2">
      <c r="CA4222" s="10"/>
    </row>
    <row r="4223" spans="79:79" x14ac:dyDescent="0.2">
      <c r="CA4223" s="10"/>
    </row>
    <row r="4224" spans="79:79" x14ac:dyDescent="0.2">
      <c r="CA4224" s="10"/>
    </row>
    <row r="4225" spans="79:79" x14ac:dyDescent="0.2">
      <c r="CA4225" s="10"/>
    </row>
    <row r="4226" spans="79:79" x14ac:dyDescent="0.2">
      <c r="CA4226" s="10"/>
    </row>
    <row r="4227" spans="79:79" x14ac:dyDescent="0.2">
      <c r="CA4227" s="10"/>
    </row>
    <row r="4228" spans="79:79" x14ac:dyDescent="0.2">
      <c r="CA4228" s="10"/>
    </row>
    <row r="4229" spans="79:79" x14ac:dyDescent="0.2">
      <c r="CA4229" s="10"/>
    </row>
    <row r="4230" spans="79:79" x14ac:dyDescent="0.2">
      <c r="CA4230" s="10"/>
    </row>
    <row r="4231" spans="79:79" x14ac:dyDescent="0.2">
      <c r="CA4231" s="10"/>
    </row>
    <row r="4232" spans="79:79" x14ac:dyDescent="0.2">
      <c r="CA4232" s="10"/>
    </row>
    <row r="4233" spans="79:79" x14ac:dyDescent="0.2">
      <c r="CA4233" s="10"/>
    </row>
    <row r="4234" spans="79:79" x14ac:dyDescent="0.2">
      <c r="CA4234" s="10"/>
    </row>
    <row r="4235" spans="79:79" x14ac:dyDescent="0.2">
      <c r="CA4235" s="10"/>
    </row>
    <row r="4236" spans="79:79" x14ac:dyDescent="0.2">
      <c r="CA4236" s="10"/>
    </row>
    <row r="4237" spans="79:79" x14ac:dyDescent="0.2">
      <c r="CA4237" s="10"/>
    </row>
    <row r="4238" spans="79:79" x14ac:dyDescent="0.2">
      <c r="CA4238" s="10"/>
    </row>
    <row r="4239" spans="79:79" x14ac:dyDescent="0.2">
      <c r="CA4239" s="10"/>
    </row>
    <row r="4240" spans="79:79" x14ac:dyDescent="0.2">
      <c r="CA4240" s="10"/>
    </row>
    <row r="4241" spans="79:79" x14ac:dyDescent="0.2">
      <c r="CA4241" s="10"/>
    </row>
    <row r="4242" spans="79:79" x14ac:dyDescent="0.2">
      <c r="CA4242" s="10"/>
    </row>
    <row r="4243" spans="79:79" x14ac:dyDescent="0.2">
      <c r="CA4243" s="10"/>
    </row>
    <row r="4244" spans="79:79" x14ac:dyDescent="0.2">
      <c r="CA4244" s="10"/>
    </row>
    <row r="4245" spans="79:79" x14ac:dyDescent="0.2">
      <c r="CA4245" s="10"/>
    </row>
    <row r="4246" spans="79:79" x14ac:dyDescent="0.2">
      <c r="CA4246" s="10"/>
    </row>
    <row r="4247" spans="79:79" x14ac:dyDescent="0.2">
      <c r="CA4247" s="10"/>
    </row>
    <row r="4248" spans="79:79" x14ac:dyDescent="0.2">
      <c r="CA4248" s="10"/>
    </row>
    <row r="4249" spans="79:79" x14ac:dyDescent="0.2">
      <c r="CA4249" s="10"/>
    </row>
    <row r="4250" spans="79:79" x14ac:dyDescent="0.2">
      <c r="CA4250" s="10"/>
    </row>
    <row r="4251" spans="79:79" x14ac:dyDescent="0.2">
      <c r="CA4251" s="10"/>
    </row>
    <row r="4252" spans="79:79" x14ac:dyDescent="0.2">
      <c r="CA4252" s="10"/>
    </row>
    <row r="4253" spans="79:79" x14ac:dyDescent="0.2">
      <c r="CA4253" s="10"/>
    </row>
    <row r="4254" spans="79:79" x14ac:dyDescent="0.2">
      <c r="CA4254" s="10"/>
    </row>
    <row r="4255" spans="79:79" x14ac:dyDescent="0.2">
      <c r="CA4255" s="10"/>
    </row>
    <row r="4256" spans="79:79" x14ac:dyDescent="0.2">
      <c r="CA4256" s="10"/>
    </row>
    <row r="4257" spans="79:79" x14ac:dyDescent="0.2">
      <c r="CA4257" s="10"/>
    </row>
    <row r="4258" spans="79:79" x14ac:dyDescent="0.2">
      <c r="CA4258" s="10"/>
    </row>
    <row r="4259" spans="79:79" x14ac:dyDescent="0.2">
      <c r="CA4259" s="10"/>
    </row>
    <row r="4260" spans="79:79" x14ac:dyDescent="0.2">
      <c r="CA4260" s="10"/>
    </row>
    <row r="4261" spans="79:79" x14ac:dyDescent="0.2">
      <c r="CA4261" s="10"/>
    </row>
    <row r="4262" spans="79:79" x14ac:dyDescent="0.2">
      <c r="CA4262" s="10"/>
    </row>
    <row r="4263" spans="79:79" x14ac:dyDescent="0.2">
      <c r="CA4263" s="10"/>
    </row>
    <row r="4264" spans="79:79" x14ac:dyDescent="0.2">
      <c r="CA4264" s="10"/>
    </row>
    <row r="4265" spans="79:79" x14ac:dyDescent="0.2">
      <c r="CA4265" s="10"/>
    </row>
    <row r="4266" spans="79:79" x14ac:dyDescent="0.2">
      <c r="CA4266" s="10"/>
    </row>
    <row r="4267" spans="79:79" x14ac:dyDescent="0.2">
      <c r="CA4267" s="10"/>
    </row>
    <row r="4268" spans="79:79" x14ac:dyDescent="0.2">
      <c r="CA4268" s="10"/>
    </row>
    <row r="4269" spans="79:79" x14ac:dyDescent="0.2">
      <c r="CA4269" s="10"/>
    </row>
    <row r="4270" spans="79:79" x14ac:dyDescent="0.2">
      <c r="CA4270" s="10"/>
    </row>
    <row r="4271" spans="79:79" x14ac:dyDescent="0.2">
      <c r="CA4271" s="10"/>
    </row>
    <row r="4272" spans="79:79" x14ac:dyDescent="0.2">
      <c r="CA4272" s="10"/>
    </row>
    <row r="4273" spans="79:79" x14ac:dyDescent="0.2">
      <c r="CA4273" s="10"/>
    </row>
    <row r="4274" spans="79:79" x14ac:dyDescent="0.2">
      <c r="CA4274" s="10"/>
    </row>
    <row r="4275" spans="79:79" x14ac:dyDescent="0.2">
      <c r="CA4275" s="10"/>
    </row>
    <row r="4276" spans="79:79" x14ac:dyDescent="0.2">
      <c r="CA4276" s="10"/>
    </row>
    <row r="4277" spans="79:79" x14ac:dyDescent="0.2">
      <c r="CA4277" s="10"/>
    </row>
    <row r="4278" spans="79:79" x14ac:dyDescent="0.2">
      <c r="CA4278" s="10"/>
    </row>
    <row r="4279" spans="79:79" x14ac:dyDescent="0.2">
      <c r="CA4279" s="10"/>
    </row>
    <row r="4280" spans="79:79" x14ac:dyDescent="0.2">
      <c r="CA4280" s="10"/>
    </row>
    <row r="4281" spans="79:79" x14ac:dyDescent="0.2">
      <c r="CA4281" s="10"/>
    </row>
    <row r="4282" spans="79:79" x14ac:dyDescent="0.2">
      <c r="CA4282" s="10"/>
    </row>
    <row r="4283" spans="79:79" x14ac:dyDescent="0.2">
      <c r="CA4283" s="10"/>
    </row>
    <row r="4284" spans="79:79" x14ac:dyDescent="0.2">
      <c r="CA4284" s="10"/>
    </row>
    <row r="4285" spans="79:79" x14ac:dyDescent="0.2">
      <c r="CA4285" s="10"/>
    </row>
    <row r="4286" spans="79:79" x14ac:dyDescent="0.2">
      <c r="CA4286" s="10"/>
    </row>
    <row r="4287" spans="79:79" x14ac:dyDescent="0.2">
      <c r="CA4287" s="10"/>
    </row>
    <row r="4288" spans="79:79" x14ac:dyDescent="0.2">
      <c r="CA4288" s="10"/>
    </row>
    <row r="4289" spans="79:79" x14ac:dyDescent="0.2">
      <c r="CA4289" s="10"/>
    </row>
    <row r="4290" spans="79:79" x14ac:dyDescent="0.2">
      <c r="CA4290" s="10"/>
    </row>
    <row r="4291" spans="79:79" x14ac:dyDescent="0.2">
      <c r="CA4291" s="10"/>
    </row>
    <row r="4292" spans="79:79" x14ac:dyDescent="0.2">
      <c r="CA4292" s="10"/>
    </row>
    <row r="4293" spans="79:79" x14ac:dyDescent="0.2">
      <c r="CA4293" s="10"/>
    </row>
    <row r="4294" spans="79:79" x14ac:dyDescent="0.2">
      <c r="CA4294" s="10"/>
    </row>
    <row r="4295" spans="79:79" x14ac:dyDescent="0.2">
      <c r="CA4295" s="10"/>
    </row>
    <row r="4296" spans="79:79" x14ac:dyDescent="0.2">
      <c r="CA4296" s="10"/>
    </row>
    <row r="4297" spans="79:79" x14ac:dyDescent="0.2">
      <c r="CA4297" s="10"/>
    </row>
    <row r="4298" spans="79:79" x14ac:dyDescent="0.2">
      <c r="CA4298" s="10"/>
    </row>
    <row r="4299" spans="79:79" x14ac:dyDescent="0.2">
      <c r="CA4299" s="10"/>
    </row>
    <row r="4300" spans="79:79" x14ac:dyDescent="0.2">
      <c r="CA4300" s="10"/>
    </row>
    <row r="4301" spans="79:79" x14ac:dyDescent="0.2">
      <c r="CA4301" s="10"/>
    </row>
    <row r="4302" spans="79:79" x14ac:dyDescent="0.2">
      <c r="CA4302" s="10"/>
    </row>
    <row r="4303" spans="79:79" x14ac:dyDescent="0.2">
      <c r="CA4303" s="10"/>
    </row>
    <row r="4304" spans="79:79" x14ac:dyDescent="0.2">
      <c r="CA4304" s="10"/>
    </row>
    <row r="4305" spans="79:79" x14ac:dyDescent="0.2">
      <c r="CA4305" s="10"/>
    </row>
    <row r="4306" spans="79:79" x14ac:dyDescent="0.2">
      <c r="CA4306" s="10"/>
    </row>
    <row r="4307" spans="79:79" x14ac:dyDescent="0.2">
      <c r="CA4307" s="10"/>
    </row>
    <row r="4308" spans="79:79" x14ac:dyDescent="0.2">
      <c r="CA4308" s="10"/>
    </row>
    <row r="4309" spans="79:79" x14ac:dyDescent="0.2">
      <c r="CA4309" s="10"/>
    </row>
    <row r="4310" spans="79:79" x14ac:dyDescent="0.2">
      <c r="CA4310" s="10"/>
    </row>
    <row r="4311" spans="79:79" x14ac:dyDescent="0.2">
      <c r="CA4311" s="10"/>
    </row>
    <row r="4312" spans="79:79" x14ac:dyDescent="0.2">
      <c r="CA4312" s="10"/>
    </row>
    <row r="4313" spans="79:79" x14ac:dyDescent="0.2">
      <c r="CA4313" s="10"/>
    </row>
    <row r="4314" spans="79:79" x14ac:dyDescent="0.2">
      <c r="CA4314" s="10"/>
    </row>
    <row r="4315" spans="79:79" x14ac:dyDescent="0.2">
      <c r="CA4315" s="10"/>
    </row>
    <row r="4316" spans="79:79" x14ac:dyDescent="0.2">
      <c r="CA4316" s="10"/>
    </row>
    <row r="4317" spans="79:79" x14ac:dyDescent="0.2">
      <c r="CA4317" s="10"/>
    </row>
    <row r="4318" spans="79:79" x14ac:dyDescent="0.2">
      <c r="CA4318" s="10"/>
    </row>
    <row r="4319" spans="79:79" x14ac:dyDescent="0.2">
      <c r="CA4319" s="10"/>
    </row>
    <row r="4320" spans="79:79" x14ac:dyDescent="0.2">
      <c r="CA4320" s="10"/>
    </row>
    <row r="4321" spans="79:79" x14ac:dyDescent="0.2">
      <c r="CA4321" s="10"/>
    </row>
    <row r="4322" spans="79:79" x14ac:dyDescent="0.2">
      <c r="CA4322" s="10"/>
    </row>
    <row r="4323" spans="79:79" x14ac:dyDescent="0.2">
      <c r="CA4323" s="10"/>
    </row>
    <row r="4324" spans="79:79" x14ac:dyDescent="0.2">
      <c r="CA4324" s="10"/>
    </row>
    <row r="4325" spans="79:79" x14ac:dyDescent="0.2">
      <c r="CA4325" s="10"/>
    </row>
    <row r="4326" spans="79:79" x14ac:dyDescent="0.2">
      <c r="CA4326" s="10"/>
    </row>
    <row r="4327" spans="79:79" x14ac:dyDescent="0.2">
      <c r="CA4327" s="10"/>
    </row>
    <row r="4328" spans="79:79" x14ac:dyDescent="0.2">
      <c r="CA4328" s="10"/>
    </row>
    <row r="4329" spans="79:79" x14ac:dyDescent="0.2">
      <c r="CA4329" s="10"/>
    </row>
    <row r="4330" spans="79:79" x14ac:dyDescent="0.2">
      <c r="CA4330" s="10"/>
    </row>
    <row r="4331" spans="79:79" x14ac:dyDescent="0.2">
      <c r="CA4331" s="10"/>
    </row>
    <row r="4332" spans="79:79" x14ac:dyDescent="0.2">
      <c r="CA4332" s="10"/>
    </row>
    <row r="4333" spans="79:79" x14ac:dyDescent="0.2">
      <c r="CA4333" s="10"/>
    </row>
    <row r="4334" spans="79:79" x14ac:dyDescent="0.2">
      <c r="CA4334" s="10"/>
    </row>
    <row r="4335" spans="79:79" x14ac:dyDescent="0.2">
      <c r="CA4335" s="10"/>
    </row>
    <row r="4336" spans="79:79" x14ac:dyDescent="0.2">
      <c r="CA4336" s="10"/>
    </row>
    <row r="4337" spans="79:79" x14ac:dyDescent="0.2">
      <c r="CA4337" s="10"/>
    </row>
    <row r="4338" spans="79:79" x14ac:dyDescent="0.2">
      <c r="CA4338" s="10"/>
    </row>
    <row r="4339" spans="79:79" x14ac:dyDescent="0.2">
      <c r="CA4339" s="10"/>
    </row>
    <row r="4340" spans="79:79" x14ac:dyDescent="0.2">
      <c r="CA4340" s="10"/>
    </row>
    <row r="4341" spans="79:79" x14ac:dyDescent="0.2">
      <c r="CA4341" s="10"/>
    </row>
    <row r="4342" spans="79:79" x14ac:dyDescent="0.2">
      <c r="CA4342" s="10"/>
    </row>
    <row r="4343" spans="79:79" x14ac:dyDescent="0.2">
      <c r="CA4343" s="10"/>
    </row>
    <row r="4344" spans="79:79" x14ac:dyDescent="0.2">
      <c r="CA4344" s="10"/>
    </row>
    <row r="4345" spans="79:79" x14ac:dyDescent="0.2">
      <c r="CA4345" s="10"/>
    </row>
    <row r="4346" spans="79:79" x14ac:dyDescent="0.2">
      <c r="CA4346" s="10"/>
    </row>
    <row r="4347" spans="79:79" x14ac:dyDescent="0.2">
      <c r="CA4347" s="10"/>
    </row>
    <row r="4348" spans="79:79" x14ac:dyDescent="0.2">
      <c r="CA4348" s="10"/>
    </row>
    <row r="4349" spans="79:79" x14ac:dyDescent="0.2">
      <c r="CA4349" s="10"/>
    </row>
    <row r="4350" spans="79:79" x14ac:dyDescent="0.2">
      <c r="CA4350" s="10"/>
    </row>
    <row r="4351" spans="79:79" x14ac:dyDescent="0.2">
      <c r="CA4351" s="10"/>
    </row>
    <row r="4352" spans="79:79" x14ac:dyDescent="0.2">
      <c r="CA4352" s="10"/>
    </row>
    <row r="4353" spans="79:79" x14ac:dyDescent="0.2">
      <c r="CA4353" s="10"/>
    </row>
    <row r="4354" spans="79:79" x14ac:dyDescent="0.2">
      <c r="CA4354" s="10"/>
    </row>
    <row r="4355" spans="79:79" x14ac:dyDescent="0.2">
      <c r="CA4355" s="10"/>
    </row>
    <row r="4356" spans="79:79" x14ac:dyDescent="0.2">
      <c r="CA4356" s="10"/>
    </row>
    <row r="4357" spans="79:79" x14ac:dyDescent="0.2">
      <c r="CA4357" s="10"/>
    </row>
    <row r="4358" spans="79:79" x14ac:dyDescent="0.2">
      <c r="CA4358" s="10"/>
    </row>
    <row r="4359" spans="79:79" x14ac:dyDescent="0.2">
      <c r="CA4359" s="10"/>
    </row>
    <row r="4360" spans="79:79" x14ac:dyDescent="0.2">
      <c r="CA4360" s="10"/>
    </row>
    <row r="4361" spans="79:79" x14ac:dyDescent="0.2">
      <c r="CA4361" s="10"/>
    </row>
    <row r="4362" spans="79:79" x14ac:dyDescent="0.2">
      <c r="CA4362" s="10"/>
    </row>
    <row r="4363" spans="79:79" x14ac:dyDescent="0.2">
      <c r="CA4363" s="10"/>
    </row>
    <row r="4364" spans="79:79" x14ac:dyDescent="0.2">
      <c r="CA4364" s="10"/>
    </row>
    <row r="4365" spans="79:79" x14ac:dyDescent="0.2">
      <c r="CA4365" s="10"/>
    </row>
    <row r="4366" spans="79:79" x14ac:dyDescent="0.2">
      <c r="CA4366" s="10"/>
    </row>
    <row r="4367" spans="79:79" x14ac:dyDescent="0.2">
      <c r="CA4367" s="10"/>
    </row>
    <row r="4368" spans="79:79" x14ac:dyDescent="0.2">
      <c r="CA4368" s="10"/>
    </row>
    <row r="4369" spans="79:79" x14ac:dyDescent="0.2">
      <c r="CA4369" s="10"/>
    </row>
    <row r="4370" spans="79:79" x14ac:dyDescent="0.2">
      <c r="CA4370" s="10"/>
    </row>
    <row r="4371" spans="79:79" x14ac:dyDescent="0.2">
      <c r="CA4371" s="10"/>
    </row>
    <row r="4372" spans="79:79" x14ac:dyDescent="0.2">
      <c r="CA4372" s="10"/>
    </row>
    <row r="4373" spans="79:79" x14ac:dyDescent="0.2">
      <c r="CA4373" s="10"/>
    </row>
    <row r="4374" spans="79:79" x14ac:dyDescent="0.2">
      <c r="CA4374" s="10"/>
    </row>
    <row r="4375" spans="79:79" x14ac:dyDescent="0.2">
      <c r="CA4375" s="10"/>
    </row>
    <row r="4376" spans="79:79" x14ac:dyDescent="0.2">
      <c r="CA4376" s="10"/>
    </row>
    <row r="4377" spans="79:79" x14ac:dyDescent="0.2">
      <c r="CA4377" s="10"/>
    </row>
    <row r="4378" spans="79:79" x14ac:dyDescent="0.2">
      <c r="CA4378" s="10"/>
    </row>
    <row r="4379" spans="79:79" x14ac:dyDescent="0.2">
      <c r="CA4379" s="10"/>
    </row>
    <row r="4380" spans="79:79" x14ac:dyDescent="0.2">
      <c r="CA4380" s="10"/>
    </row>
    <row r="4381" spans="79:79" x14ac:dyDescent="0.2">
      <c r="CA4381" s="10"/>
    </row>
    <row r="4382" spans="79:79" x14ac:dyDescent="0.2">
      <c r="CA4382" s="10"/>
    </row>
    <row r="4383" spans="79:79" x14ac:dyDescent="0.2">
      <c r="CA4383" s="10"/>
    </row>
    <row r="4384" spans="79:79" x14ac:dyDescent="0.2">
      <c r="CA4384" s="10"/>
    </row>
    <row r="4385" spans="79:79" x14ac:dyDescent="0.2">
      <c r="CA4385" s="10"/>
    </row>
    <row r="4386" spans="79:79" x14ac:dyDescent="0.2">
      <c r="CA4386" s="10"/>
    </row>
    <row r="4387" spans="79:79" x14ac:dyDescent="0.2">
      <c r="CA4387" s="10"/>
    </row>
    <row r="4388" spans="79:79" x14ac:dyDescent="0.2">
      <c r="CA4388" s="10"/>
    </row>
    <row r="4389" spans="79:79" x14ac:dyDescent="0.2">
      <c r="CA4389" s="10"/>
    </row>
    <row r="4390" spans="79:79" x14ac:dyDescent="0.2">
      <c r="CA4390" s="10"/>
    </row>
    <row r="4391" spans="79:79" x14ac:dyDescent="0.2">
      <c r="CA4391" s="10"/>
    </row>
    <row r="4392" spans="79:79" x14ac:dyDescent="0.2">
      <c r="CA4392" s="10"/>
    </row>
    <row r="4393" spans="79:79" x14ac:dyDescent="0.2">
      <c r="CA4393" s="10"/>
    </row>
    <row r="4394" spans="79:79" x14ac:dyDescent="0.2">
      <c r="CA4394" s="10"/>
    </row>
    <row r="4395" spans="79:79" x14ac:dyDescent="0.2">
      <c r="CA4395" s="10"/>
    </row>
    <row r="4396" spans="79:79" x14ac:dyDescent="0.2">
      <c r="CA4396" s="10"/>
    </row>
    <row r="4397" spans="79:79" x14ac:dyDescent="0.2">
      <c r="CA4397" s="10"/>
    </row>
    <row r="4398" spans="79:79" x14ac:dyDescent="0.2">
      <c r="CA4398" s="10"/>
    </row>
    <row r="4399" spans="79:79" x14ac:dyDescent="0.2">
      <c r="CA4399" s="10"/>
    </row>
    <row r="4400" spans="79:79" x14ac:dyDescent="0.2">
      <c r="CA4400" s="10"/>
    </row>
    <row r="4401" spans="79:79" x14ac:dyDescent="0.2">
      <c r="CA4401" s="10"/>
    </row>
    <row r="4402" spans="79:79" x14ac:dyDescent="0.2">
      <c r="CA4402" s="10"/>
    </row>
    <row r="4403" spans="79:79" x14ac:dyDescent="0.2">
      <c r="CA4403" s="10"/>
    </row>
    <row r="4404" spans="79:79" x14ac:dyDescent="0.2">
      <c r="CA4404" s="10"/>
    </row>
    <row r="4405" spans="79:79" x14ac:dyDescent="0.2">
      <c r="CA4405" s="10"/>
    </row>
    <row r="4406" spans="79:79" x14ac:dyDescent="0.2">
      <c r="CA4406" s="10"/>
    </row>
    <row r="4407" spans="79:79" x14ac:dyDescent="0.2">
      <c r="CA4407" s="10"/>
    </row>
    <row r="4408" spans="79:79" x14ac:dyDescent="0.2">
      <c r="CA4408" s="10"/>
    </row>
    <row r="4409" spans="79:79" x14ac:dyDescent="0.2">
      <c r="CA4409" s="10"/>
    </row>
    <row r="4410" spans="79:79" x14ac:dyDescent="0.2">
      <c r="CA4410" s="10"/>
    </row>
    <row r="4411" spans="79:79" x14ac:dyDescent="0.2">
      <c r="CA4411" s="10"/>
    </row>
    <row r="4412" spans="79:79" x14ac:dyDescent="0.2">
      <c r="CA4412" s="10"/>
    </row>
    <row r="4413" spans="79:79" x14ac:dyDescent="0.2">
      <c r="CA4413" s="10"/>
    </row>
    <row r="4414" spans="79:79" x14ac:dyDescent="0.2">
      <c r="CA4414" s="10"/>
    </row>
    <row r="4415" spans="79:79" x14ac:dyDescent="0.2">
      <c r="CA4415" s="10"/>
    </row>
    <row r="4416" spans="79:79" x14ac:dyDescent="0.2">
      <c r="CA4416" s="10"/>
    </row>
    <row r="4417" spans="79:79" x14ac:dyDescent="0.2">
      <c r="CA4417" s="10"/>
    </row>
    <row r="4418" spans="79:79" x14ac:dyDescent="0.2">
      <c r="CA4418" s="10"/>
    </row>
    <row r="4419" spans="79:79" x14ac:dyDescent="0.2">
      <c r="CA4419" s="10"/>
    </row>
    <row r="4420" spans="79:79" x14ac:dyDescent="0.2">
      <c r="CA4420" s="10"/>
    </row>
    <row r="4421" spans="79:79" x14ac:dyDescent="0.2">
      <c r="CA4421" s="10"/>
    </row>
    <row r="4422" spans="79:79" x14ac:dyDescent="0.2">
      <c r="CA4422" s="10"/>
    </row>
    <row r="4423" spans="79:79" x14ac:dyDescent="0.2">
      <c r="CA4423" s="10"/>
    </row>
    <row r="4424" spans="79:79" x14ac:dyDescent="0.2">
      <c r="CA4424" s="10"/>
    </row>
    <row r="4425" spans="79:79" x14ac:dyDescent="0.2">
      <c r="CA4425" s="10"/>
    </row>
    <row r="4426" spans="79:79" x14ac:dyDescent="0.2">
      <c r="CA4426" s="10"/>
    </row>
    <row r="4427" spans="79:79" x14ac:dyDescent="0.2">
      <c r="CA4427" s="10"/>
    </row>
    <row r="4428" spans="79:79" x14ac:dyDescent="0.2">
      <c r="CA4428" s="10"/>
    </row>
    <row r="4429" spans="79:79" x14ac:dyDescent="0.2">
      <c r="CA4429" s="10"/>
    </row>
    <row r="4430" spans="79:79" x14ac:dyDescent="0.2">
      <c r="CA4430" s="10"/>
    </row>
    <row r="4431" spans="79:79" x14ac:dyDescent="0.2">
      <c r="CA4431" s="10"/>
    </row>
    <row r="4432" spans="79:79" x14ac:dyDescent="0.2">
      <c r="CA4432" s="10"/>
    </row>
    <row r="4433" spans="79:79" x14ac:dyDescent="0.2">
      <c r="CA4433" s="10"/>
    </row>
    <row r="4434" spans="79:79" x14ac:dyDescent="0.2">
      <c r="CA4434" s="10"/>
    </row>
    <row r="4435" spans="79:79" x14ac:dyDescent="0.2">
      <c r="CA4435" s="10"/>
    </row>
    <row r="4436" spans="79:79" x14ac:dyDescent="0.2">
      <c r="CA4436" s="10"/>
    </row>
    <row r="4437" spans="79:79" x14ac:dyDescent="0.2">
      <c r="CA4437" s="10"/>
    </row>
    <row r="4438" spans="79:79" x14ac:dyDescent="0.2">
      <c r="CA4438" s="10"/>
    </row>
    <row r="4439" spans="79:79" x14ac:dyDescent="0.2">
      <c r="CA4439" s="10"/>
    </row>
    <row r="4440" spans="79:79" x14ac:dyDescent="0.2">
      <c r="CA4440" s="10"/>
    </row>
    <row r="4441" spans="79:79" x14ac:dyDescent="0.2">
      <c r="CA4441" s="10"/>
    </row>
    <row r="4442" spans="79:79" x14ac:dyDescent="0.2">
      <c r="CA4442" s="10"/>
    </row>
    <row r="4443" spans="79:79" x14ac:dyDescent="0.2">
      <c r="CA4443" s="10"/>
    </row>
    <row r="4444" spans="79:79" x14ac:dyDescent="0.2">
      <c r="CA4444" s="10"/>
    </row>
    <row r="4445" spans="79:79" x14ac:dyDescent="0.2">
      <c r="CA4445" s="10"/>
    </row>
    <row r="4446" spans="79:79" x14ac:dyDescent="0.2">
      <c r="CA4446" s="10"/>
    </row>
    <row r="4447" spans="79:79" x14ac:dyDescent="0.2">
      <c r="CA4447" s="10"/>
    </row>
    <row r="4448" spans="79:79" x14ac:dyDescent="0.2">
      <c r="CA4448" s="10"/>
    </row>
    <row r="4449" spans="79:79" x14ac:dyDescent="0.2">
      <c r="CA4449" s="10"/>
    </row>
    <row r="4450" spans="79:79" x14ac:dyDescent="0.2">
      <c r="CA4450" s="10"/>
    </row>
    <row r="4451" spans="79:79" x14ac:dyDescent="0.2">
      <c r="CA4451" s="10"/>
    </row>
    <row r="4452" spans="79:79" x14ac:dyDescent="0.2">
      <c r="CA4452" s="10"/>
    </row>
    <row r="4453" spans="79:79" x14ac:dyDescent="0.2">
      <c r="CA4453" s="10"/>
    </row>
    <row r="4454" spans="79:79" x14ac:dyDescent="0.2">
      <c r="CA4454" s="10"/>
    </row>
    <row r="4455" spans="79:79" x14ac:dyDescent="0.2">
      <c r="CA4455" s="10"/>
    </row>
    <row r="4456" spans="79:79" x14ac:dyDescent="0.2">
      <c r="CA4456" s="10"/>
    </row>
    <row r="4457" spans="79:79" x14ac:dyDescent="0.2">
      <c r="CA4457" s="10"/>
    </row>
    <row r="4458" spans="79:79" x14ac:dyDescent="0.2">
      <c r="CA4458" s="10"/>
    </row>
    <row r="4459" spans="79:79" x14ac:dyDescent="0.2">
      <c r="CA4459" s="10"/>
    </row>
    <row r="4460" spans="79:79" x14ac:dyDescent="0.2">
      <c r="CA4460" s="10"/>
    </row>
    <row r="4461" spans="79:79" x14ac:dyDescent="0.2">
      <c r="CA4461" s="10"/>
    </row>
    <row r="4462" spans="79:79" x14ac:dyDescent="0.2">
      <c r="CA4462" s="10"/>
    </row>
    <row r="4463" spans="79:79" x14ac:dyDescent="0.2">
      <c r="CA4463" s="10"/>
    </row>
    <row r="4464" spans="79:79" x14ac:dyDescent="0.2">
      <c r="CA4464" s="10"/>
    </row>
    <row r="4465" spans="79:79" x14ac:dyDescent="0.2">
      <c r="CA4465" s="10"/>
    </row>
    <row r="4466" spans="79:79" x14ac:dyDescent="0.2">
      <c r="CA4466" s="10"/>
    </row>
    <row r="4467" spans="79:79" x14ac:dyDescent="0.2">
      <c r="CA4467" s="10"/>
    </row>
    <row r="4468" spans="79:79" x14ac:dyDescent="0.2">
      <c r="CA4468" s="10"/>
    </row>
    <row r="4469" spans="79:79" x14ac:dyDescent="0.2">
      <c r="CA4469" s="10"/>
    </row>
    <row r="4470" spans="79:79" x14ac:dyDescent="0.2">
      <c r="CA4470" s="10"/>
    </row>
    <row r="4471" spans="79:79" x14ac:dyDescent="0.2">
      <c r="CA4471" s="10"/>
    </row>
    <row r="4472" spans="79:79" x14ac:dyDescent="0.2">
      <c r="CA4472" s="10"/>
    </row>
    <row r="4473" spans="79:79" x14ac:dyDescent="0.2">
      <c r="CA4473" s="10"/>
    </row>
    <row r="4474" spans="79:79" x14ac:dyDescent="0.2">
      <c r="CA4474" s="10"/>
    </row>
    <row r="4475" spans="79:79" x14ac:dyDescent="0.2">
      <c r="CA4475" s="10"/>
    </row>
    <row r="4476" spans="79:79" x14ac:dyDescent="0.2">
      <c r="CA4476" s="10"/>
    </row>
    <row r="4477" spans="79:79" x14ac:dyDescent="0.2">
      <c r="CA4477" s="10"/>
    </row>
    <row r="4478" spans="79:79" x14ac:dyDescent="0.2">
      <c r="CA4478" s="10"/>
    </row>
    <row r="4479" spans="79:79" x14ac:dyDescent="0.2">
      <c r="CA4479" s="10"/>
    </row>
    <row r="4480" spans="79:79" x14ac:dyDescent="0.2">
      <c r="CA4480" s="10"/>
    </row>
    <row r="4481" spans="79:79" x14ac:dyDescent="0.2">
      <c r="CA4481" s="10"/>
    </row>
    <row r="4482" spans="79:79" x14ac:dyDescent="0.2">
      <c r="CA4482" s="10"/>
    </row>
    <row r="4483" spans="79:79" x14ac:dyDescent="0.2">
      <c r="CA4483" s="10"/>
    </row>
    <row r="4484" spans="79:79" x14ac:dyDescent="0.2">
      <c r="CA4484" s="10"/>
    </row>
    <row r="4485" spans="79:79" x14ac:dyDescent="0.2">
      <c r="CA4485" s="10"/>
    </row>
    <row r="4486" spans="79:79" x14ac:dyDescent="0.2">
      <c r="CA4486" s="10"/>
    </row>
    <row r="4487" spans="79:79" x14ac:dyDescent="0.2">
      <c r="CA4487" s="10"/>
    </row>
    <row r="4488" spans="79:79" x14ac:dyDescent="0.2">
      <c r="CA4488" s="10"/>
    </row>
    <row r="4489" spans="79:79" x14ac:dyDescent="0.2">
      <c r="CA4489" s="10"/>
    </row>
    <row r="4490" spans="79:79" x14ac:dyDescent="0.2">
      <c r="CA4490" s="10"/>
    </row>
    <row r="4491" spans="79:79" x14ac:dyDescent="0.2">
      <c r="CA4491" s="10"/>
    </row>
    <row r="4492" spans="79:79" x14ac:dyDescent="0.2">
      <c r="CA4492" s="10"/>
    </row>
    <row r="4493" spans="79:79" x14ac:dyDescent="0.2">
      <c r="CA4493" s="10"/>
    </row>
    <row r="4494" spans="79:79" x14ac:dyDescent="0.2">
      <c r="CA4494" s="10"/>
    </row>
    <row r="4495" spans="79:79" x14ac:dyDescent="0.2">
      <c r="CA4495" s="10"/>
    </row>
    <row r="4496" spans="79:79" x14ac:dyDescent="0.2">
      <c r="CA4496" s="10"/>
    </row>
    <row r="4497" spans="79:79" x14ac:dyDescent="0.2">
      <c r="CA4497" s="10"/>
    </row>
    <row r="4498" spans="79:79" x14ac:dyDescent="0.2">
      <c r="CA4498" s="10"/>
    </row>
    <row r="4499" spans="79:79" x14ac:dyDescent="0.2">
      <c r="CA4499" s="10"/>
    </row>
    <row r="4500" spans="79:79" x14ac:dyDescent="0.2">
      <c r="CA4500" s="10"/>
    </row>
    <row r="4501" spans="79:79" x14ac:dyDescent="0.2">
      <c r="CA4501" s="10"/>
    </row>
    <row r="4502" spans="79:79" x14ac:dyDescent="0.2">
      <c r="CA4502" s="10"/>
    </row>
    <row r="4503" spans="79:79" x14ac:dyDescent="0.2">
      <c r="CA4503" s="10"/>
    </row>
    <row r="4504" spans="79:79" x14ac:dyDescent="0.2">
      <c r="CA4504" s="10"/>
    </row>
    <row r="4505" spans="79:79" x14ac:dyDescent="0.2">
      <c r="CA4505" s="10"/>
    </row>
    <row r="4506" spans="79:79" x14ac:dyDescent="0.2">
      <c r="CA4506" s="10"/>
    </row>
    <row r="4507" spans="79:79" x14ac:dyDescent="0.2">
      <c r="CA4507" s="10"/>
    </row>
    <row r="4508" spans="79:79" x14ac:dyDescent="0.2">
      <c r="CA4508" s="10"/>
    </row>
    <row r="4509" spans="79:79" x14ac:dyDescent="0.2">
      <c r="CA4509" s="10"/>
    </row>
    <row r="4510" spans="79:79" x14ac:dyDescent="0.2">
      <c r="CA4510" s="10"/>
    </row>
    <row r="4511" spans="79:79" x14ac:dyDescent="0.2">
      <c r="CA4511" s="10"/>
    </row>
    <row r="4512" spans="79:79" x14ac:dyDescent="0.2">
      <c r="CA4512" s="10"/>
    </row>
    <row r="4513" spans="79:79" x14ac:dyDescent="0.2">
      <c r="CA4513" s="10"/>
    </row>
    <row r="4514" spans="79:79" x14ac:dyDescent="0.2">
      <c r="CA4514" s="10"/>
    </row>
    <row r="4515" spans="79:79" x14ac:dyDescent="0.2">
      <c r="CA4515" s="10"/>
    </row>
    <row r="4516" spans="79:79" x14ac:dyDescent="0.2">
      <c r="CA4516" s="10"/>
    </row>
    <row r="4517" spans="79:79" x14ac:dyDescent="0.2">
      <c r="CA4517" s="10"/>
    </row>
    <row r="4518" spans="79:79" x14ac:dyDescent="0.2">
      <c r="CA4518" s="10"/>
    </row>
    <row r="4519" spans="79:79" x14ac:dyDescent="0.2">
      <c r="CA4519" s="10"/>
    </row>
    <row r="4520" spans="79:79" x14ac:dyDescent="0.2">
      <c r="CA4520" s="10"/>
    </row>
    <row r="4521" spans="79:79" x14ac:dyDescent="0.2">
      <c r="CA4521" s="10"/>
    </row>
    <row r="4522" spans="79:79" x14ac:dyDescent="0.2">
      <c r="CA4522" s="10"/>
    </row>
    <row r="4523" spans="79:79" x14ac:dyDescent="0.2">
      <c r="CA4523" s="10"/>
    </row>
    <row r="4524" spans="79:79" x14ac:dyDescent="0.2">
      <c r="CA4524" s="10"/>
    </row>
    <row r="4525" spans="79:79" x14ac:dyDescent="0.2">
      <c r="CA4525" s="10"/>
    </row>
    <row r="4526" spans="79:79" x14ac:dyDescent="0.2">
      <c r="CA4526" s="10"/>
    </row>
    <row r="4527" spans="79:79" x14ac:dyDescent="0.2">
      <c r="CA4527" s="10"/>
    </row>
    <row r="4528" spans="79:79" x14ac:dyDescent="0.2">
      <c r="CA4528" s="10"/>
    </row>
    <row r="4529" spans="79:79" x14ac:dyDescent="0.2">
      <c r="CA4529" s="10"/>
    </row>
    <row r="4530" spans="79:79" x14ac:dyDescent="0.2">
      <c r="CA4530" s="10"/>
    </row>
    <row r="4531" spans="79:79" x14ac:dyDescent="0.2">
      <c r="CA4531" s="10"/>
    </row>
    <row r="4532" spans="79:79" x14ac:dyDescent="0.2">
      <c r="CA4532" s="10"/>
    </row>
    <row r="4533" spans="79:79" x14ac:dyDescent="0.2">
      <c r="CA4533" s="10"/>
    </row>
    <row r="4534" spans="79:79" x14ac:dyDescent="0.2">
      <c r="CA4534" s="10"/>
    </row>
    <row r="4535" spans="79:79" x14ac:dyDescent="0.2">
      <c r="CA4535" s="10"/>
    </row>
    <row r="4536" spans="79:79" x14ac:dyDescent="0.2">
      <c r="CA4536" s="10"/>
    </row>
    <row r="4537" spans="79:79" x14ac:dyDescent="0.2">
      <c r="CA4537" s="10"/>
    </row>
    <row r="4538" spans="79:79" x14ac:dyDescent="0.2">
      <c r="CA4538" s="10"/>
    </row>
    <row r="4539" spans="79:79" x14ac:dyDescent="0.2">
      <c r="CA4539" s="10"/>
    </row>
    <row r="4540" spans="79:79" x14ac:dyDescent="0.2">
      <c r="CA4540" s="10"/>
    </row>
    <row r="4541" spans="79:79" x14ac:dyDescent="0.2">
      <c r="CA4541" s="10"/>
    </row>
    <row r="4542" spans="79:79" x14ac:dyDescent="0.2">
      <c r="CA4542" s="10"/>
    </row>
    <row r="4543" spans="79:79" x14ac:dyDescent="0.2">
      <c r="CA4543" s="10"/>
    </row>
    <row r="4544" spans="79:79" x14ac:dyDescent="0.2">
      <c r="CA4544" s="10"/>
    </row>
    <row r="4545" spans="79:79" x14ac:dyDescent="0.2">
      <c r="CA4545" s="10"/>
    </row>
    <row r="4546" spans="79:79" x14ac:dyDescent="0.2">
      <c r="CA4546" s="10"/>
    </row>
    <row r="4547" spans="79:79" x14ac:dyDescent="0.2">
      <c r="CA4547" s="10"/>
    </row>
    <row r="4548" spans="79:79" x14ac:dyDescent="0.2">
      <c r="CA4548" s="10"/>
    </row>
    <row r="4549" spans="79:79" x14ac:dyDescent="0.2">
      <c r="CA4549" s="10"/>
    </row>
    <row r="4550" spans="79:79" x14ac:dyDescent="0.2">
      <c r="CA4550" s="10"/>
    </row>
    <row r="4551" spans="79:79" x14ac:dyDescent="0.2">
      <c r="CA4551" s="10"/>
    </row>
    <row r="4552" spans="79:79" x14ac:dyDescent="0.2">
      <c r="CA4552" s="10"/>
    </row>
    <row r="4553" spans="79:79" x14ac:dyDescent="0.2">
      <c r="CA4553" s="10"/>
    </row>
    <row r="4554" spans="79:79" x14ac:dyDescent="0.2">
      <c r="CA4554" s="10"/>
    </row>
    <row r="4555" spans="79:79" x14ac:dyDescent="0.2">
      <c r="CA4555" s="10"/>
    </row>
    <row r="4556" spans="79:79" x14ac:dyDescent="0.2">
      <c r="CA4556" s="10"/>
    </row>
    <row r="4557" spans="79:79" x14ac:dyDescent="0.2">
      <c r="CA4557" s="10"/>
    </row>
    <row r="4558" spans="79:79" x14ac:dyDescent="0.2">
      <c r="CA4558" s="10"/>
    </row>
    <row r="4559" spans="79:79" x14ac:dyDescent="0.2">
      <c r="CA4559" s="10"/>
    </row>
    <row r="4560" spans="79:79" x14ac:dyDescent="0.2">
      <c r="CA4560" s="10"/>
    </row>
    <row r="4561" spans="79:79" x14ac:dyDescent="0.2">
      <c r="CA4561" s="10"/>
    </row>
    <row r="4562" spans="79:79" x14ac:dyDescent="0.2">
      <c r="CA4562" s="10"/>
    </row>
    <row r="4563" spans="79:79" x14ac:dyDescent="0.2">
      <c r="CA4563" s="10"/>
    </row>
    <row r="4564" spans="79:79" x14ac:dyDescent="0.2">
      <c r="CA4564" s="10"/>
    </row>
    <row r="4565" spans="79:79" x14ac:dyDescent="0.2">
      <c r="CA4565" s="10"/>
    </row>
    <row r="4566" spans="79:79" x14ac:dyDescent="0.2">
      <c r="CA4566" s="10"/>
    </row>
    <row r="4567" spans="79:79" x14ac:dyDescent="0.2">
      <c r="CA4567" s="10"/>
    </row>
    <row r="4568" spans="79:79" x14ac:dyDescent="0.2">
      <c r="CA4568" s="10"/>
    </row>
    <row r="4569" spans="79:79" x14ac:dyDescent="0.2">
      <c r="CA4569" s="10"/>
    </row>
    <row r="4570" spans="79:79" x14ac:dyDescent="0.2">
      <c r="CA4570" s="10"/>
    </row>
    <row r="4571" spans="79:79" x14ac:dyDescent="0.2">
      <c r="CA4571" s="10"/>
    </row>
    <row r="4572" spans="79:79" x14ac:dyDescent="0.2">
      <c r="CA4572" s="10"/>
    </row>
    <row r="4573" spans="79:79" x14ac:dyDescent="0.2">
      <c r="CA4573" s="10"/>
    </row>
    <row r="4574" spans="79:79" x14ac:dyDescent="0.2">
      <c r="CA4574" s="10"/>
    </row>
    <row r="4575" spans="79:79" x14ac:dyDescent="0.2">
      <c r="CA4575" s="10"/>
    </row>
    <row r="4576" spans="79:79" x14ac:dyDescent="0.2">
      <c r="CA4576" s="10"/>
    </row>
    <row r="4577" spans="79:79" x14ac:dyDescent="0.2">
      <c r="CA4577" s="10"/>
    </row>
    <row r="4578" spans="79:79" x14ac:dyDescent="0.2">
      <c r="CA4578" s="10"/>
    </row>
    <row r="4579" spans="79:79" x14ac:dyDescent="0.2">
      <c r="CA4579" s="10"/>
    </row>
    <row r="4580" spans="79:79" x14ac:dyDescent="0.2">
      <c r="CA4580" s="10"/>
    </row>
    <row r="4581" spans="79:79" x14ac:dyDescent="0.2">
      <c r="CA4581" s="10"/>
    </row>
    <row r="4582" spans="79:79" x14ac:dyDescent="0.2">
      <c r="CA4582" s="10"/>
    </row>
    <row r="4583" spans="79:79" x14ac:dyDescent="0.2">
      <c r="CA4583" s="10"/>
    </row>
    <row r="4584" spans="79:79" x14ac:dyDescent="0.2">
      <c r="CA4584" s="10"/>
    </row>
    <row r="4585" spans="79:79" x14ac:dyDescent="0.2">
      <c r="CA4585" s="10"/>
    </row>
    <row r="4586" spans="79:79" x14ac:dyDescent="0.2">
      <c r="CA4586" s="10"/>
    </row>
    <row r="4587" spans="79:79" x14ac:dyDescent="0.2">
      <c r="CA4587" s="10"/>
    </row>
    <row r="4588" spans="79:79" x14ac:dyDescent="0.2">
      <c r="CA4588" s="10"/>
    </row>
    <row r="4589" spans="79:79" x14ac:dyDescent="0.2">
      <c r="CA4589" s="10"/>
    </row>
    <row r="4590" spans="79:79" x14ac:dyDescent="0.2">
      <c r="CA4590" s="10"/>
    </row>
    <row r="4591" spans="79:79" x14ac:dyDescent="0.2">
      <c r="CA4591" s="10"/>
    </row>
    <row r="4592" spans="79:79" x14ac:dyDescent="0.2">
      <c r="CA4592" s="10"/>
    </row>
    <row r="4593" spans="79:79" x14ac:dyDescent="0.2">
      <c r="CA4593" s="10"/>
    </row>
    <row r="4594" spans="79:79" x14ac:dyDescent="0.2">
      <c r="CA4594" s="10"/>
    </row>
    <row r="4595" spans="79:79" x14ac:dyDescent="0.2">
      <c r="CA4595" s="10"/>
    </row>
    <row r="4596" spans="79:79" x14ac:dyDescent="0.2">
      <c r="CA4596" s="10"/>
    </row>
    <row r="4597" spans="79:79" x14ac:dyDescent="0.2">
      <c r="CA4597" s="10"/>
    </row>
    <row r="4598" spans="79:79" x14ac:dyDescent="0.2">
      <c r="CA4598" s="10"/>
    </row>
    <row r="4599" spans="79:79" x14ac:dyDescent="0.2">
      <c r="CA4599" s="10"/>
    </row>
    <row r="4600" spans="79:79" x14ac:dyDescent="0.2">
      <c r="CA4600" s="10"/>
    </row>
    <row r="4601" spans="79:79" x14ac:dyDescent="0.2">
      <c r="CA4601" s="10"/>
    </row>
    <row r="4602" spans="79:79" x14ac:dyDescent="0.2">
      <c r="CA4602" s="10"/>
    </row>
    <row r="4603" spans="79:79" x14ac:dyDescent="0.2">
      <c r="CA4603" s="10"/>
    </row>
    <row r="4604" spans="79:79" x14ac:dyDescent="0.2">
      <c r="CA4604" s="10"/>
    </row>
    <row r="4605" spans="79:79" x14ac:dyDescent="0.2">
      <c r="CA4605" s="10"/>
    </row>
    <row r="4606" spans="79:79" x14ac:dyDescent="0.2">
      <c r="CA4606" s="10"/>
    </row>
    <row r="4607" spans="79:79" x14ac:dyDescent="0.2">
      <c r="CA4607" s="10"/>
    </row>
    <row r="4608" spans="79:79" x14ac:dyDescent="0.2">
      <c r="CA4608" s="10"/>
    </row>
    <row r="4609" spans="79:79" x14ac:dyDescent="0.2">
      <c r="CA4609" s="10"/>
    </row>
    <row r="4610" spans="79:79" x14ac:dyDescent="0.2">
      <c r="CA4610" s="10"/>
    </row>
    <row r="4611" spans="79:79" x14ac:dyDescent="0.2">
      <c r="CA4611" s="10"/>
    </row>
    <row r="4612" spans="79:79" x14ac:dyDescent="0.2">
      <c r="CA4612" s="10"/>
    </row>
    <row r="4613" spans="79:79" x14ac:dyDescent="0.2">
      <c r="CA4613" s="10"/>
    </row>
    <row r="4614" spans="79:79" x14ac:dyDescent="0.2">
      <c r="CA4614" s="10"/>
    </row>
    <row r="4615" spans="79:79" x14ac:dyDescent="0.2">
      <c r="CA4615" s="10"/>
    </row>
    <row r="4616" spans="79:79" x14ac:dyDescent="0.2">
      <c r="CA4616" s="10"/>
    </row>
    <row r="4617" spans="79:79" x14ac:dyDescent="0.2">
      <c r="CA4617" s="10"/>
    </row>
    <row r="4618" spans="79:79" x14ac:dyDescent="0.2">
      <c r="CA4618" s="10"/>
    </row>
    <row r="4619" spans="79:79" x14ac:dyDescent="0.2">
      <c r="CA4619" s="10"/>
    </row>
    <row r="4620" spans="79:79" x14ac:dyDescent="0.2">
      <c r="CA4620" s="10"/>
    </row>
    <row r="4621" spans="79:79" x14ac:dyDescent="0.2">
      <c r="CA4621" s="10"/>
    </row>
    <row r="4622" spans="79:79" x14ac:dyDescent="0.2">
      <c r="CA4622" s="10"/>
    </row>
    <row r="4623" spans="79:79" x14ac:dyDescent="0.2">
      <c r="CA4623" s="10"/>
    </row>
    <row r="4624" spans="79:79" x14ac:dyDescent="0.2">
      <c r="CA4624" s="10"/>
    </row>
    <row r="4625" spans="79:79" x14ac:dyDescent="0.2">
      <c r="CA4625" s="10"/>
    </row>
    <row r="4626" spans="79:79" x14ac:dyDescent="0.2">
      <c r="CA4626" s="10"/>
    </row>
    <row r="4627" spans="79:79" x14ac:dyDescent="0.2">
      <c r="CA4627" s="10"/>
    </row>
    <row r="4628" spans="79:79" x14ac:dyDescent="0.2">
      <c r="CA4628" s="10"/>
    </row>
    <row r="4629" spans="79:79" x14ac:dyDescent="0.2">
      <c r="CA4629" s="10"/>
    </row>
    <row r="4630" spans="79:79" x14ac:dyDescent="0.2">
      <c r="CA4630" s="10"/>
    </row>
    <row r="4631" spans="79:79" x14ac:dyDescent="0.2">
      <c r="CA4631" s="10"/>
    </row>
    <row r="4632" spans="79:79" x14ac:dyDescent="0.2">
      <c r="CA4632" s="10"/>
    </row>
    <row r="4633" spans="79:79" x14ac:dyDescent="0.2">
      <c r="CA4633" s="10"/>
    </row>
    <row r="4634" spans="79:79" x14ac:dyDescent="0.2">
      <c r="CA4634" s="10"/>
    </row>
    <row r="4635" spans="79:79" x14ac:dyDescent="0.2">
      <c r="CA4635" s="10"/>
    </row>
    <row r="4636" spans="79:79" x14ac:dyDescent="0.2">
      <c r="CA4636" s="10"/>
    </row>
    <row r="4637" spans="79:79" x14ac:dyDescent="0.2">
      <c r="CA4637" s="10"/>
    </row>
    <row r="4638" spans="79:79" x14ac:dyDescent="0.2">
      <c r="CA4638" s="10"/>
    </row>
    <row r="4639" spans="79:79" x14ac:dyDescent="0.2">
      <c r="CA4639" s="10"/>
    </row>
    <row r="4640" spans="79:79" x14ac:dyDescent="0.2">
      <c r="CA4640" s="10"/>
    </row>
    <row r="4641" spans="79:79" x14ac:dyDescent="0.2">
      <c r="CA4641" s="10"/>
    </row>
    <row r="4642" spans="79:79" x14ac:dyDescent="0.2">
      <c r="CA4642" s="10"/>
    </row>
    <row r="4643" spans="79:79" x14ac:dyDescent="0.2">
      <c r="CA4643" s="10"/>
    </row>
    <row r="4644" spans="79:79" x14ac:dyDescent="0.2">
      <c r="CA4644" s="10"/>
    </row>
    <row r="4645" spans="79:79" x14ac:dyDescent="0.2">
      <c r="CA4645" s="10"/>
    </row>
    <row r="4646" spans="79:79" x14ac:dyDescent="0.2">
      <c r="CA4646" s="10"/>
    </row>
    <row r="4647" spans="79:79" x14ac:dyDescent="0.2">
      <c r="CA4647" s="10"/>
    </row>
    <row r="4648" spans="79:79" x14ac:dyDescent="0.2">
      <c r="CA4648" s="10"/>
    </row>
    <row r="4649" spans="79:79" x14ac:dyDescent="0.2">
      <c r="CA4649" s="10"/>
    </row>
    <row r="4650" spans="79:79" x14ac:dyDescent="0.2">
      <c r="CA4650" s="10"/>
    </row>
    <row r="4651" spans="79:79" x14ac:dyDescent="0.2">
      <c r="CA4651" s="10"/>
    </row>
    <row r="4652" spans="79:79" x14ac:dyDescent="0.2">
      <c r="CA4652" s="10"/>
    </row>
    <row r="4653" spans="79:79" x14ac:dyDescent="0.2">
      <c r="CA4653" s="10"/>
    </row>
    <row r="4654" spans="79:79" x14ac:dyDescent="0.2">
      <c r="CA4654" s="10"/>
    </row>
    <row r="4655" spans="79:79" x14ac:dyDescent="0.2">
      <c r="CA4655" s="10"/>
    </row>
    <row r="4656" spans="79:79" x14ac:dyDescent="0.2">
      <c r="CA4656" s="10"/>
    </row>
    <row r="4657" spans="79:79" x14ac:dyDescent="0.2">
      <c r="CA4657" s="10"/>
    </row>
    <row r="4658" spans="79:79" x14ac:dyDescent="0.2">
      <c r="CA4658" s="10"/>
    </row>
    <row r="4659" spans="79:79" x14ac:dyDescent="0.2">
      <c r="CA4659" s="10"/>
    </row>
    <row r="4660" spans="79:79" x14ac:dyDescent="0.2">
      <c r="CA4660" s="10"/>
    </row>
    <row r="4661" spans="79:79" x14ac:dyDescent="0.2">
      <c r="CA4661" s="10"/>
    </row>
    <row r="4662" spans="79:79" x14ac:dyDescent="0.2">
      <c r="CA4662" s="10"/>
    </row>
    <row r="4663" spans="79:79" x14ac:dyDescent="0.2">
      <c r="CA4663" s="10"/>
    </row>
    <row r="4664" spans="79:79" x14ac:dyDescent="0.2">
      <c r="CA4664" s="10"/>
    </row>
    <row r="4665" spans="79:79" x14ac:dyDescent="0.2">
      <c r="CA4665" s="10"/>
    </row>
    <row r="4666" spans="79:79" x14ac:dyDescent="0.2">
      <c r="CA4666" s="10"/>
    </row>
    <row r="4667" spans="79:79" x14ac:dyDescent="0.2">
      <c r="CA4667" s="10"/>
    </row>
    <row r="4668" spans="79:79" x14ac:dyDescent="0.2">
      <c r="CA4668" s="10"/>
    </row>
    <row r="4669" spans="79:79" x14ac:dyDescent="0.2">
      <c r="CA4669" s="10"/>
    </row>
    <row r="4670" spans="79:79" x14ac:dyDescent="0.2">
      <c r="CA4670" s="10"/>
    </row>
    <row r="4671" spans="79:79" x14ac:dyDescent="0.2">
      <c r="CA4671" s="10"/>
    </row>
    <row r="4672" spans="79:79" x14ac:dyDescent="0.2">
      <c r="CA4672" s="10"/>
    </row>
    <row r="4673" spans="79:79" x14ac:dyDescent="0.2">
      <c r="CA4673" s="10"/>
    </row>
    <row r="4674" spans="79:79" x14ac:dyDescent="0.2">
      <c r="CA4674" s="10"/>
    </row>
    <row r="4675" spans="79:79" x14ac:dyDescent="0.2">
      <c r="CA4675" s="10"/>
    </row>
    <row r="4676" spans="79:79" x14ac:dyDescent="0.2">
      <c r="CA4676" s="10"/>
    </row>
    <row r="4677" spans="79:79" x14ac:dyDescent="0.2">
      <c r="CA4677" s="10"/>
    </row>
    <row r="4678" spans="79:79" x14ac:dyDescent="0.2">
      <c r="CA4678" s="10"/>
    </row>
    <row r="4679" spans="79:79" x14ac:dyDescent="0.2">
      <c r="CA4679" s="10"/>
    </row>
    <row r="4680" spans="79:79" x14ac:dyDescent="0.2">
      <c r="CA4680" s="10"/>
    </row>
    <row r="4681" spans="79:79" x14ac:dyDescent="0.2">
      <c r="CA4681" s="10"/>
    </row>
    <row r="4682" spans="79:79" x14ac:dyDescent="0.2">
      <c r="CA4682" s="10"/>
    </row>
    <row r="4683" spans="79:79" x14ac:dyDescent="0.2">
      <c r="CA4683" s="10"/>
    </row>
    <row r="4684" spans="79:79" x14ac:dyDescent="0.2">
      <c r="CA4684" s="10"/>
    </row>
    <row r="4685" spans="79:79" x14ac:dyDescent="0.2">
      <c r="CA4685" s="10"/>
    </row>
    <row r="4686" spans="79:79" x14ac:dyDescent="0.2">
      <c r="CA4686" s="10"/>
    </row>
    <row r="4687" spans="79:79" x14ac:dyDescent="0.2">
      <c r="CA4687" s="10"/>
    </row>
    <row r="4688" spans="79:79" x14ac:dyDescent="0.2">
      <c r="CA4688" s="10"/>
    </row>
    <row r="4689" spans="79:79" x14ac:dyDescent="0.2">
      <c r="CA4689" s="10"/>
    </row>
    <row r="4690" spans="79:79" x14ac:dyDescent="0.2">
      <c r="CA4690" s="10"/>
    </row>
    <row r="4691" spans="79:79" x14ac:dyDescent="0.2">
      <c r="CA4691" s="10"/>
    </row>
    <row r="4692" spans="79:79" x14ac:dyDescent="0.2">
      <c r="CA4692" s="10"/>
    </row>
    <row r="4693" spans="79:79" x14ac:dyDescent="0.2">
      <c r="CA4693" s="10"/>
    </row>
    <row r="4694" spans="79:79" x14ac:dyDescent="0.2">
      <c r="CA4694" s="10"/>
    </row>
    <row r="4695" spans="79:79" x14ac:dyDescent="0.2">
      <c r="CA4695" s="10"/>
    </row>
    <row r="4696" spans="79:79" x14ac:dyDescent="0.2">
      <c r="CA4696" s="10"/>
    </row>
    <row r="4697" spans="79:79" x14ac:dyDescent="0.2">
      <c r="CA4697" s="10"/>
    </row>
    <row r="4698" spans="79:79" x14ac:dyDescent="0.2">
      <c r="CA4698" s="10"/>
    </row>
    <row r="4699" spans="79:79" x14ac:dyDescent="0.2">
      <c r="CA4699" s="10"/>
    </row>
    <row r="4700" spans="79:79" x14ac:dyDescent="0.2">
      <c r="CA4700" s="10"/>
    </row>
    <row r="4701" spans="79:79" x14ac:dyDescent="0.2">
      <c r="CA4701" s="10"/>
    </row>
    <row r="4702" spans="79:79" x14ac:dyDescent="0.2">
      <c r="CA4702" s="10"/>
    </row>
    <row r="4703" spans="79:79" x14ac:dyDescent="0.2">
      <c r="CA4703" s="10"/>
    </row>
    <row r="4704" spans="79:79" x14ac:dyDescent="0.2">
      <c r="CA4704" s="10"/>
    </row>
    <row r="4705" spans="79:79" x14ac:dyDescent="0.2">
      <c r="CA4705" s="10"/>
    </row>
    <row r="4706" spans="79:79" x14ac:dyDescent="0.2">
      <c r="CA4706" s="10"/>
    </row>
    <row r="4707" spans="79:79" x14ac:dyDescent="0.2">
      <c r="CA4707" s="10"/>
    </row>
    <row r="4708" spans="79:79" x14ac:dyDescent="0.2">
      <c r="CA4708" s="10"/>
    </row>
    <row r="4709" spans="79:79" x14ac:dyDescent="0.2">
      <c r="CA4709" s="10"/>
    </row>
    <row r="4710" spans="79:79" x14ac:dyDescent="0.2">
      <c r="CA4710" s="10"/>
    </row>
    <row r="4711" spans="79:79" x14ac:dyDescent="0.2">
      <c r="CA4711" s="10"/>
    </row>
    <row r="4712" spans="79:79" x14ac:dyDescent="0.2">
      <c r="CA4712" s="10"/>
    </row>
    <row r="4713" spans="79:79" x14ac:dyDescent="0.2">
      <c r="CA4713" s="10"/>
    </row>
    <row r="4714" spans="79:79" x14ac:dyDescent="0.2">
      <c r="CA4714" s="10"/>
    </row>
    <row r="4715" spans="79:79" x14ac:dyDescent="0.2">
      <c r="CA4715" s="10"/>
    </row>
    <row r="4716" spans="79:79" x14ac:dyDescent="0.2">
      <c r="CA4716" s="10"/>
    </row>
    <row r="4717" spans="79:79" x14ac:dyDescent="0.2">
      <c r="CA4717" s="10"/>
    </row>
    <row r="4718" spans="79:79" x14ac:dyDescent="0.2">
      <c r="CA4718" s="10"/>
    </row>
    <row r="4719" spans="79:79" x14ac:dyDescent="0.2">
      <c r="CA4719" s="10"/>
    </row>
    <row r="4720" spans="79:79" x14ac:dyDescent="0.2">
      <c r="CA4720" s="10"/>
    </row>
    <row r="4721" spans="79:79" x14ac:dyDescent="0.2">
      <c r="CA4721" s="10"/>
    </row>
    <row r="4722" spans="79:79" x14ac:dyDescent="0.2">
      <c r="CA4722" s="10"/>
    </row>
    <row r="4723" spans="79:79" x14ac:dyDescent="0.2">
      <c r="CA4723" s="10"/>
    </row>
    <row r="4724" spans="79:79" x14ac:dyDescent="0.2">
      <c r="CA4724" s="10"/>
    </row>
    <row r="4725" spans="79:79" x14ac:dyDescent="0.2">
      <c r="CA4725" s="10"/>
    </row>
    <row r="4726" spans="79:79" x14ac:dyDescent="0.2">
      <c r="CA4726" s="10"/>
    </row>
    <row r="4727" spans="79:79" x14ac:dyDescent="0.2">
      <c r="CA4727" s="10"/>
    </row>
    <row r="4728" spans="79:79" x14ac:dyDescent="0.2">
      <c r="CA4728" s="10"/>
    </row>
    <row r="4729" spans="79:79" x14ac:dyDescent="0.2">
      <c r="CA4729" s="10"/>
    </row>
    <row r="4730" spans="79:79" x14ac:dyDescent="0.2">
      <c r="CA4730" s="10"/>
    </row>
    <row r="4731" spans="79:79" x14ac:dyDescent="0.2">
      <c r="CA4731" s="10"/>
    </row>
    <row r="4732" spans="79:79" x14ac:dyDescent="0.2">
      <c r="CA4732" s="10"/>
    </row>
    <row r="4733" spans="79:79" x14ac:dyDescent="0.2">
      <c r="CA4733" s="10"/>
    </row>
    <row r="4734" spans="79:79" x14ac:dyDescent="0.2">
      <c r="CA4734" s="10"/>
    </row>
    <row r="4735" spans="79:79" x14ac:dyDescent="0.2">
      <c r="CA4735" s="10"/>
    </row>
    <row r="4736" spans="79:79" x14ac:dyDescent="0.2">
      <c r="CA4736" s="10"/>
    </row>
    <row r="4737" spans="79:79" x14ac:dyDescent="0.2">
      <c r="CA4737" s="10"/>
    </row>
    <row r="4738" spans="79:79" x14ac:dyDescent="0.2">
      <c r="CA4738" s="10"/>
    </row>
    <row r="4739" spans="79:79" x14ac:dyDescent="0.2">
      <c r="CA4739" s="10"/>
    </row>
    <row r="4740" spans="79:79" x14ac:dyDescent="0.2">
      <c r="CA4740" s="10"/>
    </row>
    <row r="4741" spans="79:79" x14ac:dyDescent="0.2">
      <c r="CA4741" s="10"/>
    </row>
    <row r="4742" spans="79:79" x14ac:dyDescent="0.2">
      <c r="CA4742" s="10"/>
    </row>
    <row r="4743" spans="79:79" x14ac:dyDescent="0.2">
      <c r="CA4743" s="10"/>
    </row>
    <row r="4744" spans="79:79" x14ac:dyDescent="0.2">
      <c r="CA4744" s="10"/>
    </row>
    <row r="4745" spans="79:79" x14ac:dyDescent="0.2">
      <c r="CA4745" s="10"/>
    </row>
    <row r="4746" spans="79:79" x14ac:dyDescent="0.2">
      <c r="CA4746" s="10"/>
    </row>
    <row r="4747" spans="79:79" x14ac:dyDescent="0.2">
      <c r="CA4747" s="10"/>
    </row>
    <row r="4748" spans="79:79" x14ac:dyDescent="0.2">
      <c r="CA4748" s="10"/>
    </row>
    <row r="4749" spans="79:79" x14ac:dyDescent="0.2">
      <c r="CA4749" s="10"/>
    </row>
    <row r="4750" spans="79:79" x14ac:dyDescent="0.2">
      <c r="CA4750" s="10"/>
    </row>
    <row r="4751" spans="79:79" x14ac:dyDescent="0.2">
      <c r="CA4751" s="10"/>
    </row>
    <row r="4752" spans="79:79" x14ac:dyDescent="0.2">
      <c r="CA4752" s="10"/>
    </row>
    <row r="4753" spans="79:79" x14ac:dyDescent="0.2">
      <c r="CA4753" s="10"/>
    </row>
    <row r="4754" spans="79:79" x14ac:dyDescent="0.2">
      <c r="CA4754" s="10"/>
    </row>
    <row r="4755" spans="79:79" x14ac:dyDescent="0.2">
      <c r="CA4755" s="10"/>
    </row>
    <row r="4756" spans="79:79" x14ac:dyDescent="0.2">
      <c r="CA4756" s="10"/>
    </row>
    <row r="4757" spans="79:79" x14ac:dyDescent="0.2">
      <c r="CA4757" s="10"/>
    </row>
    <row r="4758" spans="79:79" x14ac:dyDescent="0.2">
      <c r="CA4758" s="10"/>
    </row>
    <row r="4759" spans="79:79" x14ac:dyDescent="0.2">
      <c r="CA4759" s="10"/>
    </row>
    <row r="4760" spans="79:79" x14ac:dyDescent="0.2">
      <c r="CA4760" s="10"/>
    </row>
    <row r="4761" spans="79:79" x14ac:dyDescent="0.2">
      <c r="CA4761" s="10"/>
    </row>
    <row r="4762" spans="79:79" x14ac:dyDescent="0.2">
      <c r="CA4762" s="10"/>
    </row>
    <row r="4763" spans="79:79" x14ac:dyDescent="0.2">
      <c r="CA4763" s="10"/>
    </row>
    <row r="4764" spans="79:79" x14ac:dyDescent="0.2">
      <c r="CA4764" s="10"/>
    </row>
    <row r="4765" spans="79:79" x14ac:dyDescent="0.2">
      <c r="CA4765" s="10"/>
    </row>
    <row r="4766" spans="79:79" x14ac:dyDescent="0.2">
      <c r="CA4766" s="10"/>
    </row>
    <row r="4767" spans="79:79" x14ac:dyDescent="0.2">
      <c r="CA4767" s="10"/>
    </row>
    <row r="4768" spans="79:79" x14ac:dyDescent="0.2">
      <c r="CA4768" s="10"/>
    </row>
    <row r="4769" spans="79:79" x14ac:dyDescent="0.2">
      <c r="CA4769" s="10"/>
    </row>
    <row r="4770" spans="79:79" x14ac:dyDescent="0.2">
      <c r="CA4770" s="10"/>
    </row>
    <row r="4771" spans="79:79" x14ac:dyDescent="0.2">
      <c r="CA4771" s="10"/>
    </row>
    <row r="4772" spans="79:79" x14ac:dyDescent="0.2">
      <c r="CA4772" s="10"/>
    </row>
    <row r="4773" spans="79:79" x14ac:dyDescent="0.2">
      <c r="CA4773" s="10"/>
    </row>
    <row r="4774" spans="79:79" x14ac:dyDescent="0.2">
      <c r="CA4774" s="10"/>
    </row>
    <row r="4775" spans="79:79" x14ac:dyDescent="0.2">
      <c r="CA4775" s="10"/>
    </row>
    <row r="4776" spans="79:79" x14ac:dyDescent="0.2">
      <c r="CA4776" s="10"/>
    </row>
    <row r="4777" spans="79:79" x14ac:dyDescent="0.2">
      <c r="CA4777" s="10"/>
    </row>
    <row r="4778" spans="79:79" x14ac:dyDescent="0.2">
      <c r="CA4778" s="10"/>
    </row>
    <row r="4779" spans="79:79" x14ac:dyDescent="0.2">
      <c r="CA4779" s="10"/>
    </row>
    <row r="4780" spans="79:79" x14ac:dyDescent="0.2">
      <c r="CA4780" s="10"/>
    </row>
    <row r="4781" spans="79:79" x14ac:dyDescent="0.2">
      <c r="CA4781" s="10"/>
    </row>
    <row r="4782" spans="79:79" x14ac:dyDescent="0.2">
      <c r="CA4782" s="10"/>
    </row>
    <row r="4783" spans="79:79" x14ac:dyDescent="0.2">
      <c r="CA4783" s="10"/>
    </row>
    <row r="4784" spans="79:79" x14ac:dyDescent="0.2">
      <c r="CA4784" s="10"/>
    </row>
    <row r="4785" spans="79:79" x14ac:dyDescent="0.2">
      <c r="CA4785" s="10"/>
    </row>
    <row r="4786" spans="79:79" x14ac:dyDescent="0.2">
      <c r="CA4786" s="10"/>
    </row>
    <row r="4787" spans="79:79" x14ac:dyDescent="0.2">
      <c r="CA4787" s="10"/>
    </row>
    <row r="4788" spans="79:79" x14ac:dyDescent="0.2">
      <c r="CA4788" s="10"/>
    </row>
    <row r="4789" spans="79:79" x14ac:dyDescent="0.2">
      <c r="CA4789" s="10"/>
    </row>
    <row r="4790" spans="79:79" x14ac:dyDescent="0.2">
      <c r="CA4790" s="10"/>
    </row>
    <row r="4791" spans="79:79" x14ac:dyDescent="0.2">
      <c r="CA4791" s="10"/>
    </row>
    <row r="4792" spans="79:79" x14ac:dyDescent="0.2">
      <c r="CA4792" s="10"/>
    </row>
    <row r="4793" spans="79:79" x14ac:dyDescent="0.2">
      <c r="CA4793" s="10"/>
    </row>
    <row r="4794" spans="79:79" x14ac:dyDescent="0.2">
      <c r="CA4794" s="10"/>
    </row>
    <row r="4795" spans="79:79" x14ac:dyDescent="0.2">
      <c r="CA4795" s="10"/>
    </row>
    <row r="4796" spans="79:79" x14ac:dyDescent="0.2">
      <c r="CA4796" s="10"/>
    </row>
    <row r="4797" spans="79:79" x14ac:dyDescent="0.2">
      <c r="CA4797" s="10"/>
    </row>
    <row r="4798" spans="79:79" x14ac:dyDescent="0.2">
      <c r="CA4798" s="10"/>
    </row>
    <row r="4799" spans="79:79" x14ac:dyDescent="0.2">
      <c r="CA4799" s="10"/>
    </row>
    <row r="4800" spans="79:79" x14ac:dyDescent="0.2">
      <c r="CA4800" s="10"/>
    </row>
    <row r="4801" spans="79:79" x14ac:dyDescent="0.2">
      <c r="CA4801" s="10"/>
    </row>
    <row r="4802" spans="79:79" x14ac:dyDescent="0.2">
      <c r="CA4802" s="10"/>
    </row>
    <row r="4803" spans="79:79" x14ac:dyDescent="0.2">
      <c r="CA4803" s="10"/>
    </row>
    <row r="4804" spans="79:79" x14ac:dyDescent="0.2">
      <c r="CA4804" s="10"/>
    </row>
    <row r="4805" spans="79:79" x14ac:dyDescent="0.2">
      <c r="CA4805" s="10"/>
    </row>
    <row r="4806" spans="79:79" x14ac:dyDescent="0.2">
      <c r="CA4806" s="10"/>
    </row>
    <row r="4807" spans="79:79" x14ac:dyDescent="0.2">
      <c r="CA4807" s="10"/>
    </row>
    <row r="4808" spans="79:79" x14ac:dyDescent="0.2">
      <c r="CA4808" s="10"/>
    </row>
    <row r="4809" spans="79:79" x14ac:dyDescent="0.2">
      <c r="CA4809" s="10"/>
    </row>
    <row r="4810" spans="79:79" x14ac:dyDescent="0.2">
      <c r="CA4810" s="10"/>
    </row>
    <row r="4811" spans="79:79" x14ac:dyDescent="0.2">
      <c r="CA4811" s="10"/>
    </row>
    <row r="4812" spans="79:79" x14ac:dyDescent="0.2">
      <c r="CA4812" s="10"/>
    </row>
    <row r="4813" spans="79:79" x14ac:dyDescent="0.2">
      <c r="CA4813" s="10"/>
    </row>
    <row r="4814" spans="79:79" x14ac:dyDescent="0.2">
      <c r="CA4814" s="10"/>
    </row>
    <row r="4815" spans="79:79" x14ac:dyDescent="0.2">
      <c r="CA4815" s="10"/>
    </row>
    <row r="4816" spans="79:79" x14ac:dyDescent="0.2">
      <c r="CA4816" s="10"/>
    </row>
    <row r="4817" spans="79:79" x14ac:dyDescent="0.2">
      <c r="CA4817" s="10"/>
    </row>
    <row r="4818" spans="79:79" x14ac:dyDescent="0.2">
      <c r="CA4818" s="10"/>
    </row>
    <row r="4819" spans="79:79" x14ac:dyDescent="0.2">
      <c r="CA4819" s="10"/>
    </row>
    <row r="4820" spans="79:79" x14ac:dyDescent="0.2">
      <c r="CA4820" s="10"/>
    </row>
    <row r="4821" spans="79:79" x14ac:dyDescent="0.2">
      <c r="CA4821" s="10"/>
    </row>
    <row r="4822" spans="79:79" x14ac:dyDescent="0.2">
      <c r="CA4822" s="10"/>
    </row>
    <row r="4823" spans="79:79" x14ac:dyDescent="0.2">
      <c r="CA4823" s="10"/>
    </row>
    <row r="4824" spans="79:79" x14ac:dyDescent="0.2">
      <c r="CA4824" s="10"/>
    </row>
    <row r="4825" spans="79:79" x14ac:dyDescent="0.2">
      <c r="CA4825" s="10"/>
    </row>
    <row r="4826" spans="79:79" x14ac:dyDescent="0.2">
      <c r="CA4826" s="10"/>
    </row>
    <row r="4827" spans="79:79" x14ac:dyDescent="0.2">
      <c r="CA4827" s="10"/>
    </row>
    <row r="4828" spans="79:79" x14ac:dyDescent="0.2">
      <c r="CA4828" s="10"/>
    </row>
    <row r="4829" spans="79:79" x14ac:dyDescent="0.2">
      <c r="CA4829" s="10"/>
    </row>
    <row r="4830" spans="79:79" x14ac:dyDescent="0.2">
      <c r="CA4830" s="10"/>
    </row>
    <row r="4831" spans="79:79" x14ac:dyDescent="0.2">
      <c r="CA4831" s="10"/>
    </row>
    <row r="4832" spans="79:79" x14ac:dyDescent="0.2">
      <c r="CA4832" s="10"/>
    </row>
    <row r="4833" spans="79:79" x14ac:dyDescent="0.2">
      <c r="CA4833" s="10"/>
    </row>
    <row r="4834" spans="79:79" x14ac:dyDescent="0.2">
      <c r="CA4834" s="10"/>
    </row>
    <row r="4835" spans="79:79" x14ac:dyDescent="0.2">
      <c r="CA4835" s="10"/>
    </row>
    <row r="4836" spans="79:79" x14ac:dyDescent="0.2">
      <c r="CA4836" s="10"/>
    </row>
    <row r="4837" spans="79:79" x14ac:dyDescent="0.2">
      <c r="CA4837" s="10"/>
    </row>
    <row r="4838" spans="79:79" x14ac:dyDescent="0.2">
      <c r="CA4838" s="10"/>
    </row>
    <row r="4839" spans="79:79" x14ac:dyDescent="0.2">
      <c r="CA4839" s="10"/>
    </row>
    <row r="4840" spans="79:79" x14ac:dyDescent="0.2">
      <c r="CA4840" s="10"/>
    </row>
    <row r="4841" spans="79:79" x14ac:dyDescent="0.2">
      <c r="CA4841" s="10"/>
    </row>
    <row r="4842" spans="79:79" x14ac:dyDescent="0.2">
      <c r="CA4842" s="10"/>
    </row>
    <row r="4843" spans="79:79" x14ac:dyDescent="0.2">
      <c r="CA4843" s="10"/>
    </row>
    <row r="4844" spans="79:79" x14ac:dyDescent="0.2">
      <c r="CA4844" s="10"/>
    </row>
    <row r="4845" spans="79:79" x14ac:dyDescent="0.2">
      <c r="CA4845" s="10"/>
    </row>
    <row r="4846" spans="79:79" x14ac:dyDescent="0.2">
      <c r="CA4846" s="10"/>
    </row>
    <row r="4847" spans="79:79" x14ac:dyDescent="0.2">
      <c r="CA4847" s="10"/>
    </row>
    <row r="4848" spans="79:79" x14ac:dyDescent="0.2">
      <c r="CA4848" s="10"/>
    </row>
    <row r="4849" spans="79:79" x14ac:dyDescent="0.2">
      <c r="CA4849" s="10"/>
    </row>
    <row r="4850" spans="79:79" x14ac:dyDescent="0.2">
      <c r="CA4850" s="10"/>
    </row>
    <row r="4851" spans="79:79" x14ac:dyDescent="0.2">
      <c r="CA4851" s="10"/>
    </row>
    <row r="4852" spans="79:79" x14ac:dyDescent="0.2">
      <c r="CA4852" s="10"/>
    </row>
    <row r="4853" spans="79:79" x14ac:dyDescent="0.2">
      <c r="CA4853" s="10"/>
    </row>
    <row r="4854" spans="79:79" x14ac:dyDescent="0.2">
      <c r="CA4854" s="10"/>
    </row>
    <row r="4855" spans="79:79" x14ac:dyDescent="0.2">
      <c r="CA4855" s="10"/>
    </row>
    <row r="4856" spans="79:79" x14ac:dyDescent="0.2">
      <c r="CA4856" s="10"/>
    </row>
    <row r="4857" spans="79:79" x14ac:dyDescent="0.2">
      <c r="CA4857" s="10"/>
    </row>
    <row r="4858" spans="79:79" x14ac:dyDescent="0.2">
      <c r="CA4858" s="10"/>
    </row>
    <row r="4859" spans="79:79" x14ac:dyDescent="0.2">
      <c r="CA4859" s="10"/>
    </row>
    <row r="4860" spans="79:79" x14ac:dyDescent="0.2">
      <c r="CA4860" s="10"/>
    </row>
    <row r="4861" spans="79:79" x14ac:dyDescent="0.2">
      <c r="CA4861" s="10"/>
    </row>
    <row r="4862" spans="79:79" x14ac:dyDescent="0.2">
      <c r="CA4862" s="10"/>
    </row>
    <row r="4863" spans="79:79" x14ac:dyDescent="0.2">
      <c r="CA4863" s="10"/>
    </row>
    <row r="4864" spans="79:79" x14ac:dyDescent="0.2">
      <c r="CA4864" s="10"/>
    </row>
    <row r="4865" spans="79:79" x14ac:dyDescent="0.2">
      <c r="CA4865" s="10"/>
    </row>
    <row r="4866" spans="79:79" x14ac:dyDescent="0.2">
      <c r="CA4866" s="10"/>
    </row>
    <row r="4867" spans="79:79" x14ac:dyDescent="0.2">
      <c r="CA4867" s="10"/>
    </row>
    <row r="4868" spans="79:79" x14ac:dyDescent="0.2">
      <c r="CA4868" s="10"/>
    </row>
    <row r="4869" spans="79:79" x14ac:dyDescent="0.2">
      <c r="CA4869" s="10"/>
    </row>
    <row r="4870" spans="79:79" x14ac:dyDescent="0.2">
      <c r="CA4870" s="10"/>
    </row>
    <row r="4871" spans="79:79" x14ac:dyDescent="0.2">
      <c r="CA4871" s="10"/>
    </row>
    <row r="4872" spans="79:79" x14ac:dyDescent="0.2">
      <c r="CA4872" s="10"/>
    </row>
    <row r="4873" spans="79:79" x14ac:dyDescent="0.2">
      <c r="CA4873" s="10"/>
    </row>
    <row r="4874" spans="79:79" x14ac:dyDescent="0.2">
      <c r="CA4874" s="10"/>
    </row>
    <row r="4875" spans="79:79" x14ac:dyDescent="0.2">
      <c r="CA4875" s="10"/>
    </row>
    <row r="4876" spans="79:79" x14ac:dyDescent="0.2">
      <c r="CA4876" s="10"/>
    </row>
    <row r="4877" spans="79:79" x14ac:dyDescent="0.2">
      <c r="CA4877" s="10"/>
    </row>
    <row r="4878" spans="79:79" x14ac:dyDescent="0.2">
      <c r="CA4878" s="10"/>
    </row>
    <row r="4879" spans="79:79" x14ac:dyDescent="0.2">
      <c r="CA4879" s="10"/>
    </row>
    <row r="4880" spans="79:79" x14ac:dyDescent="0.2">
      <c r="CA4880" s="10"/>
    </row>
    <row r="4881" spans="79:79" x14ac:dyDescent="0.2">
      <c r="CA4881" s="10"/>
    </row>
    <row r="4882" spans="79:79" x14ac:dyDescent="0.2">
      <c r="CA4882" s="10"/>
    </row>
    <row r="4883" spans="79:79" x14ac:dyDescent="0.2">
      <c r="CA4883" s="10"/>
    </row>
    <row r="4884" spans="79:79" x14ac:dyDescent="0.2">
      <c r="CA4884" s="10"/>
    </row>
    <row r="4885" spans="79:79" x14ac:dyDescent="0.2">
      <c r="CA4885" s="10"/>
    </row>
    <row r="4886" spans="79:79" x14ac:dyDescent="0.2">
      <c r="CA4886" s="10"/>
    </row>
    <row r="4887" spans="79:79" x14ac:dyDescent="0.2">
      <c r="CA4887" s="10"/>
    </row>
    <row r="4888" spans="79:79" x14ac:dyDescent="0.2">
      <c r="CA4888" s="10"/>
    </row>
    <row r="4889" spans="79:79" x14ac:dyDescent="0.2">
      <c r="CA4889" s="10"/>
    </row>
    <row r="4890" spans="79:79" x14ac:dyDescent="0.2">
      <c r="CA4890" s="10"/>
    </row>
    <row r="4891" spans="79:79" x14ac:dyDescent="0.2">
      <c r="CA4891" s="10"/>
    </row>
    <row r="4892" spans="79:79" x14ac:dyDescent="0.2">
      <c r="CA4892" s="10"/>
    </row>
    <row r="4893" spans="79:79" x14ac:dyDescent="0.2">
      <c r="CA4893" s="10"/>
    </row>
    <row r="4894" spans="79:79" x14ac:dyDescent="0.2">
      <c r="CA4894" s="10"/>
    </row>
    <row r="4895" spans="79:79" x14ac:dyDescent="0.2">
      <c r="CA4895" s="10"/>
    </row>
    <row r="4896" spans="79:79" x14ac:dyDescent="0.2">
      <c r="CA4896" s="10"/>
    </row>
    <row r="4897" spans="79:79" x14ac:dyDescent="0.2">
      <c r="CA4897" s="10"/>
    </row>
    <row r="4898" spans="79:79" x14ac:dyDescent="0.2">
      <c r="CA4898" s="10"/>
    </row>
    <row r="4899" spans="79:79" x14ac:dyDescent="0.2">
      <c r="CA4899" s="10"/>
    </row>
    <row r="4900" spans="79:79" x14ac:dyDescent="0.2">
      <c r="CA4900" s="10"/>
    </row>
    <row r="4901" spans="79:79" x14ac:dyDescent="0.2">
      <c r="CA4901" s="10"/>
    </row>
    <row r="4902" spans="79:79" x14ac:dyDescent="0.2">
      <c r="CA4902" s="10"/>
    </row>
    <row r="4903" spans="79:79" x14ac:dyDescent="0.2">
      <c r="CA4903" s="10"/>
    </row>
    <row r="4904" spans="79:79" x14ac:dyDescent="0.2">
      <c r="CA4904" s="10"/>
    </row>
    <row r="4905" spans="79:79" x14ac:dyDescent="0.2">
      <c r="CA4905" s="10"/>
    </row>
    <row r="4906" spans="79:79" x14ac:dyDescent="0.2">
      <c r="CA4906" s="10"/>
    </row>
    <row r="4907" spans="79:79" x14ac:dyDescent="0.2">
      <c r="CA4907" s="10"/>
    </row>
    <row r="4908" spans="79:79" x14ac:dyDescent="0.2">
      <c r="CA4908" s="10"/>
    </row>
    <row r="4909" spans="79:79" x14ac:dyDescent="0.2">
      <c r="CA4909" s="10"/>
    </row>
    <row r="4910" spans="79:79" x14ac:dyDescent="0.2">
      <c r="CA4910" s="10"/>
    </row>
    <row r="4911" spans="79:79" x14ac:dyDescent="0.2">
      <c r="CA4911" s="10"/>
    </row>
    <row r="4912" spans="79:79" x14ac:dyDescent="0.2">
      <c r="CA4912" s="10"/>
    </row>
    <row r="4913" spans="79:79" x14ac:dyDescent="0.2">
      <c r="CA4913" s="10"/>
    </row>
    <row r="4914" spans="79:79" x14ac:dyDescent="0.2">
      <c r="CA4914" s="10"/>
    </row>
    <row r="4915" spans="79:79" x14ac:dyDescent="0.2">
      <c r="CA4915" s="10"/>
    </row>
    <row r="4916" spans="79:79" x14ac:dyDescent="0.2">
      <c r="CA4916" s="10"/>
    </row>
    <row r="4917" spans="79:79" x14ac:dyDescent="0.2">
      <c r="CA4917" s="10"/>
    </row>
    <row r="4918" spans="79:79" x14ac:dyDescent="0.2">
      <c r="CA4918" s="10"/>
    </row>
    <row r="4919" spans="79:79" x14ac:dyDescent="0.2">
      <c r="CA4919" s="10"/>
    </row>
    <row r="4920" spans="79:79" x14ac:dyDescent="0.2">
      <c r="CA4920" s="10"/>
    </row>
    <row r="4921" spans="79:79" x14ac:dyDescent="0.2">
      <c r="CA4921" s="10"/>
    </row>
    <row r="4922" spans="79:79" x14ac:dyDescent="0.2">
      <c r="CA4922" s="10"/>
    </row>
    <row r="4923" spans="79:79" x14ac:dyDescent="0.2">
      <c r="CA4923" s="10"/>
    </row>
    <row r="4924" spans="79:79" x14ac:dyDescent="0.2">
      <c r="CA4924" s="10"/>
    </row>
    <row r="4925" spans="79:79" x14ac:dyDescent="0.2">
      <c r="CA4925" s="10"/>
    </row>
    <row r="4926" spans="79:79" x14ac:dyDescent="0.2">
      <c r="CA4926" s="10"/>
    </row>
    <row r="4927" spans="79:79" x14ac:dyDescent="0.2">
      <c r="CA4927" s="10"/>
    </row>
    <row r="4928" spans="79:79" x14ac:dyDescent="0.2">
      <c r="CA4928" s="10"/>
    </row>
    <row r="4929" spans="79:79" x14ac:dyDescent="0.2">
      <c r="CA4929" s="10"/>
    </row>
    <row r="4930" spans="79:79" x14ac:dyDescent="0.2">
      <c r="CA4930" s="10"/>
    </row>
    <row r="4931" spans="79:79" x14ac:dyDescent="0.2">
      <c r="CA4931" s="10"/>
    </row>
    <row r="4932" spans="79:79" x14ac:dyDescent="0.2">
      <c r="CA4932" s="10"/>
    </row>
    <row r="4933" spans="79:79" x14ac:dyDescent="0.2">
      <c r="CA4933" s="10"/>
    </row>
    <row r="4934" spans="79:79" x14ac:dyDescent="0.2">
      <c r="CA4934" s="10"/>
    </row>
    <row r="4935" spans="79:79" x14ac:dyDescent="0.2">
      <c r="CA4935" s="10"/>
    </row>
    <row r="4936" spans="79:79" x14ac:dyDescent="0.2">
      <c r="CA4936" s="10"/>
    </row>
    <row r="4937" spans="79:79" x14ac:dyDescent="0.2">
      <c r="CA4937" s="10"/>
    </row>
    <row r="4938" spans="79:79" x14ac:dyDescent="0.2">
      <c r="CA4938" s="10"/>
    </row>
    <row r="4939" spans="79:79" x14ac:dyDescent="0.2">
      <c r="CA4939" s="10"/>
    </row>
    <row r="4940" spans="79:79" x14ac:dyDescent="0.2">
      <c r="CA4940" s="10"/>
    </row>
    <row r="4941" spans="79:79" x14ac:dyDescent="0.2">
      <c r="CA4941" s="10"/>
    </row>
    <row r="4942" spans="79:79" x14ac:dyDescent="0.2">
      <c r="CA4942" s="10"/>
    </row>
    <row r="4943" spans="79:79" x14ac:dyDescent="0.2">
      <c r="CA4943" s="10"/>
    </row>
    <row r="4944" spans="79:79" x14ac:dyDescent="0.2">
      <c r="CA4944" s="10"/>
    </row>
    <row r="4945" spans="79:79" x14ac:dyDescent="0.2">
      <c r="CA4945" s="10"/>
    </row>
    <row r="4946" spans="79:79" x14ac:dyDescent="0.2">
      <c r="CA4946" s="10"/>
    </row>
    <row r="4947" spans="79:79" x14ac:dyDescent="0.2">
      <c r="CA4947" s="10"/>
    </row>
    <row r="4948" spans="79:79" x14ac:dyDescent="0.2">
      <c r="CA4948" s="10"/>
    </row>
    <row r="4949" spans="79:79" x14ac:dyDescent="0.2">
      <c r="CA4949" s="10"/>
    </row>
    <row r="4950" spans="79:79" x14ac:dyDescent="0.2">
      <c r="CA4950" s="10"/>
    </row>
    <row r="4951" spans="79:79" x14ac:dyDescent="0.2">
      <c r="CA4951" s="10"/>
    </row>
    <row r="4952" spans="79:79" x14ac:dyDescent="0.2">
      <c r="CA4952" s="10"/>
    </row>
    <row r="4953" spans="79:79" x14ac:dyDescent="0.2">
      <c r="CA4953" s="10"/>
    </row>
    <row r="4954" spans="79:79" x14ac:dyDescent="0.2">
      <c r="CA4954" s="10"/>
    </row>
    <row r="4955" spans="79:79" x14ac:dyDescent="0.2">
      <c r="CA4955" s="10"/>
    </row>
    <row r="4956" spans="79:79" x14ac:dyDescent="0.2">
      <c r="CA4956" s="10"/>
    </row>
    <row r="4957" spans="79:79" x14ac:dyDescent="0.2">
      <c r="CA4957" s="10"/>
    </row>
    <row r="4958" spans="79:79" x14ac:dyDescent="0.2">
      <c r="CA4958" s="10"/>
    </row>
    <row r="4959" spans="79:79" x14ac:dyDescent="0.2">
      <c r="CA4959" s="10"/>
    </row>
    <row r="4960" spans="79:79" x14ac:dyDescent="0.2">
      <c r="CA4960" s="10"/>
    </row>
    <row r="4961" spans="79:79" x14ac:dyDescent="0.2">
      <c r="CA4961" s="10"/>
    </row>
    <row r="4962" spans="79:79" x14ac:dyDescent="0.2">
      <c r="CA4962" s="10"/>
    </row>
    <row r="4963" spans="79:79" x14ac:dyDescent="0.2">
      <c r="CA4963" s="10"/>
    </row>
    <row r="4964" spans="79:79" x14ac:dyDescent="0.2">
      <c r="CA4964" s="10"/>
    </row>
    <row r="4965" spans="79:79" x14ac:dyDescent="0.2">
      <c r="CA4965" s="10"/>
    </row>
    <row r="4966" spans="79:79" x14ac:dyDescent="0.2">
      <c r="CA4966" s="10"/>
    </row>
    <row r="4967" spans="79:79" x14ac:dyDescent="0.2">
      <c r="CA4967" s="10"/>
    </row>
    <row r="4968" spans="79:79" x14ac:dyDescent="0.2">
      <c r="CA4968" s="10"/>
    </row>
    <row r="4969" spans="79:79" x14ac:dyDescent="0.2">
      <c r="CA4969" s="10"/>
    </row>
    <row r="4970" spans="79:79" x14ac:dyDescent="0.2">
      <c r="CA4970" s="10"/>
    </row>
    <row r="4971" spans="79:79" x14ac:dyDescent="0.2">
      <c r="CA4971" s="10"/>
    </row>
    <row r="4972" spans="79:79" x14ac:dyDescent="0.2">
      <c r="CA4972" s="10"/>
    </row>
    <row r="4973" spans="79:79" x14ac:dyDescent="0.2">
      <c r="CA4973" s="10"/>
    </row>
    <row r="4974" spans="79:79" x14ac:dyDescent="0.2">
      <c r="CA4974" s="10"/>
    </row>
    <row r="4975" spans="79:79" x14ac:dyDescent="0.2">
      <c r="CA4975" s="10"/>
    </row>
    <row r="4976" spans="79:79" x14ac:dyDescent="0.2">
      <c r="CA4976" s="10"/>
    </row>
    <row r="4977" spans="79:79" x14ac:dyDescent="0.2">
      <c r="CA4977" s="10"/>
    </row>
    <row r="4978" spans="79:79" x14ac:dyDescent="0.2">
      <c r="CA4978" s="10"/>
    </row>
    <row r="4979" spans="79:79" x14ac:dyDescent="0.2">
      <c r="CA4979" s="10"/>
    </row>
    <row r="4980" spans="79:79" x14ac:dyDescent="0.2">
      <c r="CA4980" s="10"/>
    </row>
    <row r="4981" spans="79:79" x14ac:dyDescent="0.2">
      <c r="CA4981" s="10"/>
    </row>
    <row r="4982" spans="79:79" x14ac:dyDescent="0.2">
      <c r="CA4982" s="10"/>
    </row>
    <row r="4983" spans="79:79" x14ac:dyDescent="0.2">
      <c r="CA4983" s="10"/>
    </row>
    <row r="4984" spans="79:79" x14ac:dyDescent="0.2">
      <c r="CA4984" s="10"/>
    </row>
    <row r="4985" spans="79:79" x14ac:dyDescent="0.2">
      <c r="CA4985" s="10"/>
    </row>
    <row r="4986" spans="79:79" x14ac:dyDescent="0.2">
      <c r="CA4986" s="10"/>
    </row>
    <row r="4987" spans="79:79" x14ac:dyDescent="0.2">
      <c r="CA4987" s="10"/>
    </row>
    <row r="4988" spans="79:79" x14ac:dyDescent="0.2">
      <c r="CA4988" s="10"/>
    </row>
    <row r="4989" spans="79:79" x14ac:dyDescent="0.2">
      <c r="CA4989" s="10"/>
    </row>
    <row r="4990" spans="79:79" x14ac:dyDescent="0.2">
      <c r="CA4990" s="10"/>
    </row>
    <row r="4991" spans="79:79" x14ac:dyDescent="0.2">
      <c r="CA4991" s="10"/>
    </row>
    <row r="4992" spans="79:79" x14ac:dyDescent="0.2">
      <c r="CA4992" s="10"/>
    </row>
    <row r="4993" spans="79:79" x14ac:dyDescent="0.2">
      <c r="CA4993" s="10"/>
    </row>
    <row r="4994" spans="79:79" x14ac:dyDescent="0.2">
      <c r="CA4994" s="10"/>
    </row>
    <row r="4995" spans="79:79" x14ac:dyDescent="0.2">
      <c r="CA4995" s="10"/>
    </row>
    <row r="4996" spans="79:79" x14ac:dyDescent="0.2">
      <c r="CA4996" s="10"/>
    </row>
    <row r="4997" spans="79:79" x14ac:dyDescent="0.2">
      <c r="CA4997" s="10"/>
    </row>
    <row r="4998" spans="79:79" x14ac:dyDescent="0.2">
      <c r="CA4998" s="10"/>
    </row>
    <row r="4999" spans="79:79" x14ac:dyDescent="0.2">
      <c r="CA4999" s="10"/>
    </row>
    <row r="5000" spans="79:79" x14ac:dyDescent="0.2">
      <c r="CA5000" s="10"/>
    </row>
    <row r="5001" spans="79:79" x14ac:dyDescent="0.2">
      <c r="CA5001" s="10"/>
    </row>
    <row r="5002" spans="79:79" x14ac:dyDescent="0.2">
      <c r="CA5002" s="10"/>
    </row>
    <row r="5003" spans="79:79" x14ac:dyDescent="0.2">
      <c r="CA5003" s="10"/>
    </row>
    <row r="5004" spans="79:79" x14ac:dyDescent="0.2">
      <c r="CA5004" s="10"/>
    </row>
    <row r="5005" spans="79:79" x14ac:dyDescent="0.2">
      <c r="CA5005" s="10"/>
    </row>
    <row r="5006" spans="79:79" x14ac:dyDescent="0.2">
      <c r="CA5006" s="10"/>
    </row>
    <row r="5007" spans="79:79" x14ac:dyDescent="0.2">
      <c r="CA5007" s="10"/>
    </row>
    <row r="5008" spans="79:79" x14ac:dyDescent="0.2">
      <c r="CA5008" s="10"/>
    </row>
    <row r="5009" spans="79:79" x14ac:dyDescent="0.2">
      <c r="CA5009" s="10"/>
    </row>
    <row r="5010" spans="79:79" x14ac:dyDescent="0.2">
      <c r="CA5010" s="10"/>
    </row>
    <row r="5011" spans="79:79" x14ac:dyDescent="0.2">
      <c r="CA5011" s="10"/>
    </row>
    <row r="5012" spans="79:79" x14ac:dyDescent="0.2">
      <c r="CA5012" s="10"/>
    </row>
    <row r="5013" spans="79:79" x14ac:dyDescent="0.2">
      <c r="CA5013" s="10"/>
    </row>
    <row r="5014" spans="79:79" x14ac:dyDescent="0.2">
      <c r="CA5014" s="10"/>
    </row>
    <row r="5015" spans="79:79" x14ac:dyDescent="0.2">
      <c r="CA5015" s="10"/>
    </row>
    <row r="5016" spans="79:79" x14ac:dyDescent="0.2">
      <c r="CA5016" s="10"/>
    </row>
    <row r="5017" spans="79:79" x14ac:dyDescent="0.2">
      <c r="CA5017" s="10"/>
    </row>
    <row r="5018" spans="79:79" x14ac:dyDescent="0.2">
      <c r="CA5018" s="10"/>
    </row>
    <row r="5019" spans="79:79" x14ac:dyDescent="0.2">
      <c r="CA5019" s="10"/>
    </row>
    <row r="5020" spans="79:79" x14ac:dyDescent="0.2">
      <c r="CA5020" s="10"/>
    </row>
    <row r="5021" spans="79:79" x14ac:dyDescent="0.2">
      <c r="CA5021" s="10"/>
    </row>
    <row r="5022" spans="79:79" x14ac:dyDescent="0.2">
      <c r="CA5022" s="10"/>
    </row>
    <row r="5023" spans="79:79" x14ac:dyDescent="0.2">
      <c r="CA5023" s="10"/>
    </row>
    <row r="5024" spans="79:79" x14ac:dyDescent="0.2">
      <c r="CA5024" s="10"/>
    </row>
    <row r="5025" spans="79:79" x14ac:dyDescent="0.2">
      <c r="CA5025" s="10"/>
    </row>
    <row r="5026" spans="79:79" x14ac:dyDescent="0.2">
      <c r="CA5026" s="10"/>
    </row>
    <row r="5027" spans="79:79" x14ac:dyDescent="0.2">
      <c r="CA5027" s="10"/>
    </row>
    <row r="5028" spans="79:79" x14ac:dyDescent="0.2">
      <c r="CA5028" s="10"/>
    </row>
    <row r="5029" spans="79:79" x14ac:dyDescent="0.2">
      <c r="CA5029" s="10"/>
    </row>
    <row r="5030" spans="79:79" x14ac:dyDescent="0.2">
      <c r="CA5030" s="10"/>
    </row>
    <row r="5031" spans="79:79" x14ac:dyDescent="0.2">
      <c r="CA5031" s="10"/>
    </row>
    <row r="5032" spans="79:79" x14ac:dyDescent="0.2">
      <c r="CA5032" s="10"/>
    </row>
    <row r="5033" spans="79:79" x14ac:dyDescent="0.2">
      <c r="CA5033" s="10"/>
    </row>
    <row r="5034" spans="79:79" x14ac:dyDescent="0.2">
      <c r="CA5034" s="10"/>
    </row>
    <row r="5035" spans="79:79" x14ac:dyDescent="0.2">
      <c r="CA5035" s="10"/>
    </row>
    <row r="5036" spans="79:79" x14ac:dyDescent="0.2">
      <c r="CA5036" s="10"/>
    </row>
    <row r="5037" spans="79:79" x14ac:dyDescent="0.2">
      <c r="CA5037" s="10"/>
    </row>
    <row r="5038" spans="79:79" x14ac:dyDescent="0.2">
      <c r="CA5038" s="10"/>
    </row>
    <row r="5039" spans="79:79" x14ac:dyDescent="0.2">
      <c r="CA5039" s="10"/>
    </row>
    <row r="5040" spans="79:79" x14ac:dyDescent="0.2">
      <c r="CA5040" s="10"/>
    </row>
    <row r="5041" spans="79:79" x14ac:dyDescent="0.2">
      <c r="CA5041" s="10"/>
    </row>
    <row r="5042" spans="79:79" x14ac:dyDescent="0.2">
      <c r="CA5042" s="10"/>
    </row>
    <row r="5043" spans="79:79" x14ac:dyDescent="0.2">
      <c r="CA5043" s="10"/>
    </row>
    <row r="5044" spans="79:79" x14ac:dyDescent="0.2">
      <c r="CA5044" s="10"/>
    </row>
    <row r="5045" spans="79:79" x14ac:dyDescent="0.2">
      <c r="CA5045" s="10"/>
    </row>
    <row r="5046" spans="79:79" x14ac:dyDescent="0.2">
      <c r="CA5046" s="10"/>
    </row>
    <row r="5047" spans="79:79" x14ac:dyDescent="0.2">
      <c r="CA5047" s="10"/>
    </row>
    <row r="5048" spans="79:79" x14ac:dyDescent="0.2">
      <c r="CA5048" s="10"/>
    </row>
    <row r="5049" spans="79:79" x14ac:dyDescent="0.2">
      <c r="CA5049" s="10"/>
    </row>
    <row r="5050" spans="79:79" x14ac:dyDescent="0.2">
      <c r="CA5050" s="10"/>
    </row>
    <row r="5051" spans="79:79" x14ac:dyDescent="0.2">
      <c r="CA5051" s="10"/>
    </row>
    <row r="5052" spans="79:79" x14ac:dyDescent="0.2">
      <c r="CA5052" s="10"/>
    </row>
    <row r="5053" spans="79:79" x14ac:dyDescent="0.2">
      <c r="CA5053" s="10"/>
    </row>
    <row r="5054" spans="79:79" x14ac:dyDescent="0.2">
      <c r="CA5054" s="10"/>
    </row>
    <row r="5055" spans="79:79" x14ac:dyDescent="0.2">
      <c r="CA5055" s="10"/>
    </row>
    <row r="5056" spans="79:79" x14ac:dyDescent="0.2">
      <c r="CA5056" s="10"/>
    </row>
    <row r="5057" spans="79:79" x14ac:dyDescent="0.2">
      <c r="CA5057" s="10"/>
    </row>
    <row r="5058" spans="79:79" x14ac:dyDescent="0.2">
      <c r="CA5058" s="10"/>
    </row>
    <row r="5059" spans="79:79" x14ac:dyDescent="0.2">
      <c r="CA5059" s="10"/>
    </row>
    <row r="5060" spans="79:79" x14ac:dyDescent="0.2">
      <c r="CA5060" s="10"/>
    </row>
    <row r="5061" spans="79:79" x14ac:dyDescent="0.2">
      <c r="CA5061" s="10"/>
    </row>
    <row r="5062" spans="79:79" x14ac:dyDescent="0.2">
      <c r="CA5062" s="10"/>
    </row>
    <row r="5063" spans="79:79" x14ac:dyDescent="0.2">
      <c r="CA5063" s="10"/>
    </row>
    <row r="5064" spans="79:79" x14ac:dyDescent="0.2">
      <c r="CA5064" s="10"/>
    </row>
    <row r="5065" spans="79:79" x14ac:dyDescent="0.2">
      <c r="CA5065" s="10"/>
    </row>
    <row r="5066" spans="79:79" x14ac:dyDescent="0.2">
      <c r="CA5066" s="10"/>
    </row>
    <row r="5067" spans="79:79" x14ac:dyDescent="0.2">
      <c r="CA5067" s="10"/>
    </row>
    <row r="5068" spans="79:79" x14ac:dyDescent="0.2">
      <c r="CA5068" s="10"/>
    </row>
    <row r="5069" spans="79:79" x14ac:dyDescent="0.2">
      <c r="CA5069" s="10"/>
    </row>
    <row r="5070" spans="79:79" x14ac:dyDescent="0.2">
      <c r="CA5070" s="10"/>
    </row>
    <row r="5071" spans="79:79" x14ac:dyDescent="0.2">
      <c r="CA5071" s="10"/>
    </row>
    <row r="5072" spans="79:79" x14ac:dyDescent="0.2">
      <c r="CA5072" s="10"/>
    </row>
    <row r="5073" spans="79:79" x14ac:dyDescent="0.2">
      <c r="CA5073" s="10"/>
    </row>
    <row r="5074" spans="79:79" x14ac:dyDescent="0.2">
      <c r="CA5074" s="10"/>
    </row>
    <row r="5075" spans="79:79" x14ac:dyDescent="0.2">
      <c r="CA5075" s="10"/>
    </row>
    <row r="5076" spans="79:79" x14ac:dyDescent="0.2">
      <c r="CA5076" s="10"/>
    </row>
    <row r="5077" spans="79:79" x14ac:dyDescent="0.2">
      <c r="CA5077" s="10"/>
    </row>
    <row r="5078" spans="79:79" x14ac:dyDescent="0.2">
      <c r="CA5078" s="10"/>
    </row>
    <row r="5079" spans="79:79" x14ac:dyDescent="0.2">
      <c r="CA5079" s="10"/>
    </row>
    <row r="5080" spans="79:79" x14ac:dyDescent="0.2">
      <c r="CA5080" s="10"/>
    </row>
    <row r="5081" spans="79:79" x14ac:dyDescent="0.2">
      <c r="CA5081" s="10"/>
    </row>
    <row r="5082" spans="79:79" x14ac:dyDescent="0.2">
      <c r="CA5082" s="10"/>
    </row>
    <row r="5083" spans="79:79" x14ac:dyDescent="0.2">
      <c r="CA5083" s="10"/>
    </row>
    <row r="5084" spans="79:79" x14ac:dyDescent="0.2">
      <c r="CA5084" s="10"/>
    </row>
    <row r="5085" spans="79:79" x14ac:dyDescent="0.2">
      <c r="CA5085" s="10"/>
    </row>
    <row r="5086" spans="79:79" x14ac:dyDescent="0.2">
      <c r="CA5086" s="10"/>
    </row>
    <row r="5087" spans="79:79" x14ac:dyDescent="0.2">
      <c r="CA5087" s="10"/>
    </row>
    <row r="5088" spans="79:79" x14ac:dyDescent="0.2">
      <c r="CA5088" s="10"/>
    </row>
    <row r="5089" spans="79:79" x14ac:dyDescent="0.2">
      <c r="CA5089" s="10"/>
    </row>
    <row r="5090" spans="79:79" x14ac:dyDescent="0.2">
      <c r="CA5090" s="10"/>
    </row>
    <row r="5091" spans="79:79" x14ac:dyDescent="0.2">
      <c r="CA5091" s="10"/>
    </row>
    <row r="5092" spans="79:79" x14ac:dyDescent="0.2">
      <c r="CA5092" s="10"/>
    </row>
    <row r="5093" spans="79:79" x14ac:dyDescent="0.2">
      <c r="CA5093" s="10"/>
    </row>
    <row r="5094" spans="79:79" x14ac:dyDescent="0.2">
      <c r="CA5094" s="10"/>
    </row>
    <row r="5095" spans="79:79" x14ac:dyDescent="0.2">
      <c r="CA5095" s="10"/>
    </row>
    <row r="5096" spans="79:79" x14ac:dyDescent="0.2">
      <c r="CA5096" s="10"/>
    </row>
    <row r="5097" spans="79:79" x14ac:dyDescent="0.2">
      <c r="CA5097" s="10"/>
    </row>
    <row r="5098" spans="79:79" x14ac:dyDescent="0.2">
      <c r="CA5098" s="10"/>
    </row>
    <row r="5099" spans="79:79" x14ac:dyDescent="0.2">
      <c r="CA5099" s="10"/>
    </row>
    <row r="5100" spans="79:79" x14ac:dyDescent="0.2">
      <c r="CA5100" s="10"/>
    </row>
  </sheetData>
  <mergeCells count="13">
    <mergeCell ref="CN8:DB8"/>
    <mergeCell ref="Q8:AE8"/>
    <mergeCell ref="AF8:AT8"/>
    <mergeCell ref="AU8:BI8"/>
    <mergeCell ref="BJ8:BX8"/>
    <mergeCell ref="BY8:CM8"/>
    <mergeCell ref="GO8:HC8"/>
    <mergeCell ref="DC8:DQ8"/>
    <mergeCell ref="DR8:EF8"/>
    <mergeCell ref="EG8:EU8"/>
    <mergeCell ref="EV8:FJ8"/>
    <mergeCell ref="FK8:FY8"/>
    <mergeCell ref="FZ8:GN8"/>
  </mergeCells>
  <conditionalFormatting sqref="B8:B231">
    <cfRule type="expression" dxfId="20" priority="0">
      <formula>COUNTIF($B:$B, B8)&lt;3</formula>
    </cfRule>
  </conditionalFormatting>
  <conditionalFormatting sqref="A297:O320 Q297:HC320 A537:O560 Q537:HC560 A777:O800 Q777:HC800 A1017:O1040 Q1017:HC1040">
    <cfRule type="expression" dxfId="19" priority="1">
      <formula>$A297="-"</formula>
    </cfRule>
    <cfRule type="expression" dxfId="18" priority="1">
      <formula>$A297="+"</formula>
    </cfRule>
  </conditionalFormatting>
  <conditionalFormatting sqref="A321:O344 Q321:HC344 A561:O584 Q561:HC584 A801:O824 Q801:HC824 A1041:O1064 Q1041:HC1064">
    <cfRule type="expression" dxfId="17" priority="2">
      <formula>$A321="-"</formula>
    </cfRule>
    <cfRule type="expression" dxfId="16" priority="2">
      <formula>$A321="+"</formula>
    </cfRule>
  </conditionalFormatting>
  <conditionalFormatting sqref="A345:O368 Q345:HC368 A585:O608 Q585:HC608 A825:O848 Q825:HC848 A1065:O1088 Q1065:HC1088">
    <cfRule type="expression" dxfId="15" priority="3">
      <formula>$A345="-"</formula>
    </cfRule>
    <cfRule type="expression" dxfId="14" priority="3">
      <formula>$A345="+"</formula>
    </cfRule>
  </conditionalFormatting>
  <conditionalFormatting sqref="A369:O392 Q369:HC392 A609:O632 Q609:HC632 A849:O872 Q849:HC872 A1089:O1112 Q1089:HC1112">
    <cfRule type="expression" dxfId="13" priority="4">
      <formula>$A369="-"</formula>
    </cfRule>
    <cfRule type="expression" dxfId="12" priority="4">
      <formula>$A369="+"</formula>
    </cfRule>
  </conditionalFormatting>
  <conditionalFormatting sqref="A393:O416 Q393:HC416 A633:O656 Q633:HC656 A873:O896 Q873:HC896 A1113:O1136 Q1113:HC1136">
    <cfRule type="expression" dxfId="11" priority="5">
      <formula>$A393="-"</formula>
    </cfRule>
    <cfRule type="expression" dxfId="10" priority="5">
      <formula>$A393="+"</formula>
    </cfRule>
  </conditionalFormatting>
  <conditionalFormatting sqref="A417:O440 Q417:HC440 A657:O680 Q657:HC680 A897:O920 Q897:HC920 A1137:O1160 Q1137:HC1160">
    <cfRule type="expression" dxfId="9" priority="6">
      <formula>$A417="-"</formula>
    </cfRule>
    <cfRule type="expression" dxfId="8" priority="6">
      <formula>$A417="+"</formula>
    </cfRule>
  </conditionalFormatting>
  <conditionalFormatting sqref="A441:O464 Q441:HC464 A681:O704 Q681:HC704 A921:O944 Q921:HC944 A1161:O1184 Q1161:HC1184">
    <cfRule type="expression" dxfId="7" priority="7">
      <formula>$A441="-"</formula>
    </cfRule>
    <cfRule type="expression" dxfId="6" priority="7">
      <formula>$A441="+"</formula>
    </cfRule>
  </conditionalFormatting>
  <conditionalFormatting sqref="A465:O488 Q465:HC488 A705:O728 Q705:HC728 A945:O968 Q945:HC968 A1185:O1208 Q1185:HC1208">
    <cfRule type="expression" dxfId="5" priority="8">
      <formula>$A465="+"</formula>
    </cfRule>
    <cfRule type="expression" dxfId="4" priority="8">
      <formula>$A465="-"</formula>
    </cfRule>
  </conditionalFormatting>
  <conditionalFormatting sqref="A273:O296 Q273:HC296 A513:O536 Q513:HC536 A753:O776 Q753:HC776 A993:O1016 Q993:HC1016">
    <cfRule type="expression" dxfId="3" priority="9">
      <formula>$A273="-"</formula>
    </cfRule>
    <cfRule type="expression" dxfId="2" priority="9">
      <formula>$A273="+"</formula>
    </cfRule>
  </conditionalFormatting>
  <conditionalFormatting sqref="A249:O272 Q249:HC272 A489:O512 Q489:HC512 A729:O752 Q729:HC752 A969:O992 Q969:HC992 A1209:O1232 Q1209:HC1232">
    <cfRule type="expression" dxfId="1" priority="10">
      <formula>$A249="-"</formula>
    </cfRule>
    <cfRule type="expression" dxfId="0" priority="10">
      <formula>$A249="+"</formula>
    </cfRule>
  </conditionalFormatting>
  <dataValidations count="1">
    <dataValidation type="list" allowBlank="1" showInputMessage="1" showErrorMessage="1" sqref="B12:B78 B282:B284 B273:B275 B249:B260">
      <formula1>#REF!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5" customHeight="1" x14ac:dyDescent="0.25"/>
  <cols>
    <col min="3" max="3" width="10" bestFit="1" customWidth="1"/>
    <col min="4" max="4" width="12.42578125" bestFit="1" customWidth="1"/>
    <col min="5" max="7" width="11.28515625" bestFit="1" customWidth="1"/>
    <col min="8" max="10" width="10.5703125" bestFit="1" customWidth="1"/>
    <col min="11" max="11" width="11.28515625" bestFit="1" customWidth="1"/>
    <col min="12" max="12" width="10.5703125" bestFit="1" customWidth="1"/>
    <col min="13" max="15" width="11.28515625" bestFit="1" customWidth="1"/>
  </cols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МД ЭЭ</vt:lpstr>
      <vt:lpstr>БДДС МД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Гаранина</dc:creator>
  <cp:lastModifiedBy>Маличенко Ирина</cp:lastModifiedBy>
  <dcterms:created xsi:type="dcterms:W3CDTF">2022-02-21T06:38:58Z</dcterms:created>
  <dcterms:modified xsi:type="dcterms:W3CDTF">2025-06-15T12:53:00Z</dcterms:modified>
</cp:coreProperties>
</file>