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Z3" i="1" l="1"/>
  <c r="Y3" i="1"/>
  <c r="X6" i="1" l="1"/>
  <c r="W6" i="1"/>
  <c r="X5" i="1"/>
  <c r="W5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A22" i="1"/>
  <c r="X3" i="1"/>
  <c r="W3" i="1"/>
  <c r="X2" i="1"/>
  <c r="W2" i="1"/>
  <c r="S2" i="1" l="1"/>
  <c r="P19" i="1" l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U2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T2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  <c r="N2" i="1" l="1"/>
  <c r="N17" i="1"/>
  <c r="N16" i="1"/>
  <c r="N9" i="1"/>
  <c r="N8" i="1"/>
  <c r="N7" i="1"/>
  <c r="N6" i="1"/>
  <c r="N5" i="1"/>
  <c r="N4" i="1"/>
  <c r="N3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M19" i="1"/>
  <c r="N19" i="1" s="1"/>
  <c r="M18" i="1"/>
  <c r="N18" i="1" s="1"/>
  <c r="M17" i="1"/>
  <c r="M16" i="1"/>
  <c r="M15" i="1"/>
  <c r="N15" i="1" s="1"/>
  <c r="M14" i="1"/>
  <c r="N14" i="1" s="1"/>
  <c r="M13" i="1"/>
  <c r="N13" i="1" s="1"/>
  <c r="M12" i="1"/>
  <c r="N12" i="1" s="1"/>
  <c r="M11" i="1"/>
  <c r="N11" i="1" s="1"/>
  <c r="M10" i="1"/>
  <c r="N10" i="1" s="1"/>
  <c r="M9" i="1"/>
  <c r="M8" i="1"/>
  <c r="M7" i="1"/>
  <c r="M6" i="1"/>
  <c r="M5" i="1"/>
  <c r="M4" i="1"/>
  <c r="M3" i="1"/>
  <c r="M2" i="1"/>
  <c r="F19" i="1" l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<sst xmlns="http://schemas.openxmlformats.org/spreadsheetml/2006/main" count="28" uniqueCount="20">
  <si>
    <t>h1, мм</t>
  </si>
  <si>
    <t>h2, мм</t>
  </si>
  <si>
    <t>поправка, мм</t>
  </si>
  <si>
    <t>T, C</t>
  </si>
  <si>
    <t>dh</t>
  </si>
  <si>
    <t>поргешность лучше взять около 0,5 C</t>
  </si>
  <si>
    <t>незначительная</t>
  </si>
  <si>
    <t>rho</t>
  </si>
  <si>
    <t>rho, кг/м3</t>
  </si>
  <si>
    <t xml:space="preserve"> </t>
  </si>
  <si>
    <t>1/T</t>
  </si>
  <si>
    <t>lnP</t>
  </si>
  <si>
    <t>P</t>
  </si>
  <si>
    <t>L пов</t>
  </si>
  <si>
    <t>L пон</t>
  </si>
  <si>
    <t>удельные</t>
  </si>
  <si>
    <t>молярные</t>
  </si>
  <si>
    <t>e dh</t>
  </si>
  <si>
    <t>e P</t>
  </si>
  <si>
    <t>e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</si>
</sst>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tabSelected="1" topLeftCell="H1" workbookViewId="0">
      <selection activeCell="Z4" sqref="Z4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12</v>
      </c>
      <c r="I1" t="s">
        <v>0</v>
      </c>
      <c r="J1" t="s">
        <v>1</v>
      </c>
      <c r="K1" t="s">
        <v>7</v>
      </c>
      <c r="L1" t="s">
        <v>3</v>
      </c>
      <c r="M1" t="s">
        <v>4</v>
      </c>
      <c r="N1" t="s">
        <v>12</v>
      </c>
      <c r="P1" t="s">
        <v>10</v>
      </c>
      <c r="Q1" t="s">
        <v>11</v>
      </c>
      <c r="S1" t="s">
        <v>10</v>
      </c>
      <c r="T1" t="s">
        <v>11</v>
      </c>
      <c r="W1" t="s">
        <v>13</v>
      </c>
      <c r="X1" t="s">
        <v>14</v>
      </c>
    </row>
    <row r="2" spans="1:26" x14ac:dyDescent="0.3">
      <c r="A2">
        <v>57</v>
      </c>
      <c r="B2">
        <v>24</v>
      </c>
      <c r="C2">
        <v>2</v>
      </c>
      <c r="D2">
        <v>13561</v>
      </c>
      <c r="E2">
        <v>13.8</v>
      </c>
      <c r="F2">
        <f>A2-B2</f>
        <v>33</v>
      </c>
      <c r="G2">
        <f>D2*F2*9.81/100</f>
        <v>43901.025300000001</v>
      </c>
      <c r="H2">
        <f>E2+273</f>
        <v>286.8</v>
      </c>
      <c r="I2">
        <v>82</v>
      </c>
      <c r="J2">
        <v>0</v>
      </c>
      <c r="K2">
        <v>13518</v>
      </c>
      <c r="L2">
        <v>31</v>
      </c>
      <c r="M2">
        <f>I2-J2</f>
        <v>82</v>
      </c>
      <c r="N2">
        <f>K2*M2*9.81/100</f>
        <v>108741.49560000001</v>
      </c>
      <c r="O2">
        <v>46561.69</v>
      </c>
      <c r="P2">
        <f>1/H2</f>
        <v>3.4867503486750349E-3</v>
      </c>
      <c r="Q2">
        <f>LN(G2)</f>
        <v>10.689692954143606</v>
      </c>
      <c r="S2">
        <f>1/L2</f>
        <v>3.2258064516129031E-2</v>
      </c>
      <c r="T2">
        <f>LN(N2)</f>
        <v>11.596728744513733</v>
      </c>
      <c r="U2">
        <f>LN(O2)</f>
        <v>10.748533378997449</v>
      </c>
      <c r="V2" t="s">
        <v>16</v>
      </c>
      <c r="W2">
        <f>8.31*4848.7797</f>
        <v>40293.359307000006</v>
      </c>
      <c r="X2">
        <f>8.31*4383.8342</f>
        <v>36429.662202000007</v>
      </c>
    </row>
    <row r="3" spans="1:26" x14ac:dyDescent="0.3">
      <c r="A3">
        <v>57</v>
      </c>
      <c r="B3">
        <v>24</v>
      </c>
      <c r="C3" t="s">
        <v>6</v>
      </c>
      <c r="D3">
        <v>13558</v>
      </c>
      <c r="E3">
        <v>15</v>
      </c>
      <c r="F3">
        <f t="shared" ref="F3:F19" si="0">A3-B3</f>
        <v>33</v>
      </c>
      <c r="G3">
        <f t="shared" ref="G3:G19" si="1">D3*F3*9.81/100</f>
        <v>43891.313399999999</v>
      </c>
      <c r="H3">
        <f t="shared" ref="H3:H19" si="2">E3+273</f>
        <v>288</v>
      </c>
      <c r="I3">
        <v>79</v>
      </c>
      <c r="J3">
        <v>3</v>
      </c>
      <c r="K3">
        <v>13521</v>
      </c>
      <c r="L3">
        <v>30</v>
      </c>
      <c r="M3">
        <f t="shared" ref="M3:M19" si="3">I3-J3</f>
        <v>76</v>
      </c>
      <c r="N3">
        <f t="shared" ref="N3:N19" si="4">K3*M3*9.81/100</f>
        <v>100807.1676</v>
      </c>
      <c r="O3">
        <v>46551.39</v>
      </c>
      <c r="P3">
        <f t="shared" ref="P3:P19" si="5">1/H3</f>
        <v>3.472222222222222E-3</v>
      </c>
      <c r="Q3">
        <f t="shared" ref="Q3:Q19" si="6">LN(G3)</f>
        <v>10.689471707046572</v>
      </c>
      <c r="S3">
        <f t="shared" ref="S3:S19" si="7">1/L3</f>
        <v>3.3333333333333333E-2</v>
      </c>
      <c r="T3">
        <f t="shared" ref="T3:T19" si="8">LN(N3)</f>
        <v>11.52096473923427</v>
      </c>
      <c r="U3">
        <f t="shared" ref="U3:U19" si="9">LN(O3)</f>
        <v>10.7483121426246</v>
      </c>
      <c r="V3" t="s">
        <v>15</v>
      </c>
      <c r="W3">
        <f>W2/46.07*1000</f>
        <v>874611.66283915797</v>
      </c>
      <c r="X3">
        <f>X2/46.07*1000</f>
        <v>790745.86937269382</v>
      </c>
      <c r="Y3">
        <f>837000-W3</f>
        <v>-37611.662839157972</v>
      </c>
      <c r="Z3">
        <f>837000-X3</f>
        <v>46254.130627306178</v>
      </c>
    </row>
    <row r="4" spans="1:26" x14ac:dyDescent="0.3">
      <c r="A4">
        <v>58</v>
      </c>
      <c r="B4">
        <v>23</v>
      </c>
      <c r="D4">
        <v>13555</v>
      </c>
      <c r="E4">
        <v>16</v>
      </c>
      <c r="F4">
        <f t="shared" si="0"/>
        <v>35</v>
      </c>
      <c r="G4">
        <f t="shared" si="1"/>
        <v>46541.092499999999</v>
      </c>
      <c r="H4">
        <f t="shared" si="2"/>
        <v>289</v>
      </c>
      <c r="I4">
        <v>77</v>
      </c>
      <c r="J4">
        <v>6</v>
      </c>
      <c r="K4">
        <v>13523</v>
      </c>
      <c r="L4">
        <v>29</v>
      </c>
      <c r="M4">
        <f t="shared" si="3"/>
        <v>71</v>
      </c>
      <c r="N4">
        <f t="shared" si="4"/>
        <v>94189.047300000006</v>
      </c>
      <c r="O4">
        <v>49200.58</v>
      </c>
      <c r="P4">
        <f t="shared" si="5"/>
        <v>3.4602076124567475E-3</v>
      </c>
      <c r="Q4">
        <f t="shared" si="6"/>
        <v>10.74809091101136</v>
      </c>
      <c r="S4">
        <f t="shared" si="7"/>
        <v>3.4482758620689655E-2</v>
      </c>
      <c r="T4">
        <f t="shared" si="8"/>
        <v>11.453059183103855</v>
      </c>
      <c r="U4">
        <f t="shared" si="9"/>
        <v>10.803660691028801</v>
      </c>
      <c r="W4" t="s">
        <v>19</v>
      </c>
      <c r="X4" t="s">
        <v>19</v>
      </c>
    </row>
    <row r="5" spans="1:26" x14ac:dyDescent="0.3">
      <c r="A5">
        <v>59</v>
      </c>
      <c r="B5">
        <v>22</v>
      </c>
      <c r="D5">
        <v>13552</v>
      </c>
      <c r="E5">
        <v>17</v>
      </c>
      <c r="F5">
        <f t="shared" si="0"/>
        <v>37</v>
      </c>
      <c r="G5">
        <f t="shared" si="1"/>
        <v>49189.694400000008</v>
      </c>
      <c r="H5">
        <f t="shared" si="2"/>
        <v>290</v>
      </c>
      <c r="I5">
        <v>75</v>
      </c>
      <c r="J5">
        <v>7</v>
      </c>
      <c r="K5">
        <v>13526</v>
      </c>
      <c r="L5">
        <v>28</v>
      </c>
      <c r="M5">
        <f t="shared" si="3"/>
        <v>68</v>
      </c>
      <c r="N5">
        <f t="shared" si="4"/>
        <v>90229.2408</v>
      </c>
      <c r="O5">
        <v>51848.6</v>
      </c>
      <c r="P5">
        <f t="shared" si="5"/>
        <v>3.4482758620689655E-3</v>
      </c>
      <c r="Q5">
        <f t="shared" si="6"/>
        <v>10.80343941712524</v>
      </c>
      <c r="S5">
        <f t="shared" si="7"/>
        <v>3.5714285714285712E-2</v>
      </c>
      <c r="T5">
        <f t="shared" si="8"/>
        <v>11.410108830900173</v>
      </c>
      <c r="U5">
        <f t="shared" si="9"/>
        <v>10.856083212328821</v>
      </c>
      <c r="W5">
        <f>8.31 * 80</f>
        <v>664.80000000000007</v>
      </c>
      <c r="X5">
        <f>8.31 * 80</f>
        <v>664.80000000000007</v>
      </c>
    </row>
    <row r="6" spans="1:26" x14ac:dyDescent="0.3">
      <c r="A6">
        <v>60</v>
      </c>
      <c r="B6">
        <v>21</v>
      </c>
      <c r="D6">
        <v>13549</v>
      </c>
      <c r="E6">
        <v>18</v>
      </c>
      <c r="F6">
        <f t="shared" si="0"/>
        <v>39</v>
      </c>
      <c r="G6">
        <f t="shared" si="1"/>
        <v>51837.119100000004</v>
      </c>
      <c r="H6">
        <f t="shared" si="2"/>
        <v>291</v>
      </c>
      <c r="I6">
        <v>73</v>
      </c>
      <c r="J6">
        <v>8</v>
      </c>
      <c r="K6">
        <v>13529</v>
      </c>
      <c r="L6">
        <v>27</v>
      </c>
      <c r="M6">
        <f t="shared" si="3"/>
        <v>65</v>
      </c>
      <c r="N6">
        <f t="shared" si="4"/>
        <v>86267.6685</v>
      </c>
      <c r="O6">
        <v>54495.43</v>
      </c>
      <c r="P6">
        <f t="shared" si="5"/>
        <v>3.4364261168384879E-3</v>
      </c>
      <c r="Q6">
        <f t="shared" si="6"/>
        <v>10.855861756565258</v>
      </c>
      <c r="S6">
        <f t="shared" si="7"/>
        <v>3.7037037037037035E-2</v>
      </c>
      <c r="T6">
        <f t="shared" si="8"/>
        <v>11.365210166088177</v>
      </c>
      <c r="U6">
        <f t="shared" si="9"/>
        <v>10.90587212392445</v>
      </c>
      <c r="W6">
        <f>W5/46.07*1000</f>
        <v>14430.214890384199</v>
      </c>
      <c r="X6">
        <f>X5/46.07*1000</f>
        <v>14430.214890384199</v>
      </c>
    </row>
    <row r="7" spans="1:26" x14ac:dyDescent="0.3">
      <c r="A7">
        <v>61</v>
      </c>
      <c r="B7">
        <v>20</v>
      </c>
      <c r="D7">
        <v>13547</v>
      </c>
      <c r="E7">
        <v>19</v>
      </c>
      <c r="F7">
        <f t="shared" si="0"/>
        <v>41</v>
      </c>
      <c r="G7">
        <f t="shared" si="1"/>
        <v>54487.388700000003</v>
      </c>
      <c r="H7">
        <f t="shared" si="2"/>
        <v>292</v>
      </c>
      <c r="I7">
        <v>72</v>
      </c>
      <c r="J7">
        <v>10</v>
      </c>
      <c r="K7">
        <v>13531</v>
      </c>
      <c r="L7">
        <v>26</v>
      </c>
      <c r="M7">
        <f t="shared" si="3"/>
        <v>62</v>
      </c>
      <c r="N7">
        <f t="shared" si="4"/>
        <v>82298.248200000002</v>
      </c>
      <c r="O7">
        <v>57145.31</v>
      </c>
      <c r="P7">
        <f t="shared" si="5"/>
        <v>3.4246575342465752E-3</v>
      </c>
      <c r="Q7">
        <f t="shared" si="6"/>
        <v>10.905724553874224</v>
      </c>
      <c r="S7">
        <f t="shared" si="7"/>
        <v>3.8461538461538464E-2</v>
      </c>
      <c r="T7">
        <f t="shared" si="8"/>
        <v>11.318105100897917</v>
      </c>
      <c r="U7">
        <f t="shared" si="9"/>
        <v>10.953352601113554</v>
      </c>
    </row>
    <row r="8" spans="1:26" x14ac:dyDescent="0.3">
      <c r="A8">
        <v>63</v>
      </c>
      <c r="B8">
        <v>19</v>
      </c>
      <c r="D8">
        <v>13546</v>
      </c>
      <c r="E8">
        <v>20</v>
      </c>
      <c r="F8">
        <f t="shared" si="0"/>
        <v>44</v>
      </c>
      <c r="G8">
        <f t="shared" si="1"/>
        <v>58469.954400000002</v>
      </c>
      <c r="H8">
        <f t="shared" si="2"/>
        <v>293</v>
      </c>
      <c r="I8">
        <v>70</v>
      </c>
      <c r="J8">
        <v>11</v>
      </c>
      <c r="K8">
        <v>13534</v>
      </c>
      <c r="L8">
        <v>25</v>
      </c>
      <c r="M8">
        <f t="shared" si="3"/>
        <v>59</v>
      </c>
      <c r="N8">
        <f t="shared" si="4"/>
        <v>78333.438600000009</v>
      </c>
      <c r="O8">
        <v>61127.68</v>
      </c>
      <c r="P8">
        <f t="shared" si="5"/>
        <v>3.4129692832764505E-3</v>
      </c>
      <c r="Q8">
        <f t="shared" si="6"/>
        <v>10.976268301282291</v>
      </c>
      <c r="S8">
        <f t="shared" si="7"/>
        <v>0.04</v>
      </c>
      <c r="T8">
        <f t="shared" si="8"/>
        <v>11.268729848287071</v>
      </c>
      <c r="U8">
        <f t="shared" si="9"/>
        <v>11.020720070396806</v>
      </c>
    </row>
    <row r="9" spans="1:26" x14ac:dyDescent="0.3">
      <c r="A9">
        <v>64</v>
      </c>
      <c r="B9">
        <v>17</v>
      </c>
      <c r="D9">
        <v>13543</v>
      </c>
      <c r="E9">
        <v>21</v>
      </c>
      <c r="F9">
        <f t="shared" si="0"/>
        <v>47</v>
      </c>
      <c r="G9">
        <f t="shared" si="1"/>
        <v>62442.710100000004</v>
      </c>
      <c r="H9">
        <f t="shared" si="2"/>
        <v>294</v>
      </c>
      <c r="I9">
        <v>69</v>
      </c>
      <c r="J9">
        <v>14</v>
      </c>
      <c r="K9">
        <v>13536</v>
      </c>
      <c r="L9">
        <v>24</v>
      </c>
      <c r="M9">
        <f t="shared" si="3"/>
        <v>55</v>
      </c>
      <c r="N9">
        <f t="shared" si="4"/>
        <v>73033.488000000012</v>
      </c>
      <c r="O9">
        <v>63771.28</v>
      </c>
      <c r="P9">
        <f t="shared" si="5"/>
        <v>3.4013605442176869E-3</v>
      </c>
      <c r="Q9">
        <f t="shared" si="6"/>
        <v>11.042004776954609</v>
      </c>
      <c r="S9">
        <f t="shared" si="7"/>
        <v>4.1666666666666664E-2</v>
      </c>
      <c r="T9">
        <f t="shared" si="8"/>
        <v>11.198673354667656</v>
      </c>
      <c r="U9">
        <f t="shared" si="9"/>
        <v>11.063058211242106</v>
      </c>
    </row>
    <row r="10" spans="1:26" x14ac:dyDescent="0.3">
      <c r="A10">
        <v>65</v>
      </c>
      <c r="B10">
        <v>16</v>
      </c>
      <c r="D10">
        <v>13540</v>
      </c>
      <c r="E10">
        <v>22</v>
      </c>
      <c r="F10">
        <f t="shared" si="0"/>
        <v>49</v>
      </c>
      <c r="G10">
        <f t="shared" si="1"/>
        <v>65085.426000000007</v>
      </c>
      <c r="H10">
        <f t="shared" si="2"/>
        <v>295</v>
      </c>
      <c r="I10">
        <v>67</v>
      </c>
      <c r="J10">
        <v>15</v>
      </c>
      <c r="K10">
        <v>13538</v>
      </c>
      <c r="L10">
        <v>23</v>
      </c>
      <c r="M10">
        <f t="shared" si="3"/>
        <v>52</v>
      </c>
      <c r="N10">
        <f t="shared" si="4"/>
        <v>69060.045600000012</v>
      </c>
      <c r="O10">
        <v>66413.7</v>
      </c>
      <c r="P10">
        <f t="shared" si="5"/>
        <v>3.3898305084745762E-3</v>
      </c>
      <c r="Q10">
        <f t="shared" si="6"/>
        <v>11.083455932166073</v>
      </c>
      <c r="S10">
        <f t="shared" si="7"/>
        <v>4.3478260869565216E-2</v>
      </c>
      <c r="T10">
        <f t="shared" si="8"/>
        <v>11.14273163123916</v>
      </c>
      <c r="U10">
        <f t="shared" si="9"/>
        <v>11.103658639483593</v>
      </c>
    </row>
    <row r="11" spans="1:26" x14ac:dyDescent="0.3">
      <c r="A11">
        <v>66</v>
      </c>
      <c r="B11">
        <v>15</v>
      </c>
      <c r="D11">
        <v>13538</v>
      </c>
      <c r="E11">
        <v>23</v>
      </c>
      <c r="F11">
        <f t="shared" si="0"/>
        <v>51</v>
      </c>
      <c r="G11">
        <f t="shared" si="1"/>
        <v>67731.967799999999</v>
      </c>
      <c r="H11">
        <f t="shared" si="2"/>
        <v>296</v>
      </c>
      <c r="I11">
        <v>66</v>
      </c>
      <c r="J11">
        <v>16</v>
      </c>
      <c r="K11">
        <v>13540</v>
      </c>
      <c r="L11">
        <v>22</v>
      </c>
      <c r="M11">
        <f t="shared" si="3"/>
        <v>50</v>
      </c>
      <c r="N11">
        <f t="shared" si="4"/>
        <v>66413.7</v>
      </c>
      <c r="O11">
        <v>69060.05</v>
      </c>
      <c r="P11">
        <f t="shared" si="5"/>
        <v>3.3783783783783786E-3</v>
      </c>
      <c r="Q11">
        <f t="shared" si="6"/>
        <v>11.123313545382059</v>
      </c>
      <c r="S11">
        <f t="shared" si="7"/>
        <v>4.5454545454545456E-2</v>
      </c>
      <c r="T11">
        <f t="shared" si="8"/>
        <v>11.103658639483593</v>
      </c>
      <c r="U11">
        <f t="shared" si="9"/>
        <v>11.142731694951831</v>
      </c>
    </row>
    <row r="12" spans="1:26" x14ac:dyDescent="0.3">
      <c r="A12">
        <v>69</v>
      </c>
      <c r="B12">
        <v>14</v>
      </c>
      <c r="D12">
        <v>13536</v>
      </c>
      <c r="E12">
        <v>24</v>
      </c>
      <c r="F12">
        <f t="shared" si="0"/>
        <v>55</v>
      </c>
      <c r="G12">
        <f t="shared" si="1"/>
        <v>73033.488000000012</v>
      </c>
      <c r="H12">
        <f t="shared" si="2"/>
        <v>297</v>
      </c>
      <c r="I12">
        <v>65</v>
      </c>
      <c r="J12">
        <v>17</v>
      </c>
      <c r="K12">
        <v>13543</v>
      </c>
      <c r="L12">
        <v>21</v>
      </c>
      <c r="M12">
        <f t="shared" si="3"/>
        <v>48</v>
      </c>
      <c r="N12">
        <f t="shared" si="4"/>
        <v>63771.27840000001</v>
      </c>
      <c r="O12">
        <v>73033.490000000005</v>
      </c>
      <c r="P12">
        <f t="shared" si="5"/>
        <v>3.3670033670033669E-3</v>
      </c>
      <c r="Q12">
        <f t="shared" si="6"/>
        <v>11.198673354667656</v>
      </c>
      <c r="S12">
        <f t="shared" si="7"/>
        <v>4.7619047619047616E-2</v>
      </c>
      <c r="T12">
        <f t="shared" si="8"/>
        <v>11.063058186152443</v>
      </c>
      <c r="U12">
        <f t="shared" si="9"/>
        <v>11.198673382052354</v>
      </c>
    </row>
    <row r="13" spans="1:26" x14ac:dyDescent="0.3">
      <c r="A13">
        <v>70</v>
      </c>
      <c r="B13">
        <v>12</v>
      </c>
      <c r="D13">
        <v>13534</v>
      </c>
      <c r="E13">
        <v>25</v>
      </c>
      <c r="F13">
        <f t="shared" si="0"/>
        <v>58</v>
      </c>
      <c r="G13">
        <f t="shared" si="1"/>
        <v>77005.753200000006</v>
      </c>
      <c r="H13">
        <f t="shared" si="2"/>
        <v>298</v>
      </c>
      <c r="I13">
        <v>64</v>
      </c>
      <c r="J13">
        <v>18</v>
      </c>
      <c r="K13">
        <v>13546</v>
      </c>
      <c r="L13">
        <v>20</v>
      </c>
      <c r="M13">
        <f t="shared" si="3"/>
        <v>46</v>
      </c>
      <c r="N13">
        <f t="shared" si="4"/>
        <v>61127.679600000003</v>
      </c>
      <c r="O13">
        <v>78333.440000000002</v>
      </c>
      <c r="P13">
        <f t="shared" si="5"/>
        <v>3.3557046979865771E-3</v>
      </c>
      <c r="Q13">
        <f t="shared" si="6"/>
        <v>11.251635414927771</v>
      </c>
      <c r="S13">
        <f t="shared" si="7"/>
        <v>0.05</v>
      </c>
      <c r="T13">
        <f t="shared" si="8"/>
        <v>11.020720063853124</v>
      </c>
      <c r="U13">
        <f t="shared" si="9"/>
        <v>11.268729866159386</v>
      </c>
    </row>
    <row r="14" spans="1:26" x14ac:dyDescent="0.3">
      <c r="A14">
        <v>72</v>
      </c>
      <c r="B14">
        <v>10</v>
      </c>
      <c r="D14">
        <v>13531</v>
      </c>
      <c r="E14">
        <v>26</v>
      </c>
      <c r="F14">
        <f t="shared" si="0"/>
        <v>62</v>
      </c>
      <c r="G14">
        <f t="shared" si="1"/>
        <v>82298.248200000002</v>
      </c>
      <c r="H14">
        <f t="shared" si="2"/>
        <v>299</v>
      </c>
      <c r="I14">
        <v>62</v>
      </c>
      <c r="J14">
        <v>19</v>
      </c>
      <c r="K14">
        <v>13547</v>
      </c>
      <c r="L14">
        <v>19</v>
      </c>
      <c r="M14">
        <f t="shared" si="3"/>
        <v>43</v>
      </c>
      <c r="N14">
        <f t="shared" si="4"/>
        <v>57145.31010000001</v>
      </c>
      <c r="O14">
        <v>82298.25</v>
      </c>
      <c r="P14">
        <f t="shared" si="5"/>
        <v>3.3444816053511705E-3</v>
      </c>
      <c r="Q14">
        <f t="shared" si="6"/>
        <v>11.318105100897917</v>
      </c>
      <c r="S14">
        <f t="shared" si="7"/>
        <v>5.2631578947368418E-2</v>
      </c>
      <c r="T14">
        <f t="shared" si="8"/>
        <v>10.953352602863479</v>
      </c>
      <c r="U14">
        <f t="shared" si="9"/>
        <v>11.318105122769584</v>
      </c>
    </row>
    <row r="15" spans="1:26" x14ac:dyDescent="0.3">
      <c r="A15">
        <v>74</v>
      </c>
      <c r="B15">
        <v>8</v>
      </c>
      <c r="D15">
        <v>13529</v>
      </c>
      <c r="E15">
        <v>27</v>
      </c>
      <c r="F15">
        <f t="shared" si="0"/>
        <v>66</v>
      </c>
      <c r="G15">
        <f t="shared" si="1"/>
        <v>87594.863400000002</v>
      </c>
      <c r="H15">
        <f t="shared" si="2"/>
        <v>300</v>
      </c>
      <c r="I15">
        <v>61</v>
      </c>
      <c r="J15">
        <v>20</v>
      </c>
      <c r="K15">
        <v>13549</v>
      </c>
      <c r="L15">
        <v>18</v>
      </c>
      <c r="M15">
        <f t="shared" si="3"/>
        <v>41</v>
      </c>
      <c r="N15">
        <f t="shared" si="4"/>
        <v>54495.4329</v>
      </c>
      <c r="O15">
        <v>86267.67</v>
      </c>
      <c r="P15">
        <f t="shared" si="5"/>
        <v>3.3333333333333335E-3</v>
      </c>
      <c r="Q15">
        <f t="shared" si="6"/>
        <v>11.380477638218967</v>
      </c>
      <c r="S15">
        <f t="shared" si="7"/>
        <v>5.5555555555555552E-2</v>
      </c>
      <c r="T15">
        <f t="shared" si="8"/>
        <v>10.905872177139919</v>
      </c>
      <c r="U15">
        <f t="shared" si="9"/>
        <v>11.36521018347592</v>
      </c>
    </row>
    <row r="16" spans="1:26" x14ac:dyDescent="0.3">
      <c r="A16">
        <v>76</v>
      </c>
      <c r="B16">
        <v>6</v>
      </c>
      <c r="D16">
        <v>13526</v>
      </c>
      <c r="E16">
        <v>28</v>
      </c>
      <c r="F16">
        <f t="shared" si="0"/>
        <v>70</v>
      </c>
      <c r="G16">
        <f t="shared" si="1"/>
        <v>92883.042000000016</v>
      </c>
      <c r="H16">
        <f t="shared" si="2"/>
        <v>301</v>
      </c>
      <c r="I16">
        <v>60</v>
      </c>
      <c r="J16">
        <v>21</v>
      </c>
      <c r="K16">
        <v>13552</v>
      </c>
      <c r="L16">
        <v>17</v>
      </c>
      <c r="M16">
        <f t="shared" si="3"/>
        <v>39</v>
      </c>
      <c r="N16">
        <f t="shared" si="4"/>
        <v>51848.596800000007</v>
      </c>
      <c r="O16">
        <v>90229.24</v>
      </c>
      <c r="P16">
        <f t="shared" si="5"/>
        <v>3.3222591362126247E-3</v>
      </c>
      <c r="Q16">
        <f t="shared" si="6"/>
        <v>11.439096367773425</v>
      </c>
      <c r="S16">
        <f t="shared" si="7"/>
        <v>5.8823529411764705E-2</v>
      </c>
      <c r="T16">
        <f t="shared" si="8"/>
        <v>10.856083150610662</v>
      </c>
      <c r="U16">
        <f t="shared" si="9"/>
        <v>11.410108822033868</v>
      </c>
    </row>
    <row r="17" spans="1:21" x14ac:dyDescent="0.3">
      <c r="A17">
        <v>78</v>
      </c>
      <c r="B17">
        <v>5</v>
      </c>
      <c r="D17">
        <v>13523</v>
      </c>
      <c r="E17">
        <v>29</v>
      </c>
      <c r="F17">
        <f t="shared" si="0"/>
        <v>73</v>
      </c>
      <c r="G17">
        <f t="shared" si="1"/>
        <v>96842.259900000005</v>
      </c>
      <c r="H17">
        <f t="shared" si="2"/>
        <v>302</v>
      </c>
      <c r="I17">
        <v>59</v>
      </c>
      <c r="J17">
        <v>22</v>
      </c>
      <c r="K17">
        <v>13555</v>
      </c>
      <c r="L17">
        <v>16</v>
      </c>
      <c r="M17">
        <f t="shared" si="3"/>
        <v>37</v>
      </c>
      <c r="N17">
        <f t="shared" si="4"/>
        <v>49200.583500000008</v>
      </c>
      <c r="O17">
        <v>94189.05</v>
      </c>
      <c r="P17">
        <f t="shared" si="5"/>
        <v>3.3112582781456954E-3</v>
      </c>
      <c r="Q17">
        <f t="shared" si="6"/>
        <v>11.480838747210932</v>
      </c>
      <c r="S17">
        <f t="shared" si="7"/>
        <v>6.25E-2</v>
      </c>
      <c r="T17">
        <f t="shared" si="8"/>
        <v>10.803660762166171</v>
      </c>
      <c r="U17">
        <f t="shared" si="9"/>
        <v>11.453059211769608</v>
      </c>
    </row>
    <row r="18" spans="1:21" x14ac:dyDescent="0.3">
      <c r="A18">
        <v>80</v>
      </c>
      <c r="B18">
        <v>3</v>
      </c>
      <c r="D18">
        <v>13521</v>
      </c>
      <c r="E18">
        <v>30</v>
      </c>
      <c r="F18">
        <f t="shared" si="0"/>
        <v>77</v>
      </c>
      <c r="G18">
        <f t="shared" si="1"/>
        <v>102133.57770000001</v>
      </c>
      <c r="H18">
        <f t="shared" si="2"/>
        <v>303</v>
      </c>
      <c r="I18">
        <v>58</v>
      </c>
      <c r="J18">
        <v>23</v>
      </c>
      <c r="K18">
        <v>13558</v>
      </c>
      <c r="L18">
        <v>15</v>
      </c>
      <c r="M18">
        <f t="shared" si="3"/>
        <v>35</v>
      </c>
      <c r="N18">
        <f t="shared" si="4"/>
        <v>46551.392999999996</v>
      </c>
      <c r="O18">
        <v>100807.2</v>
      </c>
      <c r="P18">
        <f t="shared" si="5"/>
        <v>3.3003300330033004E-3</v>
      </c>
      <c r="Q18">
        <f t="shared" si="6"/>
        <v>11.534036820801623</v>
      </c>
      <c r="S18">
        <f t="shared" si="7"/>
        <v>6.6666666666666666E-2</v>
      </c>
      <c r="T18">
        <f t="shared" si="8"/>
        <v>10.748312207069505</v>
      </c>
      <c r="U18">
        <f t="shared" si="9"/>
        <v>11.520965060639934</v>
      </c>
    </row>
    <row r="19" spans="1:21" x14ac:dyDescent="0.3">
      <c r="A19">
        <v>82</v>
      </c>
      <c r="B19">
        <v>0</v>
      </c>
      <c r="D19">
        <v>13518</v>
      </c>
      <c r="E19">
        <v>31</v>
      </c>
      <c r="F19">
        <f t="shared" si="0"/>
        <v>82</v>
      </c>
      <c r="G19">
        <f t="shared" si="1"/>
        <v>108741.49560000001</v>
      </c>
      <c r="H19">
        <f t="shared" si="2"/>
        <v>304</v>
      </c>
      <c r="I19">
        <v>59</v>
      </c>
      <c r="J19">
        <v>24</v>
      </c>
      <c r="K19">
        <v>13561</v>
      </c>
      <c r="L19">
        <v>14</v>
      </c>
      <c r="M19">
        <f t="shared" si="3"/>
        <v>35</v>
      </c>
      <c r="N19">
        <f t="shared" si="4"/>
        <v>46561.693500000008</v>
      </c>
      <c r="O19">
        <v>108741.5</v>
      </c>
      <c r="P19">
        <f t="shared" si="5"/>
        <v>3.2894736842105261E-3</v>
      </c>
      <c r="Q19">
        <f t="shared" si="6"/>
        <v>11.596728744513733</v>
      </c>
      <c r="S19">
        <f t="shared" si="7"/>
        <v>7.1428571428571425E-2</v>
      </c>
      <c r="T19">
        <f t="shared" si="8"/>
        <v>10.748533454166539</v>
      </c>
      <c r="U19">
        <f t="shared" si="9"/>
        <v>11.596728784976666</v>
      </c>
    </row>
    <row r="20" spans="1:21" x14ac:dyDescent="0.3">
      <c r="G20" t="s">
        <v>18</v>
      </c>
      <c r="J20" t="s">
        <v>9</v>
      </c>
    </row>
    <row r="21" spans="1:21" x14ac:dyDescent="0.3">
      <c r="A21" t="s">
        <v>17</v>
      </c>
      <c r="G21">
        <f>$A$22*D2*9.81</f>
        <v>199.55011500000001</v>
      </c>
    </row>
    <row r="22" spans="1:21" x14ac:dyDescent="0.3">
      <c r="A22">
        <f>1.5/1000</f>
        <v>1.5E-3</v>
      </c>
      <c r="G22">
        <f t="shared" ref="G22:G38" si="10">$A$22*D3*9.81</f>
        <v>199.50597000000002</v>
      </c>
    </row>
    <row r="23" spans="1:21" x14ac:dyDescent="0.3">
      <c r="G23">
        <f t="shared" si="10"/>
        <v>199.461825</v>
      </c>
    </row>
    <row r="24" spans="1:21" x14ac:dyDescent="0.3">
      <c r="G24">
        <f t="shared" si="10"/>
        <v>199.41767999999999</v>
      </c>
    </row>
    <row r="25" spans="1:21" x14ac:dyDescent="0.3">
      <c r="G25">
        <f t="shared" si="10"/>
        <v>199.373535</v>
      </c>
    </row>
    <row r="26" spans="1:21" x14ac:dyDescent="0.3">
      <c r="G26">
        <f t="shared" si="10"/>
        <v>199.34410500000001</v>
      </c>
    </row>
    <row r="27" spans="1:21" x14ac:dyDescent="0.3">
      <c r="G27">
        <f t="shared" si="10"/>
        <v>199.32938999999999</v>
      </c>
    </row>
    <row r="28" spans="1:21" x14ac:dyDescent="0.3">
      <c r="G28">
        <f t="shared" si="10"/>
        <v>199.285245</v>
      </c>
    </row>
    <row r="29" spans="1:21" x14ac:dyDescent="0.3">
      <c r="G29">
        <f t="shared" si="10"/>
        <v>199.24109999999999</v>
      </c>
    </row>
    <row r="30" spans="1:21" x14ac:dyDescent="0.3">
      <c r="E30" t="s">
        <v>5</v>
      </c>
      <c r="G30">
        <f t="shared" si="10"/>
        <v>199.21167000000003</v>
      </c>
    </row>
    <row r="31" spans="1:21" x14ac:dyDescent="0.3">
      <c r="G31">
        <f t="shared" si="10"/>
        <v>199.18224000000004</v>
      </c>
    </row>
    <row r="32" spans="1:21" x14ac:dyDescent="0.3">
      <c r="G32">
        <f t="shared" si="10"/>
        <v>199.15281000000002</v>
      </c>
    </row>
    <row r="33" spans="7:7" x14ac:dyDescent="0.3">
      <c r="G33">
        <f t="shared" si="10"/>
        <v>199.10866500000003</v>
      </c>
    </row>
    <row r="34" spans="7:7" x14ac:dyDescent="0.3">
      <c r="G34">
        <f t="shared" si="10"/>
        <v>199.07923500000004</v>
      </c>
    </row>
    <row r="35" spans="7:7" x14ac:dyDescent="0.3">
      <c r="G35">
        <f t="shared" si="10"/>
        <v>199.03509000000003</v>
      </c>
    </row>
    <row r="36" spans="7:7" x14ac:dyDescent="0.3">
      <c r="G36">
        <f t="shared" si="10"/>
        <v>198.99094500000001</v>
      </c>
    </row>
    <row r="37" spans="7:7" x14ac:dyDescent="0.3">
      <c r="G37">
        <f t="shared" si="10"/>
        <v>198.96151500000002</v>
      </c>
    </row>
    <row r="38" spans="7:7" x14ac:dyDescent="0.3">
      <c r="G38">
        <f t="shared" si="10"/>
        <v>198.91737000000003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2023-05-05T19:54:39Z</dcterms:modified>
</cp:coreProperties>
</file>