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<sst xmlns="http://schemas.openxmlformats.org/spreadsheetml/2006/main" count="46" uniqueCount="37">
  <si>
    <t>пункт 2.2 (3)</t>
  </si>
  <si>
    <t>Tn, мкс</t>
  </si>
  <si>
    <t>n</t>
  </si>
  <si>
    <t>T, мкс</t>
  </si>
  <si>
    <t>L, мГн</t>
  </si>
  <si>
    <t>C_0, нФ</t>
  </si>
  <si>
    <t>C, мкФ</t>
  </si>
  <si>
    <t>T (теор),</t>
  </si>
  <si>
    <t>пункт 2.3 (1,2)</t>
  </si>
  <si>
    <t>пункт 2.3 (3)</t>
  </si>
  <si>
    <t>C* (теор), нФ</t>
  </si>
  <si>
    <t>k</t>
  </si>
  <si>
    <t>R_cr, Ом</t>
  </si>
  <si>
    <t>R, кОм</t>
  </si>
  <si>
    <t>С* (эксп), нФ</t>
  </si>
  <si>
    <t>R_cr (эксп), кОм</t>
  </si>
  <si>
    <t>U_m, В</t>
  </si>
  <si>
    <t>U_(n+m)</t>
  </si>
  <si>
    <t>Gamma</t>
  </si>
  <si>
    <t>T_затух, мкс</t>
  </si>
  <si>
    <t>nu_затух (теор), Гц</t>
  </si>
  <si>
    <t>nu_затух (эскп), Гц</t>
  </si>
  <si>
    <t>пункт 2.4 (4)</t>
  </si>
  <si>
    <t>U_m</t>
  </si>
  <si>
    <t>U_(m+n)</t>
  </si>
  <si>
    <t>пункт 2.5 (6-7)</t>
  </si>
  <si>
    <t>nu_res, кГц</t>
  </si>
  <si>
    <t>U_c_res, В</t>
  </si>
  <si>
    <t>nu_max, кГц</t>
  </si>
  <si>
    <t>nu_min, кГц</t>
  </si>
  <si>
    <t>delta nu, кГц</t>
  </si>
  <si>
    <t>АЧХ</t>
  </si>
  <si>
    <t>ФЧХ</t>
  </si>
  <si>
    <t>nu, кГц</t>
  </si>
  <si>
    <t>U, B</t>
  </si>
  <si>
    <t>Delta x, мкс</t>
  </si>
  <si>
    <t>Delta phi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</si>
</sst>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"/>
    <numFmt numFmtId="165" formatCode="0.0"/>
    <numFmt numFmtId="166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5" xfId="0" applyAlignment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</cols>
  <sheetData>
    <row r="1">
      <c r="A1" s="1" t="s">
        <v>0</v>
      </c>
    </row>
    <row r="2">
      <c r="A2" s="1" t="s">
        <v>1</v>
      </c>
      <c r="B2" s="1">
        <v>321.0</v>
      </c>
    </row>
    <row r="3">
      <c r="A3" s="1" t="s">
        <v>2</v>
      </c>
      <c r="B3" s="1">
        <v>5.0</v>
      </c>
    </row>
    <row r="4">
      <c r="A4" s="1" t="s">
        <v>3</v>
      </c>
      <c r="B4" s="2">
        <f>B2/B3</f>
        <v>64.2</v>
      </c>
    </row>
    <row r="5">
      <c r="A5" s="1" t="s">
        <v>4</v>
      </c>
      <c r="B5" s="1">
        <v>100.0</v>
      </c>
    </row>
    <row r="6">
      <c r="A6" s="1" t="s">
        <v>5</v>
      </c>
      <c r="B6" s="3">
        <f>(B4*0.000001)^2/(4*(3.1415)^2*(B5*0.001))*10^9</f>
        <v>1.044085193</v>
      </c>
    </row>
    <row r="8">
      <c r="A8" s="4" t="s">
        <v>4</v>
      </c>
      <c r="B8" s="5">
        <v>100.0</v>
      </c>
    </row>
    <row r="9">
      <c r="A9" s="4" t="s">
        <v>6</v>
      </c>
      <c r="B9" s="6">
        <v>0.001</v>
      </c>
      <c r="C9" s="5">
        <v>0.002</v>
      </c>
      <c r="D9" s="5">
        <v>0.003</v>
      </c>
      <c r="E9" s="5">
        <f t="shared" ref="E9:J9" si="1">D9+0.001</f>
        <v>0.004</v>
      </c>
      <c r="F9" s="5">
        <f t="shared" si="1"/>
        <v>0.005</v>
      </c>
      <c r="G9" s="5">
        <f t="shared" si="1"/>
        <v>0.006</v>
      </c>
      <c r="H9" s="5">
        <f t="shared" si="1"/>
        <v>0.007</v>
      </c>
      <c r="I9" s="5">
        <f t="shared" si="1"/>
        <v>0.008</v>
      </c>
      <c r="J9" s="5">
        <f t="shared" si="1"/>
        <v>0.009</v>
      </c>
    </row>
    <row r="10">
      <c r="A10" s="4" t="s">
        <v>1</v>
      </c>
      <c r="B10" s="6"/>
      <c r="C10" s="5">
        <v>550.0</v>
      </c>
      <c r="D10" s="5">
        <v>634.0</v>
      </c>
      <c r="E10" s="7">
        <v>710.0</v>
      </c>
      <c r="F10" s="7">
        <v>772.0</v>
      </c>
      <c r="G10" s="7">
        <v>842.0</v>
      </c>
      <c r="H10" s="4"/>
      <c r="I10" s="7">
        <v>944.0</v>
      </c>
      <c r="J10" s="4"/>
    </row>
    <row r="11">
      <c r="A11" s="4" t="s">
        <v>2</v>
      </c>
      <c r="B11" s="5">
        <v>5.0</v>
      </c>
      <c r="C11" s="5">
        <v>5.0</v>
      </c>
      <c r="D11" s="5">
        <v>5.0</v>
      </c>
      <c r="E11" s="5">
        <v>5.0</v>
      </c>
      <c r="F11" s="5">
        <v>5.0</v>
      </c>
      <c r="G11" s="5">
        <v>5.0</v>
      </c>
      <c r="H11" s="5">
        <v>5.0</v>
      </c>
      <c r="I11" s="5">
        <v>5.0</v>
      </c>
      <c r="J11" s="5">
        <v>5.0</v>
      </c>
    </row>
    <row r="12">
      <c r="A12" s="4" t="s">
        <v>3</v>
      </c>
      <c r="B12" s="8">
        <f t="shared" ref="B12:J12" si="2">B10/B11</f>
        <v>0</v>
      </c>
      <c r="C12" s="8">
        <f t="shared" si="2"/>
        <v>110</v>
      </c>
      <c r="D12" s="8">
        <f t="shared" si="2"/>
        <v>126.8</v>
      </c>
      <c r="E12" s="8">
        <f t="shared" si="2"/>
        <v>142</v>
      </c>
      <c r="F12" s="8">
        <f t="shared" si="2"/>
        <v>154.4</v>
      </c>
      <c r="G12" s="8">
        <f t="shared" si="2"/>
        <v>168.4</v>
      </c>
      <c r="H12" s="8">
        <f t="shared" si="2"/>
        <v>0</v>
      </c>
      <c r="I12" s="8">
        <f t="shared" si="2"/>
        <v>188.8</v>
      </c>
      <c r="J12" s="8">
        <f t="shared" si="2"/>
        <v>0</v>
      </c>
    </row>
    <row r="13">
      <c r="A13" s="7" t="s">
        <v>7</v>
      </c>
      <c r="B13" s="5"/>
    </row>
    <row r="14">
      <c r="A14" s="4"/>
      <c r="B14" s="5"/>
    </row>
    <row r="15">
      <c r="A15" s="7" t="s">
        <v>8</v>
      </c>
      <c r="B15" s="5"/>
      <c r="D15" s="1" t="s">
        <v>9</v>
      </c>
    </row>
    <row r="16">
      <c r="A16" s="7" t="s">
        <v>10</v>
      </c>
      <c r="B16" s="9">
        <f>6+B6</f>
        <v>7.044085193</v>
      </c>
      <c r="D16" s="7" t="s">
        <v>11</v>
      </c>
      <c r="E16" s="6">
        <v>0.05</v>
      </c>
      <c r="F16" s="1">
        <v>0.1</v>
      </c>
      <c r="G16" s="1">
        <v>0.15</v>
      </c>
      <c r="H16" s="1">
        <v>0.2</v>
      </c>
      <c r="I16" s="1">
        <v>0.25</v>
      </c>
    </row>
    <row r="17">
      <c r="A17" s="7" t="s">
        <v>12</v>
      </c>
      <c r="B17" s="5">
        <f>2*SQRT((B8*10^-3)/(B16*10^(-9)))</f>
        <v>7535.597542</v>
      </c>
      <c r="D17" s="7" t="s">
        <v>13</v>
      </c>
      <c r="E17" s="5">
        <f t="shared" ref="E17:I17" si="3">E16*$B$19</f>
        <v>0.3</v>
      </c>
      <c r="F17" s="5">
        <f t="shared" si="3"/>
        <v>0.6</v>
      </c>
      <c r="G17" s="5">
        <f t="shared" si="3"/>
        <v>0.9</v>
      </c>
      <c r="H17" s="5">
        <f t="shared" si="3"/>
        <v>1.2</v>
      </c>
      <c r="I17" s="5">
        <f t="shared" si="3"/>
        <v>1.5</v>
      </c>
    </row>
    <row r="18">
      <c r="A18" s="1" t="s">
        <v>14</v>
      </c>
      <c r="B18" s="1">
        <v>6.0</v>
      </c>
      <c r="D18" s="4" t="s">
        <v>2</v>
      </c>
      <c r="E18" s="5">
        <v>5.0</v>
      </c>
      <c r="F18" s="5">
        <v>5.0</v>
      </c>
      <c r="G18" s="6">
        <v>3.0</v>
      </c>
      <c r="H18" s="6">
        <v>2.0</v>
      </c>
      <c r="I18" s="6">
        <v>2.0</v>
      </c>
    </row>
    <row r="19">
      <c r="A19" s="1" t="s">
        <v>15</v>
      </c>
      <c r="B19" s="1">
        <v>6.0</v>
      </c>
      <c r="D19" s="4" t="s">
        <v>16</v>
      </c>
      <c r="E19" s="5">
        <v>612.0</v>
      </c>
      <c r="F19" s="1">
        <v>516.0</v>
      </c>
      <c r="G19" s="1">
        <v>428.0</v>
      </c>
      <c r="H19" s="1">
        <v>360.0</v>
      </c>
      <c r="I19" s="1">
        <v>300.0</v>
      </c>
    </row>
    <row r="20">
      <c r="D20" s="4" t="s">
        <v>17</v>
      </c>
      <c r="E20" s="5">
        <v>148.0</v>
      </c>
      <c r="F20" s="1">
        <v>40.0</v>
      </c>
      <c r="G20" s="1">
        <v>44.0</v>
      </c>
      <c r="H20" s="1">
        <v>44.0</v>
      </c>
      <c r="I20" s="1">
        <v>24.0</v>
      </c>
    </row>
    <row r="21">
      <c r="D21" s="4" t="s">
        <v>18</v>
      </c>
      <c r="E21" s="10">
        <f t="shared" ref="E21:I21" si="4">1/E18*(LN(E19/E20))</f>
        <v>0.2839040017</v>
      </c>
      <c r="F21" s="10">
        <f t="shared" si="4"/>
        <v>0.5114454623</v>
      </c>
      <c r="G21" s="10">
        <f t="shared" si="4"/>
        <v>0.7583111872</v>
      </c>
      <c r="H21" s="10">
        <f t="shared" si="4"/>
        <v>1.050957199</v>
      </c>
      <c r="I21" s="10">
        <f t="shared" si="4"/>
        <v>1.262864322</v>
      </c>
    </row>
    <row r="23">
      <c r="A23" s="1" t="s">
        <v>19</v>
      </c>
      <c r="B23" s="1">
        <v>590.0</v>
      </c>
    </row>
    <row r="24">
      <c r="A24" s="1" t="s">
        <v>20</v>
      </c>
      <c r="B24" s="2">
        <f>1/(10^(-6)*B23)</f>
        <v>1694.915254</v>
      </c>
    </row>
    <row r="25">
      <c r="A25" s="1" t="s">
        <v>21</v>
      </c>
      <c r="B25" s="1">
        <v>1600.0</v>
      </c>
    </row>
    <row r="26">
      <c r="A26" s="1"/>
    </row>
    <row r="27">
      <c r="A27" s="1" t="s">
        <v>22</v>
      </c>
    </row>
    <row r="28">
      <c r="A28" s="7" t="s">
        <v>11</v>
      </c>
      <c r="B28" s="6">
        <v>0.05</v>
      </c>
      <c r="C28" s="1">
        <v>0.1</v>
      </c>
      <c r="D28" s="1">
        <v>0.15</v>
      </c>
      <c r="E28" s="1">
        <v>0.2</v>
      </c>
      <c r="F28" s="1">
        <v>0.25</v>
      </c>
    </row>
    <row r="29">
      <c r="A29" s="7" t="s">
        <v>13</v>
      </c>
      <c r="B29" s="5">
        <f t="shared" ref="B29:F29" si="5">B28*$B$19</f>
        <v>0.3</v>
      </c>
      <c r="C29" s="5">
        <f t="shared" si="5"/>
        <v>0.6</v>
      </c>
      <c r="D29" s="5">
        <f t="shared" si="5"/>
        <v>0.9</v>
      </c>
      <c r="E29" s="5">
        <f t="shared" si="5"/>
        <v>1.2</v>
      </c>
      <c r="F29" s="5">
        <f t="shared" si="5"/>
        <v>1.5</v>
      </c>
    </row>
    <row r="30">
      <c r="A30" s="1" t="s">
        <v>2</v>
      </c>
      <c r="B30" s="1">
        <v>3.0</v>
      </c>
      <c r="C30" s="1">
        <v>3.0</v>
      </c>
      <c r="D30" s="1">
        <v>3.0</v>
      </c>
      <c r="E30" s="1">
        <v>2.0</v>
      </c>
      <c r="F30" s="1">
        <v>2.0</v>
      </c>
    </row>
    <row r="31">
      <c r="A31" s="1" t="s">
        <v>23</v>
      </c>
      <c r="B31" s="1">
        <v>146.0</v>
      </c>
      <c r="C31" s="1">
        <v>278.0</v>
      </c>
      <c r="D31" s="1">
        <v>384.0</v>
      </c>
      <c r="E31" s="1">
        <v>446.0</v>
      </c>
      <c r="F31" s="1">
        <v>476.0</v>
      </c>
    </row>
    <row r="32">
      <c r="A32" s="1" t="s">
        <v>24</v>
      </c>
      <c r="B32" s="1">
        <v>58.0</v>
      </c>
      <c r="C32" s="1">
        <v>52.0</v>
      </c>
      <c r="D32" s="1">
        <v>32.0</v>
      </c>
      <c r="E32" s="1">
        <v>48.0</v>
      </c>
      <c r="F32" s="1">
        <v>24.0</v>
      </c>
    </row>
    <row r="33">
      <c r="A33" s="4" t="s">
        <v>18</v>
      </c>
      <c r="B33" s="10">
        <f t="shared" ref="B33:F33" si="6">1/B30*(LN(B31/B32))</f>
        <v>0.3077212037</v>
      </c>
      <c r="C33" s="10">
        <f t="shared" si="6"/>
        <v>0.558792465</v>
      </c>
      <c r="D33" s="10">
        <f t="shared" si="6"/>
        <v>0.8283022166</v>
      </c>
      <c r="E33" s="10">
        <f t="shared" si="6"/>
        <v>1.114558971</v>
      </c>
      <c r="F33" s="10">
        <f t="shared" si="6"/>
        <v>1.493682012</v>
      </c>
    </row>
    <row r="35">
      <c r="A35" s="1" t="s">
        <v>25</v>
      </c>
    </row>
    <row r="36">
      <c r="A36" s="1" t="s">
        <v>26</v>
      </c>
      <c r="B36" s="1">
        <v>6.1</v>
      </c>
    </row>
    <row r="37">
      <c r="A37" s="1" t="s">
        <v>27</v>
      </c>
      <c r="B37" s="1">
        <v>4.1</v>
      </c>
    </row>
    <row r="38">
      <c r="A38" s="1" t="s">
        <v>28</v>
      </c>
      <c r="B38" s="1">
        <v>9.8</v>
      </c>
    </row>
    <row r="39">
      <c r="A39" s="1" t="s">
        <v>29</v>
      </c>
      <c r="B39" s="1">
        <v>4.8</v>
      </c>
    </row>
    <row r="40">
      <c r="A40" s="1" t="s">
        <v>30</v>
      </c>
      <c r="B40" s="2">
        <f>B38-B39</f>
        <v>5</v>
      </c>
    </row>
    <row r="42">
      <c r="A42" s="1" t="s">
        <v>31</v>
      </c>
      <c r="D42" s="1" t="s">
        <v>32</v>
      </c>
    </row>
    <row r="43">
      <c r="A43" s="4" t="s">
        <v>33</v>
      </c>
      <c r="B43" s="4" t="s">
        <v>34</v>
      </c>
      <c r="C43" s="1" t="s">
        <v>35</v>
      </c>
      <c r="D43" s="1" t="s">
        <v>36</v>
      </c>
    </row>
    <row r="44">
      <c r="A44" s="11">
        <v>4.8</v>
      </c>
      <c r="B44" s="11">
        <v>1.66</v>
      </c>
      <c r="C44" s="12">
        <v>79.0</v>
      </c>
      <c r="D44" s="13">
        <f t="shared" ref="D44:D64" si="7">2*3.1415*A44*1000*C44*10^(-6)</f>
        <v>2.3825136</v>
      </c>
    </row>
    <row r="45">
      <c r="A45" s="11">
        <f t="shared" ref="A45:A64" si="8">A44+0.25</f>
        <v>5.05</v>
      </c>
      <c r="B45" s="11">
        <v>2.1</v>
      </c>
      <c r="C45" s="12">
        <v>70.0</v>
      </c>
      <c r="D45" s="13">
        <f t="shared" si="7"/>
        <v>2.2210405</v>
      </c>
    </row>
    <row r="46">
      <c r="A46" s="11">
        <f t="shared" si="8"/>
        <v>5.3</v>
      </c>
      <c r="B46" s="11">
        <v>2.64</v>
      </c>
      <c r="C46" s="12">
        <v>61.6</v>
      </c>
      <c r="D46" s="13">
        <f t="shared" si="7"/>
        <v>2.05127384</v>
      </c>
    </row>
    <row r="47">
      <c r="A47" s="11">
        <f t="shared" si="8"/>
        <v>5.55</v>
      </c>
      <c r="B47" s="11">
        <v>3.3</v>
      </c>
      <c r="C47" s="12">
        <v>52.8</v>
      </c>
      <c r="D47" s="13">
        <f t="shared" si="7"/>
        <v>1.84117032</v>
      </c>
    </row>
    <row r="48">
      <c r="A48" s="11">
        <f t="shared" si="8"/>
        <v>5.8</v>
      </c>
      <c r="B48" s="11">
        <v>3.88</v>
      </c>
      <c r="C48" s="12">
        <v>42.8</v>
      </c>
      <c r="D48" s="13">
        <f t="shared" si="7"/>
        <v>1.55969192</v>
      </c>
    </row>
    <row r="49">
      <c r="A49" s="11">
        <f t="shared" si="8"/>
        <v>6.05</v>
      </c>
      <c r="B49" s="11">
        <v>4.14</v>
      </c>
      <c r="C49" s="12">
        <v>32.5</v>
      </c>
      <c r="D49" s="13">
        <f t="shared" si="7"/>
        <v>1.235394875</v>
      </c>
    </row>
    <row r="50">
      <c r="A50" s="11">
        <f t="shared" si="8"/>
        <v>6.3</v>
      </c>
      <c r="B50" s="11">
        <v>4.0</v>
      </c>
      <c r="C50" s="12">
        <v>24.0</v>
      </c>
      <c r="D50" s="13">
        <f t="shared" si="7"/>
        <v>0.9499896</v>
      </c>
    </row>
    <row r="51">
      <c r="A51" s="11">
        <f t="shared" si="8"/>
        <v>6.55</v>
      </c>
      <c r="B51" s="11">
        <v>3.64</v>
      </c>
      <c r="C51" s="12">
        <v>17.5</v>
      </c>
      <c r="D51" s="13">
        <f t="shared" si="7"/>
        <v>0.720188875</v>
      </c>
    </row>
    <row r="52">
      <c r="A52" s="11">
        <f t="shared" si="8"/>
        <v>6.8</v>
      </c>
      <c r="B52" s="11">
        <v>3.26</v>
      </c>
      <c r="C52" s="12">
        <v>12.8</v>
      </c>
      <c r="D52" s="13">
        <f t="shared" si="7"/>
        <v>0.54687232</v>
      </c>
    </row>
    <row r="53">
      <c r="A53" s="11">
        <f t="shared" si="8"/>
        <v>7.05</v>
      </c>
      <c r="B53" s="11">
        <v>2.94</v>
      </c>
      <c r="C53" s="12">
        <v>10.1</v>
      </c>
      <c r="D53" s="13">
        <f t="shared" si="7"/>
        <v>0.447381015</v>
      </c>
    </row>
    <row r="54">
      <c r="A54" s="11">
        <f t="shared" si="8"/>
        <v>7.3</v>
      </c>
      <c r="B54" s="11">
        <v>2.64</v>
      </c>
      <c r="C54" s="12">
        <v>7.8</v>
      </c>
      <c r="D54" s="13">
        <f t="shared" si="7"/>
        <v>0.35775402</v>
      </c>
    </row>
    <row r="55">
      <c r="A55" s="11">
        <f t="shared" si="8"/>
        <v>7.55</v>
      </c>
      <c r="B55" s="11">
        <v>2.46</v>
      </c>
      <c r="C55" s="12">
        <v>6.1</v>
      </c>
      <c r="D55" s="13">
        <f t="shared" si="7"/>
        <v>0.289363565</v>
      </c>
    </row>
    <row r="56">
      <c r="A56" s="11">
        <f t="shared" si="8"/>
        <v>7.8</v>
      </c>
      <c r="B56" s="11">
        <v>2.28</v>
      </c>
      <c r="C56" s="12">
        <v>5.0</v>
      </c>
      <c r="D56" s="13">
        <f t="shared" si="7"/>
        <v>0.245037</v>
      </c>
    </row>
    <row r="57">
      <c r="A57" s="11">
        <f t="shared" si="8"/>
        <v>8.05</v>
      </c>
      <c r="B57" s="11">
        <v>2.14</v>
      </c>
      <c r="C57" s="12">
        <v>4.0</v>
      </c>
      <c r="D57" s="13">
        <f t="shared" si="7"/>
        <v>0.2023126</v>
      </c>
    </row>
    <row r="58">
      <c r="A58" s="11">
        <f t="shared" si="8"/>
        <v>8.3</v>
      </c>
      <c r="B58" s="11">
        <v>2.04</v>
      </c>
      <c r="C58" s="12">
        <v>3.3</v>
      </c>
      <c r="D58" s="13">
        <f t="shared" si="7"/>
        <v>0.17209137</v>
      </c>
    </row>
    <row r="59">
      <c r="A59" s="11">
        <f t="shared" si="8"/>
        <v>8.55</v>
      </c>
      <c r="B59" s="11">
        <v>1.92</v>
      </c>
      <c r="C59" s="12">
        <v>2.8</v>
      </c>
      <c r="D59" s="13">
        <f t="shared" si="7"/>
        <v>0.15041502</v>
      </c>
    </row>
    <row r="60">
      <c r="A60" s="11">
        <f t="shared" si="8"/>
        <v>8.8</v>
      </c>
      <c r="B60" s="11">
        <v>1.82</v>
      </c>
      <c r="C60" s="12">
        <v>2.4</v>
      </c>
      <c r="D60" s="13">
        <f t="shared" si="7"/>
        <v>0.13269696</v>
      </c>
    </row>
    <row r="61">
      <c r="A61" s="11">
        <f t="shared" si="8"/>
        <v>9.05</v>
      </c>
      <c r="B61" s="11">
        <v>1.76</v>
      </c>
      <c r="C61" s="12">
        <v>2.0</v>
      </c>
      <c r="D61" s="13">
        <f t="shared" si="7"/>
        <v>0.1137223</v>
      </c>
    </row>
    <row r="62">
      <c r="A62" s="11">
        <f t="shared" si="8"/>
        <v>9.3</v>
      </c>
      <c r="B62" s="11">
        <v>1.7</v>
      </c>
      <c r="C62" s="12">
        <v>1.8</v>
      </c>
      <c r="D62" s="13">
        <f t="shared" si="7"/>
        <v>0.10517742</v>
      </c>
    </row>
    <row r="63">
      <c r="A63" s="11">
        <f t="shared" si="8"/>
        <v>9.55</v>
      </c>
      <c r="B63" s="11">
        <v>1.64</v>
      </c>
      <c r="C63" s="1">
        <v>1.6</v>
      </c>
      <c r="D63" s="13">
        <f t="shared" si="7"/>
        <v>0.09600424</v>
      </c>
    </row>
    <row r="64">
      <c r="A64" s="11">
        <f t="shared" si="8"/>
        <v>9.8</v>
      </c>
      <c r="B64" s="11">
        <v>1.6</v>
      </c>
      <c r="C64" s="1">
        <v>1.3</v>
      </c>
      <c r="D64" s="13">
        <f t="shared" si="7"/>
        <v>0.08004542</v>
      </c>
    </row>
  </sheetData>
  <drawing r:id="rId1"/>
</worksheet>
</file>