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1" i="1" l="1"/>
  <c r="H2" i="1"/>
  <c r="E18" i="1"/>
  <c r="E17" i="1"/>
  <c r="E16" i="1"/>
  <c r="E15" i="1"/>
  <c r="E14" i="1"/>
  <c r="E13" i="1"/>
  <c r="E12" i="1"/>
  <c r="G18" i="1" l="1"/>
  <c r="G17" i="1"/>
  <c r="G16" i="1"/>
  <c r="G15" i="1"/>
  <c r="G14" i="1"/>
  <c r="G13" i="1"/>
  <c r="G12" i="1"/>
  <c r="G7" i="1"/>
  <c r="G6" i="1"/>
  <c r="G5" i="1"/>
  <c r="G4" i="1"/>
  <c r="G3" i="1"/>
  <c r="G2" i="1"/>
  <c r="F18" i="1" l="1"/>
  <c r="D18" i="1"/>
  <c r="F17" i="1"/>
  <c r="D17" i="1"/>
  <c r="F16" i="1"/>
  <c r="D16" i="1"/>
  <c r="F15" i="1"/>
  <c r="F14" i="1"/>
  <c r="F13" i="1"/>
  <c r="F12" i="1"/>
  <c r="D15" i="1"/>
  <c r="D14" i="1"/>
  <c r="D13" i="1"/>
  <c r="D12" i="1"/>
  <c r="S5" i="1"/>
  <c r="R4" i="1"/>
  <c r="S4" i="1"/>
  <c r="S3" i="1"/>
  <c r="S2" i="1"/>
  <c r="Q2" i="1"/>
  <c r="Q3" i="1"/>
  <c r="Q5" i="1"/>
  <c r="R5" i="1" s="1"/>
  <c r="Q4" i="1"/>
  <c r="F6" i="1"/>
  <c r="F5" i="1"/>
  <c r="F2" i="1"/>
  <c r="F3" i="1"/>
  <c r="F4" i="1"/>
  <c r="A5" i="1"/>
  <c r="A4" i="1"/>
  <c r="A3" i="1"/>
  <c r="A2" i="1"/>
  <c r="R3" i="1" l="1"/>
  <c r="R2" i="1"/>
</calcChain>
</file>

<file path=xl/sharedStrings.xml><?xml version="1.0" encoding="utf-8"?>
<sst xmlns="http://schemas.openxmlformats.org/spreadsheetml/2006/main" count="18" uniqueCount="11">
  <si>
    <t>I</t>
  </si>
  <si>
    <t>n</t>
  </si>
  <si>
    <t>I_1064</t>
  </si>
  <si>
    <t>theta</t>
  </si>
  <si>
    <t>grad</t>
  </si>
  <si>
    <t>min</t>
  </si>
  <si>
    <t>sec</t>
  </si>
  <si>
    <t>dtheta</t>
  </si>
  <si>
    <t>I_532</t>
  </si>
  <si>
    <t>green</t>
  </si>
  <si>
    <t>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</si>
</sst>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H12" sqref="H1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E1" t="s">
        <v>2</v>
      </c>
      <c r="F1" t="s">
        <v>8</v>
      </c>
      <c r="N1" t="s">
        <v>4</v>
      </c>
      <c r="O1" t="s">
        <v>5</v>
      </c>
      <c r="P1" t="s">
        <v>6</v>
      </c>
      <c r="Q1" t="s">
        <v>3</v>
      </c>
      <c r="R1" t="s">
        <v>7</v>
      </c>
      <c r="S1" t="s">
        <v>8</v>
      </c>
    </row>
    <row r="2" spans="1:19" x14ac:dyDescent="0.25">
      <c r="A2">
        <f>4.5*2</f>
        <v>9</v>
      </c>
      <c r="B2">
        <v>1</v>
      </c>
      <c r="D2">
        <v>5</v>
      </c>
      <c r="E2">
        <v>45.5</v>
      </c>
      <c r="F2">
        <f>6.4*0.05</f>
        <v>0.32000000000000006</v>
      </c>
      <c r="G2">
        <f>F2*5</f>
        <v>1.6000000000000003</v>
      </c>
      <c r="H2">
        <f>0.2*0.05*5</f>
        <v>5.000000000000001E-2</v>
      </c>
      <c r="N2">
        <v>348</v>
      </c>
      <c r="O2">
        <v>21</v>
      </c>
      <c r="P2">
        <v>41</v>
      </c>
      <c r="Q2">
        <f>N2+O2/60+P2/60/60</f>
        <v>348.36138888888894</v>
      </c>
      <c r="R2">
        <f>$Q$2-Q2</f>
        <v>0</v>
      </c>
      <c r="S2">
        <f>6*0.05</f>
        <v>0.30000000000000004</v>
      </c>
    </row>
    <row r="3" spans="1:19" x14ac:dyDescent="0.25">
      <c r="A3">
        <f>3.3*2</f>
        <v>6.6</v>
      </c>
      <c r="B3">
        <v>2</v>
      </c>
      <c r="D3">
        <v>3.2</v>
      </c>
      <c r="E3">
        <v>45</v>
      </c>
      <c r="F3">
        <f>6.2*0.05</f>
        <v>0.31000000000000005</v>
      </c>
      <c r="G3">
        <f t="shared" ref="G3:G7" si="0">F3*5</f>
        <v>1.5500000000000003</v>
      </c>
      <c r="N3">
        <v>348</v>
      </c>
      <c r="O3">
        <v>19</v>
      </c>
      <c r="P3">
        <v>7</v>
      </c>
      <c r="Q3">
        <f>N3+O3/60+P3/60/60</f>
        <v>348.31861111111112</v>
      </c>
      <c r="R3">
        <f>$Q$2-Q3</f>
        <v>4.2777777777814663E-2</v>
      </c>
      <c r="S3">
        <f>5.6*0.05</f>
        <v>0.27999999999999997</v>
      </c>
    </row>
    <row r="4" spans="1:19" x14ac:dyDescent="0.25">
      <c r="A4">
        <f>2.7*2</f>
        <v>5.4</v>
      </c>
      <c r="B4">
        <v>3</v>
      </c>
      <c r="D4">
        <v>2</v>
      </c>
      <c r="E4">
        <v>44.5</v>
      </c>
      <c r="F4">
        <f>5.6*0.05</f>
        <v>0.27999999999999997</v>
      </c>
      <c r="G4">
        <f t="shared" si="0"/>
        <v>1.4</v>
      </c>
      <c r="N4">
        <v>348</v>
      </c>
      <c r="O4">
        <v>18</v>
      </c>
      <c r="P4">
        <v>9</v>
      </c>
      <c r="Q4">
        <f>N4+O4/60+P4/60/60</f>
        <v>348.30250000000001</v>
      </c>
      <c r="R4">
        <f>$Q$2-Q4</f>
        <v>5.8888888888930069E-2</v>
      </c>
      <c r="S4">
        <f>5.2*0.05</f>
        <v>0.26</v>
      </c>
    </row>
    <row r="5" spans="1:19" x14ac:dyDescent="0.25">
      <c r="A5">
        <f>2.3*2</f>
        <v>4.5999999999999996</v>
      </c>
      <c r="B5">
        <v>4</v>
      </c>
      <c r="D5">
        <v>1.2</v>
      </c>
      <c r="E5">
        <v>44</v>
      </c>
      <c r="F5">
        <f>4.6*0.05</f>
        <v>0.22999999999999998</v>
      </c>
      <c r="G5">
        <f t="shared" si="0"/>
        <v>1.1499999999999999</v>
      </c>
      <c r="N5">
        <v>348</v>
      </c>
      <c r="O5">
        <v>17</v>
      </c>
      <c r="P5">
        <v>22</v>
      </c>
      <c r="Q5">
        <f>N5+O5/60+P5/60/60</f>
        <v>348.28944444444448</v>
      </c>
      <c r="R5">
        <f>$Q$2-Q5</f>
        <v>7.1944444444454803E-2</v>
      </c>
      <c r="S5">
        <f>4.8*0.05</f>
        <v>0.24</v>
      </c>
    </row>
    <row r="6" spans="1:19" x14ac:dyDescent="0.25">
      <c r="D6">
        <v>0.8</v>
      </c>
      <c r="F6">
        <f>2*0.05</f>
        <v>0.1</v>
      </c>
      <c r="G6">
        <f t="shared" si="0"/>
        <v>0.5</v>
      </c>
    </row>
    <row r="7" spans="1:19" x14ac:dyDescent="0.25">
      <c r="D7">
        <v>0.5</v>
      </c>
      <c r="F7">
        <v>0</v>
      </c>
      <c r="G7">
        <f t="shared" si="0"/>
        <v>0</v>
      </c>
    </row>
    <row r="11" spans="1:19" x14ac:dyDescent="0.25">
      <c r="A11" t="s">
        <v>4</v>
      </c>
      <c r="B11" t="s">
        <v>5</v>
      </c>
      <c r="C11" t="s">
        <v>6</v>
      </c>
      <c r="D11" t="s">
        <v>3</v>
      </c>
      <c r="E11" t="s">
        <v>7</v>
      </c>
      <c r="F11" t="s">
        <v>8</v>
      </c>
      <c r="H11">
        <f>1/60/60</f>
        <v>2.7777777777777778E-4</v>
      </c>
      <c r="L11" t="s">
        <v>9</v>
      </c>
      <c r="M11" t="s">
        <v>10</v>
      </c>
    </row>
    <row r="12" spans="1:19" x14ac:dyDescent="0.25">
      <c r="A12">
        <v>348</v>
      </c>
      <c r="B12">
        <v>21</v>
      </c>
      <c r="C12">
        <v>13</v>
      </c>
      <c r="D12">
        <f t="shared" ref="D12:D18" si="1">A12+B12/60+C12/60/60</f>
        <v>348.35361111111115</v>
      </c>
      <c r="E12">
        <f>$D$12-D12</f>
        <v>0</v>
      </c>
      <c r="F12">
        <f>6.2*0.05</f>
        <v>0.31000000000000005</v>
      </c>
      <c r="G12">
        <f>F12*5</f>
        <v>1.5500000000000003</v>
      </c>
      <c r="K12" s="1"/>
      <c r="L12">
        <v>31</v>
      </c>
      <c r="M12">
        <v>32</v>
      </c>
    </row>
    <row r="13" spans="1:19" x14ac:dyDescent="0.25">
      <c r="A13">
        <v>348</v>
      </c>
      <c r="B13">
        <v>19</v>
      </c>
      <c r="C13">
        <v>14</v>
      </c>
      <c r="D13">
        <f t="shared" si="1"/>
        <v>348.32055555555553</v>
      </c>
      <c r="E13">
        <f t="shared" ref="E13:E18" si="2">$D$12-D13</f>
        <v>3.3055555555620231E-2</v>
      </c>
      <c r="F13">
        <f>5.8*0.05</f>
        <v>0.28999999999999998</v>
      </c>
      <c r="G13">
        <f t="shared" ref="G13:G18" si="3">F13*5</f>
        <v>1.45</v>
      </c>
    </row>
    <row r="14" spans="1:19" x14ac:dyDescent="0.25">
      <c r="A14">
        <v>348</v>
      </c>
      <c r="B14">
        <v>18</v>
      </c>
      <c r="C14">
        <v>30</v>
      </c>
      <c r="D14">
        <f t="shared" si="1"/>
        <v>348.30833333333334</v>
      </c>
      <c r="E14">
        <f t="shared" si="2"/>
        <v>4.5277777777812389E-2</v>
      </c>
      <c r="F14">
        <f>5.4*0.05</f>
        <v>0.27</v>
      </c>
      <c r="G14">
        <f t="shared" si="3"/>
        <v>1.35</v>
      </c>
    </row>
    <row r="15" spans="1:19" x14ac:dyDescent="0.25">
      <c r="A15">
        <v>348</v>
      </c>
      <c r="B15">
        <v>17</v>
      </c>
      <c r="C15">
        <v>42</v>
      </c>
      <c r="D15">
        <f t="shared" si="1"/>
        <v>348.29500000000002</v>
      </c>
      <c r="E15">
        <f t="shared" si="2"/>
        <v>5.8611111111133596E-2</v>
      </c>
      <c r="F15">
        <f>5*0.05</f>
        <v>0.25</v>
      </c>
      <c r="G15">
        <f t="shared" si="3"/>
        <v>1.25</v>
      </c>
    </row>
    <row r="16" spans="1:19" x14ac:dyDescent="0.25">
      <c r="A16">
        <v>348</v>
      </c>
      <c r="B16">
        <v>17</v>
      </c>
      <c r="C16">
        <v>4</v>
      </c>
      <c r="D16">
        <f t="shared" si="1"/>
        <v>348.28444444444449</v>
      </c>
      <c r="E16">
        <f t="shared" si="2"/>
        <v>6.9166666666660603E-2</v>
      </c>
      <c r="F16">
        <f>4.6*0.05</f>
        <v>0.22999999999999998</v>
      </c>
      <c r="G16">
        <f t="shared" si="3"/>
        <v>1.1499999999999999</v>
      </c>
    </row>
    <row r="17" spans="1:7" x14ac:dyDescent="0.25">
      <c r="A17">
        <v>348</v>
      </c>
      <c r="B17">
        <v>16</v>
      </c>
      <c r="C17">
        <v>40</v>
      </c>
      <c r="D17">
        <f t="shared" si="1"/>
        <v>348.27777777777777</v>
      </c>
      <c r="E17">
        <f t="shared" si="2"/>
        <v>7.583333333337805E-2</v>
      </c>
      <c r="F17">
        <f>4.2*0.05</f>
        <v>0.21000000000000002</v>
      </c>
      <c r="G17">
        <f t="shared" si="3"/>
        <v>1.05</v>
      </c>
    </row>
    <row r="18" spans="1:7" x14ac:dyDescent="0.25">
      <c r="A18">
        <v>348</v>
      </c>
      <c r="B18">
        <v>16</v>
      </c>
      <c r="C18">
        <v>8</v>
      </c>
      <c r="D18">
        <f t="shared" si="1"/>
        <v>348.26888888888885</v>
      </c>
      <c r="E18">
        <f t="shared" si="2"/>
        <v>8.472222222229675E-2</v>
      </c>
      <c r="F18">
        <f>3.8*0.05</f>
        <v>0.19</v>
      </c>
      <c r="G18">
        <f t="shared" si="3"/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2024-05-29T17:59:09Z</dcterms:modified>
</cp:coreProperties>
</file>