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3" i="1" l="1"/>
  <c r="Q2" i="1"/>
  <c r="P3" i="1"/>
  <c r="P2" i="1"/>
  <c r="N10" i="1"/>
  <c r="I11" i="1"/>
  <c r="L7" i="1"/>
  <c r="L6" i="1"/>
  <c r="L5" i="1"/>
  <c r="L4" i="1"/>
  <c r="L3" i="1"/>
  <c r="L2" i="1"/>
  <c r="I2" i="1"/>
  <c r="K2" i="1" s="1"/>
  <c r="N2" i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J2" i="1"/>
  <c r="H15" i="1"/>
  <c r="G15" i="1"/>
  <c r="F15" i="1"/>
  <c r="G12" i="1"/>
  <c r="F12" i="1"/>
  <c r="H12" i="1" s="1"/>
  <c r="G11" i="1"/>
  <c r="F11" i="1"/>
  <c r="H11" i="1" s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J11" i="1" l="1"/>
  <c r="I12" i="1"/>
  <c r="J12" i="1"/>
  <c r="J15" i="1"/>
  <c r="I15" i="1"/>
</calcChain>
</file>

<file path=xl/sharedStrings.xml><?xml version="1.0" encoding="utf-8"?>
<sst xmlns="http://schemas.openxmlformats.org/spreadsheetml/2006/main" count="47" uniqueCount="17">
  <si>
    <t>No</t>
  </si>
  <si>
    <t>Hor</t>
  </si>
  <si>
    <t>n</t>
  </si>
  <si>
    <t>Ver</t>
  </si>
  <si>
    <t>T</t>
  </si>
  <si>
    <t>Thor</t>
  </si>
  <si>
    <t>Tver</t>
  </si>
  <si>
    <t>Vert</t>
  </si>
  <si>
    <t>-</t>
  </si>
  <si>
    <t>sinH</t>
  </si>
  <si>
    <t>sinV</t>
  </si>
  <si>
    <t>d</t>
  </si>
  <si>
    <t>L</t>
  </si>
  <si>
    <t>lambda</t>
  </si>
  <si>
    <t>Gamma</t>
  </si>
  <si>
    <t>D</t>
  </si>
  <si>
    <t>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</si>
</sst>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1/D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9842980153796572E-2"/>
                  <c:y val="0.24178565423054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8,5x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Лист1!$P$2:$P$15</c:f>
              <c:numCache>
                <c:formatCode>General</c:formatCode>
                <c:ptCount val="14"/>
                <c:pt idx="0">
                  <c:v>8.0717241379310356E-2</c:v>
                </c:pt>
                <c:pt idx="1">
                  <c:v>6.8847058823529414E-2</c:v>
                </c:pt>
              </c:numCache>
            </c:numRef>
          </c:xVal>
          <c:yVal>
            <c:numRef>
              <c:f>Лист1!$Q$2:$Q$15</c:f>
              <c:numCache>
                <c:formatCode>General</c:formatCode>
                <c:ptCount val="14"/>
                <c:pt idx="0">
                  <c:v>0.68965517241379315</c:v>
                </c:pt>
                <c:pt idx="1">
                  <c:v>0.58823529411764708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2944"/>
        <c:axId val="43162368"/>
      </c:scatterChart>
      <c:valAx>
        <c:axId val="431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62368"/>
        <c:crosses val="autoZero"/>
        <c:crossBetween val="midCat"/>
      </c:valAx>
      <c:valAx>
        <c:axId val="431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16</xdr:row>
      <xdr:rowOff>142875</xdr:rowOff>
    </xdr:from>
    <xdr:to>
      <xdr:col>12</xdr:col>
      <xdr:colOff>133350</xdr:colOff>
      <xdr:row>34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R2" sqref="R2"/>
    </sheetView>
  </sheetViews>
  <sheetFormatPr defaultRowHeight="15" x14ac:dyDescent="0.25"/>
  <cols>
    <col min="16" max="16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5</v>
      </c>
      <c r="G1" t="s">
        <v>6</v>
      </c>
      <c r="H1" t="s">
        <v>4</v>
      </c>
      <c r="I1" t="s">
        <v>9</v>
      </c>
      <c r="J1" t="s">
        <v>10</v>
      </c>
      <c r="K1" t="s">
        <v>11</v>
      </c>
      <c r="L1" t="s">
        <v>11</v>
      </c>
      <c r="M1" t="s">
        <v>12</v>
      </c>
      <c r="N1" t="s">
        <v>13</v>
      </c>
      <c r="O1" t="s">
        <v>15</v>
      </c>
      <c r="P1" t="s">
        <v>11</v>
      </c>
      <c r="Q1" t="s">
        <v>16</v>
      </c>
    </row>
    <row r="2" spans="1:17" x14ac:dyDescent="0.25">
      <c r="A2">
        <v>1</v>
      </c>
      <c r="B2">
        <v>148</v>
      </c>
      <c r="C2">
        <v>2</v>
      </c>
      <c r="D2">
        <v>148</v>
      </c>
      <c r="E2">
        <v>2</v>
      </c>
      <c r="F2">
        <f>B2/C2</f>
        <v>74</v>
      </c>
      <c r="G2">
        <f>D2/E2</f>
        <v>74</v>
      </c>
      <c r="H2">
        <f>(F2+G2)/2</f>
        <v>74</v>
      </c>
      <c r="I2">
        <f>F2/(SQRT(F2*F2+$M$2*$M$2))</f>
        <v>5.3740411316179425E-2</v>
      </c>
      <c r="J2">
        <f>G2/(SQRT(G2*G2+$M$2*$M$2))</f>
        <v>5.3740411316179425E-2</v>
      </c>
      <c r="K2">
        <f>$N$2/I2</f>
        <v>9.8994404205431305E-3</v>
      </c>
      <c r="L2">
        <f>$N$2/J2</f>
        <v>9.8994404205431305E-3</v>
      </c>
      <c r="M2">
        <v>1375</v>
      </c>
      <c r="N2">
        <f>532/1000000</f>
        <v>5.3200000000000003E-4</v>
      </c>
      <c r="O2">
        <v>1.45</v>
      </c>
      <c r="P2">
        <f>2*$N$2*110/O2</f>
        <v>8.0717241379310356E-2</v>
      </c>
      <c r="Q2">
        <f>1/O2</f>
        <v>0.68965517241379315</v>
      </c>
    </row>
    <row r="3" spans="1:17" x14ac:dyDescent="0.25">
      <c r="A3">
        <v>2</v>
      </c>
      <c r="B3">
        <v>237</v>
      </c>
      <c r="C3">
        <v>8</v>
      </c>
      <c r="D3">
        <v>206</v>
      </c>
      <c r="E3">
        <v>7</v>
      </c>
      <c r="F3">
        <f t="shared" ref="F3:F7" si="0">B3/C3</f>
        <v>29.625</v>
      </c>
      <c r="G3">
        <f t="shared" ref="G3:G7" si="1">D3/E3</f>
        <v>29.428571428571427</v>
      </c>
      <c r="H3">
        <f t="shared" ref="H3:H7" si="2">(F3+G3)/2</f>
        <v>29.526785714285715</v>
      </c>
      <c r="I3">
        <f t="shared" ref="I3:I7" si="3">F3/(SQRT(F3*F3+$M$2*$M$2))</f>
        <v>2.1540455514599974E-2</v>
      </c>
      <c r="J3">
        <f t="shared" ref="J3:J7" si="4">G3/(SQRT(G3*G3+$M$2*$M$2))</f>
        <v>2.1397697129562212E-2</v>
      </c>
      <c r="K3">
        <f t="shared" ref="K3:K7" si="5">$N$2/I3</f>
        <v>2.4697713548323712E-2</v>
      </c>
      <c r="L3">
        <f t="shared" ref="L3:L7" si="6">$N$2/J3</f>
        <v>2.4862488555603017E-2</v>
      </c>
      <c r="O3">
        <v>1.7</v>
      </c>
      <c r="P3">
        <f>2*$N$2*110/O3</f>
        <v>6.8847058823529414E-2</v>
      </c>
      <c r="Q3">
        <f>1/O3</f>
        <v>0.58823529411764708</v>
      </c>
    </row>
    <row r="4" spans="1:17" x14ac:dyDescent="0.25">
      <c r="A4">
        <v>3</v>
      </c>
      <c r="B4">
        <v>266</v>
      </c>
      <c r="C4">
        <v>18</v>
      </c>
      <c r="D4">
        <v>221</v>
      </c>
      <c r="E4">
        <v>15</v>
      </c>
      <c r="F4">
        <f t="shared" si="0"/>
        <v>14.777777777777779</v>
      </c>
      <c r="G4">
        <f t="shared" si="1"/>
        <v>14.733333333333333</v>
      </c>
      <c r="H4">
        <f t="shared" si="2"/>
        <v>14.755555555555556</v>
      </c>
      <c r="I4">
        <f t="shared" si="3"/>
        <v>1.0746854090438893E-2</v>
      </c>
      <c r="J4">
        <f t="shared" si="4"/>
        <v>1.0714536440883811E-2</v>
      </c>
      <c r="K4">
        <f t="shared" si="5"/>
        <v>4.9502858745733055E-2</v>
      </c>
      <c r="L4">
        <f t="shared" si="6"/>
        <v>4.9652171415464144E-2</v>
      </c>
    </row>
    <row r="5" spans="1:17" x14ac:dyDescent="0.25">
      <c r="A5">
        <v>4</v>
      </c>
      <c r="B5">
        <v>295</v>
      </c>
      <c r="C5">
        <v>4</v>
      </c>
      <c r="D5">
        <v>219</v>
      </c>
      <c r="E5">
        <v>3</v>
      </c>
      <c r="F5">
        <f t="shared" si="0"/>
        <v>73.75</v>
      </c>
      <c r="G5">
        <f t="shared" si="1"/>
        <v>73</v>
      </c>
      <c r="H5">
        <f t="shared" si="2"/>
        <v>73.375</v>
      </c>
      <c r="I5">
        <f t="shared" si="3"/>
        <v>5.3559377563936653E-2</v>
      </c>
      <c r="J5">
        <f t="shared" si="4"/>
        <v>5.3016244690340518E-2</v>
      </c>
      <c r="K5">
        <f t="shared" si="5"/>
        <v>9.9329010940226777E-3</v>
      </c>
      <c r="L5">
        <f t="shared" si="6"/>
        <v>1.0034660189670688E-2</v>
      </c>
    </row>
    <row r="6" spans="1:17" x14ac:dyDescent="0.25">
      <c r="A6">
        <v>5</v>
      </c>
      <c r="B6">
        <v>295</v>
      </c>
      <c r="C6">
        <v>10</v>
      </c>
      <c r="D6">
        <v>295</v>
      </c>
      <c r="E6">
        <v>10</v>
      </c>
      <c r="F6">
        <f t="shared" si="0"/>
        <v>29.5</v>
      </c>
      <c r="G6">
        <f t="shared" si="1"/>
        <v>29.5</v>
      </c>
      <c r="H6">
        <f t="shared" si="2"/>
        <v>29.5</v>
      </c>
      <c r="I6">
        <f t="shared" si="3"/>
        <v>2.1449609421473125E-2</v>
      </c>
      <c r="J6">
        <f t="shared" si="4"/>
        <v>2.1449609421473125E-2</v>
      </c>
      <c r="K6">
        <f t="shared" si="5"/>
        <v>2.4802316422014508E-2</v>
      </c>
      <c r="L6">
        <f t="shared" si="6"/>
        <v>2.4802316422014508E-2</v>
      </c>
    </row>
    <row r="7" spans="1:17" x14ac:dyDescent="0.25">
      <c r="A7">
        <v>6</v>
      </c>
      <c r="B7">
        <v>295</v>
      </c>
      <c r="C7">
        <v>20</v>
      </c>
      <c r="D7">
        <v>295</v>
      </c>
      <c r="E7">
        <v>20</v>
      </c>
      <c r="F7">
        <f t="shared" si="0"/>
        <v>14.75</v>
      </c>
      <c r="G7">
        <f t="shared" si="1"/>
        <v>14.75</v>
      </c>
      <c r="H7">
        <f t="shared" si="2"/>
        <v>14.75</v>
      </c>
      <c r="I7">
        <f t="shared" si="3"/>
        <v>1.072665556340705E-2</v>
      </c>
      <c r="J7">
        <f t="shared" si="4"/>
        <v>1.072665556340705E-2</v>
      </c>
      <c r="K7">
        <f t="shared" si="5"/>
        <v>4.959607371144336E-2</v>
      </c>
      <c r="L7">
        <f t="shared" si="6"/>
        <v>4.959607371144336E-2</v>
      </c>
    </row>
    <row r="9" spans="1:17" x14ac:dyDescent="0.25">
      <c r="A9" t="s">
        <v>0</v>
      </c>
      <c r="B9" t="s">
        <v>1</v>
      </c>
      <c r="C9" t="s">
        <v>2</v>
      </c>
      <c r="D9" t="s">
        <v>7</v>
      </c>
      <c r="E9" t="s">
        <v>2</v>
      </c>
      <c r="F9" t="s">
        <v>5</v>
      </c>
      <c r="G9" t="s">
        <v>6</v>
      </c>
      <c r="H9" t="s">
        <v>4</v>
      </c>
      <c r="N9" t="s">
        <v>14</v>
      </c>
    </row>
    <row r="10" spans="1:17" x14ac:dyDescent="0.25">
      <c r="A10">
        <v>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N10">
        <f>340*888/125/32</f>
        <v>75.48</v>
      </c>
    </row>
    <row r="11" spans="1:17" x14ac:dyDescent="0.25">
      <c r="A11">
        <v>2</v>
      </c>
      <c r="B11">
        <v>50</v>
      </c>
      <c r="C11">
        <v>36</v>
      </c>
      <c r="D11">
        <v>50</v>
      </c>
      <c r="E11">
        <v>36</v>
      </c>
      <c r="F11">
        <f t="shared" ref="F11:F15" si="7">B11/C11</f>
        <v>1.3888888888888888</v>
      </c>
      <c r="G11">
        <f t="shared" ref="G11:G15" si="8">D11/E11</f>
        <v>1.3888888888888888</v>
      </c>
      <c r="H11">
        <f t="shared" ref="H11:H15" si="9">(F11+G11)/2</f>
        <v>1.3888888888888888</v>
      </c>
      <c r="I11">
        <f>F11/$N$10</f>
        <v>1.840075369487134E-2</v>
      </c>
      <c r="J11">
        <f>G11/$N$10</f>
        <v>1.840075369487134E-2</v>
      </c>
    </row>
    <row r="12" spans="1:17" x14ac:dyDescent="0.25">
      <c r="A12">
        <v>3</v>
      </c>
      <c r="B12">
        <v>60</v>
      </c>
      <c r="C12">
        <v>20</v>
      </c>
      <c r="D12">
        <v>60</v>
      </c>
      <c r="E12">
        <v>20</v>
      </c>
      <c r="F12">
        <f t="shared" si="7"/>
        <v>3</v>
      </c>
      <c r="G12">
        <f t="shared" si="8"/>
        <v>3</v>
      </c>
      <c r="H12">
        <f t="shared" si="9"/>
        <v>3</v>
      </c>
      <c r="I12">
        <f>F12/$N$10</f>
        <v>3.9745627980922099E-2</v>
      </c>
      <c r="J12">
        <f>G12/$N$10</f>
        <v>3.9745627980922099E-2</v>
      </c>
    </row>
    <row r="13" spans="1:17" x14ac:dyDescent="0.25">
      <c r="A13">
        <v>4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17" x14ac:dyDescent="0.25">
      <c r="A14">
        <v>5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</row>
    <row r="15" spans="1:17" x14ac:dyDescent="0.25">
      <c r="A15">
        <v>6</v>
      </c>
      <c r="B15">
        <v>62</v>
      </c>
      <c r="C15">
        <v>22</v>
      </c>
      <c r="D15">
        <v>62</v>
      </c>
      <c r="E15">
        <v>22</v>
      </c>
      <c r="F15">
        <f t="shared" si="7"/>
        <v>2.8181818181818183</v>
      </c>
      <c r="G15">
        <f t="shared" si="8"/>
        <v>2.8181818181818183</v>
      </c>
      <c r="H15">
        <f t="shared" si="9"/>
        <v>2.8181818181818183</v>
      </c>
      <c r="I15">
        <f>F15/$N$10</f>
        <v>3.7336802042684393E-2</v>
      </c>
      <c r="J15">
        <f>G15/$N$10</f>
        <v>3.7336802042684393E-2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2024-04-05T20:03:09Z</dcterms:modified>
</cp:coreProperties>
</file>