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KLS\Production\Planning\ПЛАНИРОВАНИЕ ПРОИЗВОДСТВА\Andrey\KPI PBI\"/>
    </mc:Choice>
  </mc:AlternateContent>
  <bookViews>
    <workbookView xWindow="480" yWindow="60" windowWidth="18195" windowHeight="850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Sheet1!$A$1:$D$1</definedName>
  </definedNames>
  <calcPr calcId="162913"/>
</workbook>
</file>

<file path=xl/calcChain.xml><?xml version="1.0" encoding="utf-8"?>
<calcChain xmlns="http://schemas.openxmlformats.org/spreadsheetml/2006/main">
  <c r="H112" i="1" l="1"/>
  <c r="G112" i="1" s="1"/>
  <c r="H108" i="1"/>
  <c r="G108" i="1" s="1"/>
  <c r="H106" i="1"/>
  <c r="G106" i="1" s="1"/>
  <c r="H113" i="1"/>
  <c r="G113" i="1" s="1"/>
  <c r="H107" i="1"/>
  <c r="G107" i="1" s="1"/>
  <c r="H105" i="1"/>
  <c r="G105" i="1" s="1"/>
  <c r="H110" i="1"/>
  <c r="G110" i="1" s="1"/>
  <c r="H109" i="1"/>
  <c r="G109" i="1" s="1"/>
  <c r="H111" i="1"/>
  <c r="G111" i="1" s="1"/>
  <c r="H103" i="1"/>
  <c r="G103" i="1" s="1"/>
  <c r="H102" i="1"/>
  <c r="G102" i="1" s="1"/>
  <c r="H100" i="1"/>
  <c r="G100" i="1" s="1"/>
  <c r="H98" i="1"/>
  <c r="G98" i="1" s="1"/>
  <c r="H101" i="1"/>
  <c r="G101" i="1" s="1"/>
  <c r="H97" i="1"/>
  <c r="G97" i="1" s="1"/>
  <c r="H95" i="1"/>
  <c r="G95" i="1" s="1"/>
  <c r="H90" i="1"/>
  <c r="G90" i="1" s="1"/>
  <c r="H84" i="1"/>
  <c r="G84" i="1" s="1"/>
  <c r="H88" i="1"/>
  <c r="G88" i="1" s="1"/>
  <c r="H99" i="1"/>
  <c r="G99" i="1" s="1"/>
  <c r="H68" i="1"/>
  <c r="G68" i="1" s="1"/>
  <c r="H65" i="1"/>
  <c r="G65" i="1" s="1"/>
  <c r="H83" i="1"/>
  <c r="G83" i="1" s="1"/>
  <c r="H87" i="1"/>
  <c r="G87" i="1" s="1"/>
  <c r="H67" i="1"/>
  <c r="G67" i="1" s="1"/>
  <c r="H91" i="1"/>
  <c r="G91" i="1" s="1"/>
  <c r="H78" i="1"/>
  <c r="G78" i="1" s="1"/>
  <c r="H94" i="1"/>
  <c r="G94" i="1" s="1"/>
  <c r="H85" i="1"/>
  <c r="G85" i="1" s="1"/>
  <c r="H70" i="1"/>
  <c r="G70" i="1" s="1"/>
  <c r="H82" i="1"/>
  <c r="G82" i="1" s="1"/>
  <c r="H74" i="1"/>
  <c r="G74" i="1" s="1"/>
  <c r="H81" i="1"/>
  <c r="G81" i="1" s="1"/>
  <c r="H72" i="1"/>
  <c r="G72" i="1" s="1"/>
  <c r="H71" i="1"/>
  <c r="G71" i="1" s="1"/>
  <c r="H66" i="1"/>
  <c r="G66" i="1" s="1"/>
  <c r="H77" i="1"/>
  <c r="G77" i="1" s="1"/>
  <c r="H60" i="1"/>
  <c r="G60" i="1" s="1"/>
  <c r="H64" i="1"/>
  <c r="G64" i="1" s="1"/>
  <c r="H69" i="1"/>
  <c r="G69" i="1" s="1"/>
  <c r="H96" i="1"/>
  <c r="G96" i="1" s="1"/>
  <c r="H80" i="1"/>
  <c r="G80" i="1" s="1"/>
  <c r="H86" i="1"/>
  <c r="G86" i="1" s="1"/>
  <c r="H75" i="1"/>
  <c r="G75" i="1" s="1"/>
  <c r="H92" i="1"/>
  <c r="G92" i="1" s="1"/>
  <c r="H89" i="1"/>
  <c r="G89" i="1" s="1"/>
  <c r="H73" i="1"/>
  <c r="G73" i="1" s="1"/>
  <c r="H63" i="1"/>
  <c r="G63" i="1" s="1"/>
  <c r="H61" i="1"/>
  <c r="G61" i="1" s="1"/>
  <c r="H62" i="1"/>
  <c r="G62" i="1" s="1"/>
  <c r="H79" i="1"/>
  <c r="G79" i="1" s="1"/>
  <c r="H93" i="1"/>
  <c r="G93" i="1" s="1"/>
  <c r="H76" i="1"/>
  <c r="G76" i="1" s="1"/>
  <c r="H58" i="1"/>
  <c r="G58" i="1" s="1"/>
  <c r="H57" i="1"/>
  <c r="G57" i="1" s="1"/>
  <c r="H56" i="1"/>
  <c r="G56" i="1" s="1"/>
  <c r="H53" i="1"/>
  <c r="G53" i="1" s="1"/>
  <c r="H54" i="1"/>
  <c r="G54" i="1" s="1"/>
  <c r="H55" i="1"/>
  <c r="G55" i="1" s="1"/>
  <c r="H52" i="1"/>
  <c r="G52" i="1" s="1"/>
  <c r="H48" i="1"/>
  <c r="G48" i="1" s="1"/>
  <c r="H18" i="1"/>
  <c r="G18" i="1" s="1"/>
  <c r="H16" i="1"/>
  <c r="G16" i="1" s="1"/>
  <c r="H10" i="1"/>
  <c r="G10" i="1" s="1"/>
  <c r="H43" i="1"/>
  <c r="G43" i="1" s="1"/>
  <c r="H33" i="1"/>
  <c r="G33" i="1" s="1"/>
  <c r="H37" i="1"/>
  <c r="G37" i="1" s="1"/>
  <c r="H24" i="1"/>
  <c r="G24" i="1" s="1"/>
  <c r="H14" i="1"/>
  <c r="G14" i="1" s="1"/>
  <c r="H23" i="1"/>
  <c r="G23" i="1" s="1"/>
  <c r="H25" i="1"/>
  <c r="G25" i="1" s="1"/>
  <c r="H29" i="1"/>
  <c r="G29" i="1" s="1"/>
  <c r="H31" i="1"/>
  <c r="G31" i="1" s="1"/>
  <c r="H5" i="1"/>
  <c r="G5" i="1" s="1"/>
  <c r="H39" i="1"/>
  <c r="G39" i="1" s="1"/>
  <c r="H35" i="1"/>
  <c r="G35" i="1" s="1"/>
  <c r="H19" i="1"/>
  <c r="G19" i="1" s="1"/>
  <c r="H17" i="1"/>
  <c r="G17" i="1" s="1"/>
  <c r="H32" i="1"/>
  <c r="G32" i="1" s="1"/>
  <c r="H47" i="1"/>
  <c r="G47" i="1" s="1"/>
  <c r="H34" i="1"/>
  <c r="G34" i="1" s="1"/>
  <c r="H38" i="1"/>
  <c r="G38" i="1" s="1"/>
  <c r="H6" i="1"/>
  <c r="G6" i="1" s="1"/>
  <c r="H7" i="1"/>
  <c r="G7" i="1" s="1"/>
  <c r="H11" i="1"/>
  <c r="G11" i="1" s="1"/>
  <c r="H9" i="1"/>
  <c r="G9" i="1" s="1"/>
  <c r="H36" i="1"/>
  <c r="G36" i="1" s="1"/>
  <c r="H44" i="1"/>
  <c r="G44" i="1" s="1"/>
  <c r="H8" i="1"/>
  <c r="G8" i="1" s="1"/>
  <c r="H12" i="1"/>
  <c r="G12" i="1" s="1"/>
  <c r="H42" i="1"/>
  <c r="G42" i="1" s="1"/>
  <c r="H26" i="1"/>
  <c r="G26" i="1" s="1"/>
  <c r="H15" i="1"/>
  <c r="G15" i="1" s="1"/>
  <c r="H20" i="1"/>
  <c r="G20" i="1" s="1"/>
  <c r="H40" i="1"/>
  <c r="G40" i="1" s="1"/>
  <c r="H21" i="1"/>
  <c r="G21" i="1" s="1"/>
  <c r="H30" i="1"/>
  <c r="G30" i="1" s="1"/>
  <c r="H41" i="1"/>
  <c r="G41" i="1" s="1"/>
  <c r="H22" i="1"/>
  <c r="G22" i="1" s="1"/>
  <c r="H27" i="1"/>
  <c r="G27" i="1" s="1"/>
  <c r="H45" i="1"/>
  <c r="G45" i="1" s="1"/>
  <c r="H46" i="1"/>
  <c r="G46" i="1" s="1"/>
  <c r="H49" i="1"/>
  <c r="G49" i="1" s="1"/>
  <c r="H28" i="1"/>
  <c r="G28" i="1" s="1"/>
  <c r="H50" i="1"/>
  <c r="G50" i="1" s="1"/>
  <c r="H13" i="1"/>
  <c r="G13" i="1" s="1"/>
  <c r="E102" i="1" l="1"/>
  <c r="E113" i="1"/>
  <c r="E107" i="1"/>
  <c r="E105" i="1"/>
  <c r="E112" i="1"/>
  <c r="E111" i="1"/>
  <c r="E106" i="1"/>
  <c r="E110" i="1"/>
  <c r="E108" i="1"/>
  <c r="E109" i="1"/>
  <c r="E99" i="1"/>
  <c r="E101" i="1"/>
  <c r="E98" i="1"/>
  <c r="E69" i="1"/>
  <c r="E62" i="1"/>
  <c r="E67" i="1"/>
  <c r="E61" i="1"/>
  <c r="E88" i="1"/>
  <c r="E92" i="1"/>
  <c r="E60" i="1"/>
  <c r="E73" i="1"/>
  <c r="E66" i="1"/>
  <c r="E87" i="1"/>
  <c r="E84" i="1"/>
  <c r="E74" i="1"/>
  <c r="E79" i="1"/>
  <c r="E81" i="1"/>
  <c r="E71" i="1"/>
  <c r="E72" i="1"/>
  <c r="E82" i="1"/>
  <c r="E70" i="1"/>
  <c r="E78" i="1"/>
  <c r="E77" i="1"/>
  <c r="E76" i="1"/>
  <c r="E95" i="1"/>
  <c r="E91" i="1"/>
  <c r="E75" i="1"/>
  <c r="E85" i="1"/>
  <c r="E90" i="1"/>
  <c r="E64" i="1"/>
  <c r="E80" i="1"/>
  <c r="E86" i="1"/>
  <c r="E103" i="1"/>
  <c r="E63" i="1"/>
  <c r="E65" i="1"/>
  <c r="E68" i="1"/>
  <c r="E83" i="1"/>
  <c r="E96" i="1"/>
  <c r="E93" i="1"/>
  <c r="E89" i="1"/>
  <c r="E94" i="1"/>
  <c r="E100" i="1"/>
  <c r="E97" i="1"/>
  <c r="E57" i="1"/>
  <c r="E58" i="1"/>
  <c r="E56" i="1"/>
  <c r="E54" i="1"/>
  <c r="E53" i="1"/>
  <c r="E55" i="1"/>
  <c r="E52" i="1"/>
  <c r="E35" i="1"/>
  <c r="E50" i="1"/>
  <c r="E49" i="1"/>
  <c r="E39" i="1"/>
  <c r="E22" i="1"/>
  <c r="E27" i="1"/>
  <c r="E28" i="1"/>
  <c r="E14" i="1"/>
  <c r="E25" i="1"/>
  <c r="E47" i="1"/>
  <c r="E19" i="1"/>
  <c r="E23" i="1"/>
  <c r="E20" i="1"/>
  <c r="E34" i="1"/>
  <c r="E24" i="1"/>
  <c r="E29" i="1"/>
  <c r="E11" i="1"/>
  <c r="E33" i="1"/>
  <c r="E5" i="1"/>
  <c r="E6" i="1"/>
  <c r="E30" i="1"/>
  <c r="E37" i="1"/>
  <c r="E26" i="1"/>
  <c r="E31" i="1"/>
  <c r="E42" i="1"/>
  <c r="E45" i="1"/>
  <c r="E15" i="1"/>
  <c r="E16" i="1"/>
  <c r="E46" i="1"/>
  <c r="E40" i="1"/>
  <c r="E7" i="1"/>
  <c r="E17" i="1"/>
  <c r="E10" i="1"/>
  <c r="E9" i="1"/>
  <c r="E36" i="1"/>
  <c r="E43" i="1"/>
  <c r="E12" i="1"/>
  <c r="E13" i="1"/>
  <c r="E8" i="1"/>
  <c r="E32" i="1"/>
  <c r="E44" i="1"/>
  <c r="E18" i="1"/>
  <c r="E48" i="1"/>
  <c r="E21" i="1"/>
  <c r="E38" i="1"/>
  <c r="E41" i="1"/>
  <c r="E3" i="1"/>
  <c r="D105" i="1" l="1"/>
  <c r="C105" i="1"/>
  <c r="B105" i="1"/>
  <c r="D108" i="1"/>
  <c r="C108" i="1"/>
  <c r="B108" i="1"/>
  <c r="D109" i="1"/>
  <c r="C109" i="1"/>
  <c r="B109" i="1"/>
  <c r="D107" i="1"/>
  <c r="C107" i="1"/>
  <c r="B107" i="1"/>
  <c r="D113" i="1"/>
  <c r="C113" i="1"/>
  <c r="B113" i="1"/>
  <c r="D112" i="1"/>
  <c r="C112" i="1"/>
  <c r="B112" i="1"/>
  <c r="D110" i="1"/>
  <c r="C110" i="1"/>
  <c r="B110" i="1"/>
  <c r="D106" i="1"/>
  <c r="C106" i="1"/>
  <c r="B106" i="1"/>
  <c r="D111" i="1"/>
  <c r="C111" i="1"/>
  <c r="B111" i="1"/>
  <c r="D103" i="1"/>
  <c r="C103" i="1"/>
  <c r="B103" i="1"/>
  <c r="D100" i="1"/>
  <c r="C100" i="1"/>
  <c r="B100" i="1"/>
  <c r="D97" i="1"/>
  <c r="C97" i="1"/>
  <c r="B97" i="1"/>
  <c r="D102" i="1"/>
  <c r="C102" i="1"/>
  <c r="B102" i="1"/>
  <c r="D62" i="1"/>
  <c r="C62" i="1"/>
  <c r="B62" i="1"/>
  <c r="D98" i="1"/>
  <c r="C98" i="1"/>
  <c r="B98" i="1"/>
  <c r="D99" i="1"/>
  <c r="C99" i="1"/>
  <c r="B99" i="1"/>
  <c r="D73" i="1"/>
  <c r="C73" i="1"/>
  <c r="B73" i="1"/>
  <c r="D69" i="1"/>
  <c r="C69" i="1"/>
  <c r="B69" i="1"/>
  <c r="D101" i="1"/>
  <c r="C101" i="1"/>
  <c r="B101" i="1"/>
  <c r="D83" i="1"/>
  <c r="C83" i="1"/>
  <c r="B83" i="1"/>
  <c r="D95" i="1"/>
  <c r="C95" i="1"/>
  <c r="B95" i="1"/>
  <c r="D96" i="1"/>
  <c r="C96" i="1"/>
  <c r="B96" i="1"/>
  <c r="D75" i="1"/>
  <c r="C75" i="1"/>
  <c r="B75" i="1"/>
  <c r="D88" i="1"/>
  <c r="C88" i="1"/>
  <c r="B88" i="1"/>
  <c r="D60" i="1"/>
  <c r="C60" i="1"/>
  <c r="B60" i="1"/>
  <c r="D78" i="1"/>
  <c r="C78" i="1"/>
  <c r="B78" i="1"/>
  <c r="D93" i="1"/>
  <c r="C93" i="1"/>
  <c r="B93" i="1"/>
  <c r="D87" i="1"/>
  <c r="C87" i="1"/>
  <c r="B87" i="1"/>
  <c r="D94" i="1"/>
  <c r="C94" i="1"/>
  <c r="B94" i="1"/>
  <c r="D81" i="1"/>
  <c r="C81" i="1"/>
  <c r="B81" i="1"/>
  <c r="D92" i="1"/>
  <c r="C92" i="1"/>
  <c r="B92" i="1"/>
  <c r="D85" i="1"/>
  <c r="C85" i="1"/>
  <c r="B85" i="1"/>
  <c r="D65" i="1"/>
  <c r="C65" i="1"/>
  <c r="B65" i="1"/>
  <c r="D74" i="1"/>
  <c r="C74" i="1"/>
  <c r="B74" i="1"/>
  <c r="D91" i="1"/>
  <c r="C91" i="1"/>
  <c r="B91" i="1"/>
  <c r="D77" i="1"/>
  <c r="C77" i="1"/>
  <c r="B77" i="1"/>
  <c r="D64" i="1"/>
  <c r="C64" i="1"/>
  <c r="B64" i="1"/>
  <c r="D84" i="1"/>
  <c r="C84" i="1"/>
  <c r="B84" i="1"/>
  <c r="D72" i="1"/>
  <c r="C72" i="1"/>
  <c r="B72" i="1"/>
  <c r="D76" i="1"/>
  <c r="C76" i="1"/>
  <c r="B76" i="1"/>
  <c r="D80" i="1"/>
  <c r="C80" i="1"/>
  <c r="B80" i="1"/>
  <c r="D89" i="1"/>
  <c r="C89" i="1"/>
  <c r="B89" i="1"/>
  <c r="D61" i="1"/>
  <c r="C61" i="1"/>
  <c r="B61" i="1"/>
  <c r="D71" i="1"/>
  <c r="C71" i="1"/>
  <c r="B71" i="1"/>
  <c r="D86" i="1"/>
  <c r="C86" i="1"/>
  <c r="B86" i="1"/>
  <c r="D82" i="1"/>
  <c r="C82" i="1"/>
  <c r="B82" i="1"/>
  <c r="D67" i="1"/>
  <c r="C67" i="1"/>
  <c r="B67" i="1"/>
  <c r="D63" i="1"/>
  <c r="C63" i="1"/>
  <c r="B63" i="1"/>
  <c r="D79" i="1"/>
  <c r="C79" i="1"/>
  <c r="B79" i="1"/>
  <c r="D66" i="1"/>
  <c r="C66" i="1"/>
  <c r="B66" i="1"/>
  <c r="D90" i="1"/>
  <c r="C90" i="1"/>
  <c r="B90" i="1"/>
  <c r="D70" i="1"/>
  <c r="C70" i="1"/>
  <c r="B70" i="1"/>
  <c r="D68" i="1"/>
  <c r="C68" i="1"/>
  <c r="B68" i="1"/>
  <c r="D58" i="1"/>
  <c r="C58" i="1"/>
  <c r="B58" i="1"/>
  <c r="D57" i="1"/>
  <c r="C57" i="1"/>
  <c r="B57" i="1"/>
  <c r="D55" i="1"/>
  <c r="C55" i="1"/>
  <c r="B55" i="1"/>
  <c r="D56" i="1"/>
  <c r="C56" i="1"/>
  <c r="B56" i="1"/>
  <c r="D54" i="1"/>
  <c r="C54" i="1"/>
  <c r="B54" i="1"/>
  <c r="D52" i="1"/>
  <c r="C52" i="1"/>
  <c r="B52" i="1"/>
  <c r="D53" i="1"/>
  <c r="C53" i="1"/>
  <c r="B53" i="1"/>
  <c r="D33" i="1"/>
  <c r="C33" i="1"/>
  <c r="B33" i="1"/>
  <c r="D46" i="1"/>
  <c r="C46" i="1"/>
  <c r="B46" i="1"/>
  <c r="D47" i="1"/>
  <c r="C47" i="1"/>
  <c r="B47" i="1"/>
  <c r="D49" i="1"/>
  <c r="C49" i="1"/>
  <c r="B49" i="1"/>
  <c r="D26" i="1"/>
  <c r="C26" i="1"/>
  <c r="B26" i="1"/>
  <c r="D13" i="1"/>
  <c r="C13" i="1"/>
  <c r="B13" i="1"/>
  <c r="D36" i="1"/>
  <c r="C36" i="1"/>
  <c r="B36" i="1"/>
  <c r="D17" i="1"/>
  <c r="C17" i="1"/>
  <c r="B17" i="1"/>
  <c r="D34" i="1"/>
  <c r="C34" i="1"/>
  <c r="B34" i="1"/>
  <c r="D35" i="1"/>
  <c r="C35" i="1"/>
  <c r="B35" i="1"/>
  <c r="D45" i="1"/>
  <c r="C45" i="1"/>
  <c r="B45" i="1"/>
  <c r="D23" i="1"/>
  <c r="C23" i="1"/>
  <c r="B23" i="1"/>
  <c r="D11" i="1"/>
  <c r="C11" i="1"/>
  <c r="B11" i="1"/>
  <c r="D30" i="1"/>
  <c r="C30" i="1"/>
  <c r="B30" i="1"/>
  <c r="D32" i="1"/>
  <c r="C32" i="1"/>
  <c r="B32" i="1"/>
  <c r="D27" i="1"/>
  <c r="C27" i="1"/>
  <c r="B27" i="1"/>
  <c r="D15" i="1"/>
  <c r="C15" i="1"/>
  <c r="B15" i="1"/>
  <c r="D19" i="1"/>
  <c r="C19" i="1"/>
  <c r="B19" i="1"/>
  <c r="D44" i="1"/>
  <c r="C44" i="1"/>
  <c r="B44" i="1"/>
  <c r="D18" i="1"/>
  <c r="C18" i="1"/>
  <c r="B18" i="1"/>
  <c r="D16" i="1"/>
  <c r="C16" i="1"/>
  <c r="B16" i="1"/>
  <c r="D10" i="1"/>
  <c r="C10" i="1"/>
  <c r="B10" i="1"/>
  <c r="D40" i="1"/>
  <c r="C40" i="1"/>
  <c r="B40" i="1"/>
  <c r="D20" i="1"/>
  <c r="C20" i="1"/>
  <c r="B20" i="1"/>
  <c r="D28" i="1"/>
  <c r="C28" i="1"/>
  <c r="B28" i="1"/>
  <c r="D48" i="1"/>
  <c r="C48" i="1"/>
  <c r="B48" i="1"/>
  <c r="D25" i="1"/>
  <c r="C25" i="1"/>
  <c r="B25" i="1"/>
  <c r="D31" i="1"/>
  <c r="C31" i="1"/>
  <c r="B31" i="1"/>
  <c r="D14" i="1"/>
  <c r="C14" i="1"/>
  <c r="B14" i="1"/>
  <c r="D42" i="1"/>
  <c r="C42" i="1"/>
  <c r="B42" i="1"/>
  <c r="D24" i="1"/>
  <c r="C24" i="1"/>
  <c r="B24" i="1"/>
  <c r="D41" i="1"/>
  <c r="C41" i="1"/>
  <c r="B41" i="1"/>
  <c r="D39" i="1"/>
  <c r="C39" i="1"/>
  <c r="B39" i="1"/>
  <c r="D38" i="1"/>
  <c r="C38" i="1"/>
  <c r="B38" i="1"/>
  <c r="D7" i="1"/>
  <c r="C7" i="1"/>
  <c r="B7" i="1"/>
  <c r="D22" i="1"/>
  <c r="C22" i="1"/>
  <c r="B22" i="1"/>
  <c r="D12" i="1"/>
  <c r="C12" i="1"/>
  <c r="B12" i="1"/>
  <c r="D29" i="1"/>
  <c r="C29" i="1"/>
  <c r="B29" i="1"/>
  <c r="D37" i="1"/>
  <c r="C37" i="1"/>
  <c r="B37" i="1"/>
  <c r="D8" i="1"/>
  <c r="C8" i="1"/>
  <c r="B8" i="1"/>
  <c r="D21" i="1"/>
  <c r="C21" i="1"/>
  <c r="B21" i="1"/>
  <c r="D43" i="1"/>
  <c r="C43" i="1"/>
  <c r="B43" i="1"/>
  <c r="D9" i="1"/>
  <c r="C9" i="1"/>
  <c r="B9" i="1"/>
  <c r="D5" i="1"/>
  <c r="C5" i="1"/>
  <c r="B5" i="1"/>
  <c r="D6" i="1"/>
  <c r="C6" i="1"/>
  <c r="B6" i="1"/>
  <c r="D50" i="1"/>
  <c r="C50" i="1"/>
  <c r="B50" i="1"/>
  <c r="D3" i="1"/>
  <c r="C3" i="1"/>
  <c r="B3" i="1"/>
  <c r="C114" i="1" l="1"/>
</calcChain>
</file>

<file path=xl/sharedStrings.xml><?xml version="1.0" encoding="utf-8"?>
<sst xmlns="http://schemas.openxmlformats.org/spreadsheetml/2006/main" count="118" uniqueCount="118">
  <si>
    <t>Запасы (дней)</t>
  </si>
  <si>
    <t>Остатки (шт.)</t>
  </si>
  <si>
    <t>MAPE</t>
  </si>
  <si>
    <t>ВердиоГаст® Растительный комплекс для улучшения пищеварения (БАД ),  капсулы</t>
  </si>
  <si>
    <t>Контрактная площадка</t>
  </si>
  <si>
    <t>Сб. Фитопектол №1 (Грудной сбор №1) 35г</t>
  </si>
  <si>
    <t>Линия ББЛ</t>
  </si>
  <si>
    <t>Мать-и-мачеха листья 35г</t>
  </si>
  <si>
    <t>Сб. Грудной №4 50г</t>
  </si>
  <si>
    <t>Зверобой трава 50г</t>
  </si>
  <si>
    <t>Можжевельник плоды 50г</t>
  </si>
  <si>
    <t>Сб. Фитопектол №2 (Грудной сбор №2) 35г</t>
  </si>
  <si>
    <t>Тысячелистник трава 50г</t>
  </si>
  <si>
    <t>Брусника листья 50г</t>
  </si>
  <si>
    <t>Пижма цветки 75г</t>
  </si>
  <si>
    <t>Укроп пахучий плоды 50г</t>
  </si>
  <si>
    <t>Девясил корневища и корни 50г</t>
  </si>
  <si>
    <t>Сб. Фитогепатол №2 (Желчегонный сбор №2) 35г</t>
  </si>
  <si>
    <t>Толокнянка листья 50г</t>
  </si>
  <si>
    <t>Чабрец трава 50г</t>
  </si>
  <si>
    <t>Рябина плоды 50г</t>
  </si>
  <si>
    <t>Багульник болотный побеги 50г</t>
  </si>
  <si>
    <t>Дуба кора 75г</t>
  </si>
  <si>
    <t>Ноготки цветки 50г</t>
  </si>
  <si>
    <t>Пустырник трава 50г</t>
  </si>
  <si>
    <t>Сб. Фитонефрол (Урологический сбор) 50г</t>
  </si>
  <si>
    <t>Чага (березовый гриб) 50г</t>
  </si>
  <si>
    <t>Эрва шерстистая трава 30г</t>
  </si>
  <si>
    <t>Солодка корни 50г</t>
  </si>
  <si>
    <t>Спорыш трава 50г</t>
  </si>
  <si>
    <t>Чистотел трава 50г</t>
  </si>
  <si>
    <t>Бессмертник песчаный цветки 30г</t>
  </si>
  <si>
    <t>Лен семена 100г</t>
  </si>
  <si>
    <t>Крапива листья 50г</t>
  </si>
  <si>
    <t>Полынь горькая трава 50г</t>
  </si>
  <si>
    <t>Шиповник плоды низковитаминные 50г</t>
  </si>
  <si>
    <t>Ромашка цветки вн 50г</t>
  </si>
  <si>
    <t>Боярышник плоды 75г</t>
  </si>
  <si>
    <t>Липа цветки 35г</t>
  </si>
  <si>
    <t>Валериана корневища с корнями 50г</t>
  </si>
  <si>
    <t>Эвкалипт прутовидный листья 75г</t>
  </si>
  <si>
    <t>Алтей корни 75г</t>
  </si>
  <si>
    <t>Ламинарии слоевища (морская капуста) 100г</t>
  </si>
  <si>
    <t>Шалфей листья 50г</t>
  </si>
  <si>
    <t>Кукуруза столбики с рыльцами 40г</t>
  </si>
  <si>
    <t>Мята перечная листья 50г</t>
  </si>
  <si>
    <t>Крушина кора 50г</t>
  </si>
  <si>
    <t>Сенна листья 50г</t>
  </si>
  <si>
    <t>Береза почки 50г</t>
  </si>
  <si>
    <t>Подорожник большой листья 50г</t>
  </si>
  <si>
    <t>Череда трава 50г</t>
  </si>
  <si>
    <t>Аир корневища 75г</t>
  </si>
  <si>
    <t>Фп Детский травяной чай "ФармаЦветик® для иммунитета" 20х1,5 г</t>
  </si>
  <si>
    <t>Линия ИМА С 21</t>
  </si>
  <si>
    <t>Фп Детский травяной чай "ФармаЦветик® для спокойного сна" 20х1,5 г</t>
  </si>
  <si>
    <t>Фп Фиточай "Лактафитол" (БАД) 20х1,5 г</t>
  </si>
  <si>
    <t>Фп Детский травяной чай "ФармаЦветик® для животика" 20х1,5 г</t>
  </si>
  <si>
    <t>Фп Детский травяной чай "ФармаЦветик®  при простуде" 20х1,5 г</t>
  </si>
  <si>
    <t>Фп "ВердиоГаст® Фиточай для улучшения пищеварения с зеленым чаем"(БАД) 20*1,5г</t>
  </si>
  <si>
    <t>Фп "ВердиоГаст® Фиточай для улучшения пищеварения с черным чаем" (БАД) 20*1,5г</t>
  </si>
  <si>
    <t>Линия ИМА С 50</t>
  </si>
  <si>
    <t>Фп Крапива листья 20x1,5г</t>
  </si>
  <si>
    <t>Фп Мелисса лекарственная трава 20x1,5г</t>
  </si>
  <si>
    <t>Фп Подорожник листья 20x1,5г</t>
  </si>
  <si>
    <t>Фп Сб. Элекасол 20x2,0г</t>
  </si>
  <si>
    <t>Фп Шиповник плоды 20х2,0г</t>
  </si>
  <si>
    <t>Фп Шалфей листья 20х1,5г</t>
  </si>
  <si>
    <t>Фп Пустырник трава 20x1,5г</t>
  </si>
  <si>
    <t>Фп Сб. Грудной №4 20x2,0г</t>
  </si>
  <si>
    <t>Фп Сенна листья 20x1,5г</t>
  </si>
  <si>
    <t>Фп Липа цветки 20x1,5г</t>
  </si>
  <si>
    <t>Фп Сб. Желудочный №3 20x2,0г</t>
  </si>
  <si>
    <t>Фп Сб. Фитоседан №2 (Успокоительный сбор №2) 20x2,0г</t>
  </si>
  <si>
    <t>Фп Толокнянка листья 20x1,5г</t>
  </si>
  <si>
    <t>Фп Зверобой трава 20x1,5г</t>
  </si>
  <si>
    <t>Фп Сб. Арфазетин-Э 20x2,0г</t>
  </si>
  <si>
    <t>Фп Чистотел трава 20х1,5г</t>
  </si>
  <si>
    <t>Фп Сб. Проктофитол (Противогеморроидальный сбор) 20х2,0г</t>
  </si>
  <si>
    <t>Фп Сб. Фитогастрол (Желудочно-кишечный сбор) 20x2,0г</t>
  </si>
  <si>
    <t>Фп Сб. Фитоседан №3 (Успокоительный сбор №3) 20х2,0г</t>
  </si>
  <si>
    <t>Фп Чабрец трава 20x1,5 г</t>
  </si>
  <si>
    <t>Фп Сб. Бруснивер 20x2,0г</t>
  </si>
  <si>
    <t>Фп Брусника листья 20х1,5г</t>
  </si>
  <si>
    <t>Фп Ромашка цветки 20x1,5г</t>
  </si>
  <si>
    <t>Фп Сб. Фитонефрол (Урологический сбор) 20x2,0г</t>
  </si>
  <si>
    <t>Фп Золототысячник трава 20х1,5г</t>
  </si>
  <si>
    <t>Фп Душица трава 20x1,5г</t>
  </si>
  <si>
    <t>Фп Ольха соплодия 20х1,5г</t>
  </si>
  <si>
    <t>Фп Сб. Фитогепатол №3 (Желчегонный сбор №3) 20x2,0г</t>
  </si>
  <si>
    <t>Фп Пижма цветки 20х1,5г</t>
  </si>
  <si>
    <t>Фп Мята перечная листья 20x1,5г</t>
  </si>
  <si>
    <t>Фп Пастушья сумка трава 20х1,5г</t>
  </si>
  <si>
    <t>Фп Фиалка трехцветная трава 20x1,5г</t>
  </si>
  <si>
    <t>Фп Аир корневища 20x1,5г</t>
  </si>
  <si>
    <t>Фп Береза листья 20x1,5г</t>
  </si>
  <si>
    <t>Фп "Щедрость природы® Фиточай для иммунитета" 20х2,0 г</t>
  </si>
  <si>
    <t>Фп Череда трава 20х1,5г</t>
  </si>
  <si>
    <t>Фп Хвощ полевой трава 20х1,5г</t>
  </si>
  <si>
    <t>Фп "Щедрость природы® Фиточай кардиологический" 20х2,0 г</t>
  </si>
  <si>
    <t>Фп "Щедрость природы® Фиточай при простуде" 20х2,0 г</t>
  </si>
  <si>
    <t>Фп Боярышник плоды 20х3,0г</t>
  </si>
  <si>
    <t>Фп "Щедрость природы® Фиточай очищающий" 20х2,0 г</t>
  </si>
  <si>
    <t>Фп "Щедрость природы® Фиточай успокоительный"20х2,0 г</t>
  </si>
  <si>
    <t>Фп "Щедрость природы® Фиточай диабетический" 20х2,0 г</t>
  </si>
  <si>
    <t>Фп "Щедрость природы® Фиточай для пищеварения" 20х2,0 г</t>
  </si>
  <si>
    <t>Фп Лапчатка корневища 20x2,5г</t>
  </si>
  <si>
    <t>Линия Консумаш</t>
  </si>
  <si>
    <t>Фп Ноготки цветки 20x1,5г</t>
  </si>
  <si>
    <t>Фп Почечный чай листья 20x1,5г</t>
  </si>
  <si>
    <t>Фп Девясил корневища и корни 20х1,5г</t>
  </si>
  <si>
    <t>Фп Бадан корневища 20x1,5г</t>
  </si>
  <si>
    <t>Фп Крушина кора 20x1,5г</t>
  </si>
  <si>
    <t>Фп Тысячелистник трава 20x1,5г</t>
  </si>
  <si>
    <t>Фп Валериана корневища с корнями 20x1,5г</t>
  </si>
  <si>
    <t>Фп Кровохлебка корневища и корни 20x1,5г</t>
  </si>
  <si>
    <t>Наименование</t>
  </si>
  <si>
    <t>ИТОГО</t>
  </si>
  <si>
    <t>Выпустить до: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</si>
</sst>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4" xfId="0" applyNumberFormat="1" applyFont="1" applyFill="1" applyBorder="1" applyAlignment="1">
      <alignment horizontal="right"/>
    </xf>
    <xf numFmtId="3" fontId="1" fillId="0" borderId="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horizontal="right"/>
    </xf>
    <xf numFmtId="0" fontId="1" fillId="0" borderId="14" xfId="0" applyFont="1" applyFill="1" applyBorder="1" applyAlignment="1">
      <alignment horizontal="left" indent="1"/>
    </xf>
    <xf numFmtId="14" fontId="2" fillId="2" borderId="7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horizontal="right"/>
    </xf>
    <xf numFmtId="14" fontId="1" fillId="0" borderId="15" xfId="0" applyNumberFormat="1" applyFont="1" applyFill="1" applyBorder="1" applyAlignment="1">
      <alignment horizontal="right"/>
    </xf>
    <xf numFmtId="14" fontId="1" fillId="0" borderId="17" xfId="0" applyNumberFormat="1" applyFont="1" applyFill="1" applyBorder="1" applyAlignment="1">
      <alignment horizontal="right"/>
    </xf>
    <xf numFmtId="22" fontId="0" fillId="0" borderId="0" xfId="0" applyNumberForma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LS/Production/Planning/&#1055;&#1051;&#1040;&#1053;&#1048;&#1056;&#1054;&#1042;&#1040;&#1053;&#1048;&#1045;%20&#1055;&#1056;&#1054;&#1048;&#1047;&#1042;&#1054;&#1044;&#1057;&#1058;&#1042;&#1040;/&#1040;&#1085;&#1072;&#1083;&#1080;&#1079;%20&#1086;&#1089;&#1090;&#1072;&#1090;&#1082;&#1086;&#1074;%20&#1087;&#1088;&#1086;&#1076;&#1091;&#1082;&#1094;&#1080;&#10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ВердиоГаст® Растительный комплекс для улучшения пищеварения (БАД ),  капсулы</v>
          </cell>
          <cell r="B2" t="str">
            <v>Контрактная площадка</v>
          </cell>
          <cell r="C2">
            <v>256</v>
          </cell>
          <cell r="D2">
            <v>73440</v>
          </cell>
          <cell r="E2">
            <v>394</v>
          </cell>
          <cell r="F2">
            <v>0</v>
          </cell>
        </row>
        <row r="3">
          <cell r="A3" t="str">
            <v>Сб. Грудной №4 50г</v>
          </cell>
          <cell r="B3" t="str">
            <v>Линия ББЛ</v>
          </cell>
          <cell r="C3">
            <v>7</v>
          </cell>
          <cell r="D3">
            <v>15877</v>
          </cell>
          <cell r="E3">
            <v>116</v>
          </cell>
          <cell r="F3" t="str">
            <v>2023-02-09</v>
          </cell>
        </row>
        <row r="4">
          <cell r="A4" t="str">
            <v>Мать-и-мачеха листья 35г</v>
          </cell>
          <cell r="B4" t="str">
            <v>Линия ББЛ</v>
          </cell>
          <cell r="C4">
            <v>10</v>
          </cell>
          <cell r="D4">
            <v>12441</v>
          </cell>
          <cell r="E4">
            <v>44</v>
          </cell>
          <cell r="F4" t="str">
            <v>2023-02-14</v>
          </cell>
        </row>
        <row r="5">
          <cell r="A5" t="str">
            <v>Сб. Фитогепатол №2 (Желчегонный сбор №2) 35г</v>
          </cell>
          <cell r="B5" t="str">
            <v>Линия ББЛ</v>
          </cell>
          <cell r="C5">
            <v>12</v>
          </cell>
          <cell r="D5">
            <v>3361</v>
          </cell>
          <cell r="E5">
            <v>37</v>
          </cell>
          <cell r="F5" t="str">
            <v>2023-02-16</v>
          </cell>
        </row>
        <row r="6">
          <cell r="A6" t="str">
            <v>Тысячелистник трава 50г</v>
          </cell>
          <cell r="B6" t="str">
            <v>Линия ББЛ</v>
          </cell>
          <cell r="C6">
            <v>12</v>
          </cell>
          <cell r="D6">
            <v>8339</v>
          </cell>
          <cell r="E6">
            <v>32</v>
          </cell>
          <cell r="F6" t="str">
            <v>2023-02-16</v>
          </cell>
        </row>
        <row r="7">
          <cell r="A7" t="str">
            <v>Зверобой трава 50г</v>
          </cell>
          <cell r="B7" t="str">
            <v>Линия ББЛ</v>
          </cell>
          <cell r="C7">
            <v>13</v>
          </cell>
          <cell r="D7">
            <v>18744</v>
          </cell>
          <cell r="E7">
            <v>31</v>
          </cell>
          <cell r="F7" t="str">
            <v>2023-02-17</v>
          </cell>
        </row>
        <row r="8">
          <cell r="A8" t="str">
            <v>Чистотел трава 50г</v>
          </cell>
          <cell r="B8" t="str">
            <v>Линия ББЛ</v>
          </cell>
          <cell r="C8">
            <v>15</v>
          </cell>
          <cell r="D8">
            <v>14350</v>
          </cell>
          <cell r="E8">
            <v>37</v>
          </cell>
          <cell r="F8" t="str">
            <v>2023-02-21</v>
          </cell>
        </row>
        <row r="9">
          <cell r="A9" t="str">
            <v>Валериана корневища с корнями 50г</v>
          </cell>
          <cell r="B9" t="str">
            <v>Линия ББЛ</v>
          </cell>
          <cell r="C9">
            <v>16</v>
          </cell>
          <cell r="D9">
            <v>14254</v>
          </cell>
          <cell r="E9">
            <v>35</v>
          </cell>
          <cell r="F9" t="str">
            <v>2023-02-22</v>
          </cell>
        </row>
        <row r="10">
          <cell r="A10" t="str">
            <v>Укроп пахучий плоды 50г</v>
          </cell>
          <cell r="B10" t="str">
            <v>Линия ББЛ</v>
          </cell>
          <cell r="C10">
            <v>17</v>
          </cell>
          <cell r="D10">
            <v>35449</v>
          </cell>
          <cell r="E10">
            <v>29</v>
          </cell>
          <cell r="F10" t="str">
            <v>2023-02-23</v>
          </cell>
        </row>
        <row r="11">
          <cell r="A11" t="str">
            <v>Бессмертник песчаный цветки 30г</v>
          </cell>
          <cell r="B11" t="str">
            <v>Линия ББЛ</v>
          </cell>
          <cell r="C11">
            <v>18</v>
          </cell>
          <cell r="D11">
            <v>20942</v>
          </cell>
          <cell r="E11">
            <v>39</v>
          </cell>
          <cell r="F11" t="str">
            <v>2023-02-24</v>
          </cell>
        </row>
        <row r="12">
          <cell r="A12" t="str">
            <v>Крушина кора 50г</v>
          </cell>
          <cell r="B12" t="str">
            <v>Линия ББЛ</v>
          </cell>
          <cell r="C12">
            <v>18</v>
          </cell>
          <cell r="D12">
            <v>9313</v>
          </cell>
          <cell r="E12">
            <v>34</v>
          </cell>
          <cell r="F12" t="str">
            <v>2023-02-24</v>
          </cell>
        </row>
        <row r="13">
          <cell r="A13" t="str">
            <v>Кукуруза столбики с рыльцами 40г</v>
          </cell>
          <cell r="B13" t="str">
            <v>Линия ББЛ</v>
          </cell>
          <cell r="C13">
            <v>18</v>
          </cell>
          <cell r="D13">
            <v>17073</v>
          </cell>
          <cell r="E13">
            <v>31</v>
          </cell>
          <cell r="F13" t="str">
            <v>2023-02-24</v>
          </cell>
        </row>
        <row r="14">
          <cell r="A14" t="str">
            <v>Ноготки цветки 50г</v>
          </cell>
          <cell r="B14" t="str">
            <v>Линия ББЛ</v>
          </cell>
          <cell r="C14">
            <v>18</v>
          </cell>
          <cell r="D14">
            <v>20492</v>
          </cell>
          <cell r="E14">
            <v>42</v>
          </cell>
          <cell r="F14" t="str">
            <v>2023-02-24</v>
          </cell>
        </row>
        <row r="15">
          <cell r="A15" t="str">
            <v>Шиповник плоды низковитаминные 50г</v>
          </cell>
          <cell r="B15" t="str">
            <v>Линия ББЛ</v>
          </cell>
          <cell r="C15">
            <v>18</v>
          </cell>
          <cell r="D15">
            <v>27014</v>
          </cell>
          <cell r="E15">
            <v>67</v>
          </cell>
          <cell r="F15" t="str">
            <v>2023-02-24</v>
          </cell>
        </row>
        <row r="16">
          <cell r="A16" t="str">
            <v>Лен семена 100г</v>
          </cell>
          <cell r="B16" t="str">
            <v>Линия ББЛ</v>
          </cell>
          <cell r="C16">
            <v>19</v>
          </cell>
          <cell r="D16">
            <v>68815</v>
          </cell>
          <cell r="E16">
            <v>39</v>
          </cell>
          <cell r="F16" t="str">
            <v>2023-02-27</v>
          </cell>
        </row>
        <row r="17">
          <cell r="A17" t="str">
            <v>Полынь горькая трава 50г</v>
          </cell>
          <cell r="B17" t="str">
            <v>Линия ББЛ</v>
          </cell>
          <cell r="C17">
            <v>19</v>
          </cell>
          <cell r="D17">
            <v>28126</v>
          </cell>
          <cell r="E17">
            <v>29</v>
          </cell>
          <cell r="F17" t="str">
            <v>2023-02-27</v>
          </cell>
        </row>
        <row r="18">
          <cell r="A18" t="str">
            <v>Девясил корневища и корни 50г</v>
          </cell>
          <cell r="B18" t="str">
            <v>Линия ББЛ</v>
          </cell>
          <cell r="C18">
            <v>20</v>
          </cell>
          <cell r="D18">
            <v>13118</v>
          </cell>
          <cell r="E18">
            <v>33</v>
          </cell>
          <cell r="F18" t="str">
            <v>2023-02-28</v>
          </cell>
        </row>
        <row r="19">
          <cell r="A19" t="str">
            <v>Сб. Фитопектол №2 (Грудной сбор №2) 35г</v>
          </cell>
          <cell r="B19" t="str">
            <v>Линия ББЛ</v>
          </cell>
          <cell r="C19">
            <v>20</v>
          </cell>
          <cell r="D19">
            <v>7871</v>
          </cell>
          <cell r="E19">
            <v>72</v>
          </cell>
          <cell r="F19" t="str">
            <v>2023-02-28</v>
          </cell>
        </row>
        <row r="20">
          <cell r="A20" t="str">
            <v>Солодка корни 50г</v>
          </cell>
          <cell r="B20" t="str">
            <v>Линия ББЛ</v>
          </cell>
          <cell r="C20">
            <v>20</v>
          </cell>
          <cell r="D20">
            <v>29338</v>
          </cell>
          <cell r="E20">
            <v>41</v>
          </cell>
          <cell r="F20" t="str">
            <v>2023-02-28</v>
          </cell>
        </row>
        <row r="21">
          <cell r="A21" t="str">
            <v>Эвкалипт прутовидный листья 75г</v>
          </cell>
          <cell r="B21" t="str">
            <v>Линия ББЛ</v>
          </cell>
          <cell r="C21">
            <v>20</v>
          </cell>
          <cell r="D21">
            <v>19020</v>
          </cell>
          <cell r="E21">
            <v>44</v>
          </cell>
          <cell r="F21" t="str">
            <v>2023-02-28</v>
          </cell>
        </row>
        <row r="22">
          <cell r="A22" t="str">
            <v>Багульник болотный побеги 50г</v>
          </cell>
          <cell r="B22" t="str">
            <v>Линия ББЛ</v>
          </cell>
          <cell r="C22">
            <v>21</v>
          </cell>
          <cell r="D22">
            <v>15033</v>
          </cell>
          <cell r="E22">
            <v>40</v>
          </cell>
          <cell r="F22" t="str">
            <v>2023-03-01</v>
          </cell>
        </row>
        <row r="23">
          <cell r="A23" t="str">
            <v>Сб. Фитонефрол (Урологический сбор) 50г</v>
          </cell>
          <cell r="B23" t="str">
            <v>Линия ББЛ</v>
          </cell>
          <cell r="C23">
            <v>21</v>
          </cell>
          <cell r="D23">
            <v>8991</v>
          </cell>
          <cell r="E23">
            <v>31</v>
          </cell>
          <cell r="F23" t="str">
            <v>2023-03-01</v>
          </cell>
        </row>
        <row r="24">
          <cell r="A24" t="str">
            <v>Ромашка цветки вн 50г</v>
          </cell>
          <cell r="B24" t="str">
            <v>Линия ББЛ</v>
          </cell>
          <cell r="C24">
            <v>22</v>
          </cell>
          <cell r="D24">
            <v>90690</v>
          </cell>
          <cell r="E24">
            <v>32</v>
          </cell>
          <cell r="F24" t="str">
            <v>2023-03-02</v>
          </cell>
        </row>
        <row r="25">
          <cell r="A25" t="str">
            <v>Сенна листья 50г</v>
          </cell>
          <cell r="B25" t="str">
            <v>Линия ББЛ</v>
          </cell>
          <cell r="C25">
            <v>22</v>
          </cell>
          <cell r="D25">
            <v>21295</v>
          </cell>
          <cell r="E25">
            <v>32</v>
          </cell>
          <cell r="F25" t="str">
            <v>2023-03-02</v>
          </cell>
        </row>
        <row r="26">
          <cell r="A26" t="str">
            <v>Липа цветки 35г</v>
          </cell>
          <cell r="B26" t="str">
            <v>Линия ББЛ</v>
          </cell>
          <cell r="C26">
            <v>23</v>
          </cell>
          <cell r="D26">
            <v>20507</v>
          </cell>
          <cell r="E26">
            <v>48</v>
          </cell>
          <cell r="F26" t="str">
            <v>2023-03-03</v>
          </cell>
        </row>
        <row r="27">
          <cell r="A27" t="str">
            <v>Пижма цветки 75г</v>
          </cell>
          <cell r="B27" t="str">
            <v>Линия ББЛ</v>
          </cell>
          <cell r="C27">
            <v>23</v>
          </cell>
          <cell r="D27">
            <v>18373</v>
          </cell>
          <cell r="E27">
            <v>31</v>
          </cell>
          <cell r="F27" t="str">
            <v>2023-03-03</v>
          </cell>
        </row>
        <row r="28">
          <cell r="A28" t="str">
            <v>Эрва шерстистая трава 30г</v>
          </cell>
          <cell r="B28" t="str">
            <v>Линия ББЛ</v>
          </cell>
          <cell r="C28">
            <v>23</v>
          </cell>
          <cell r="D28">
            <v>17068</v>
          </cell>
          <cell r="E28">
            <v>30</v>
          </cell>
          <cell r="F28" t="str">
            <v>2023-03-03</v>
          </cell>
        </row>
        <row r="29">
          <cell r="A29" t="str">
            <v>Боярышник плоды 75г</v>
          </cell>
          <cell r="B29" t="str">
            <v>Линия ББЛ</v>
          </cell>
          <cell r="C29">
            <v>24</v>
          </cell>
          <cell r="D29">
            <v>18355</v>
          </cell>
          <cell r="E29">
            <v>33</v>
          </cell>
          <cell r="F29" t="str">
            <v>2023-03-06</v>
          </cell>
        </row>
        <row r="30">
          <cell r="A30" t="str">
            <v>Пустырник трава 50г</v>
          </cell>
          <cell r="B30" t="str">
            <v>Линия ББЛ</v>
          </cell>
          <cell r="C30">
            <v>24</v>
          </cell>
          <cell r="D30">
            <v>11618</v>
          </cell>
          <cell r="E30">
            <v>39</v>
          </cell>
          <cell r="F30" t="str">
            <v>2023-03-06</v>
          </cell>
        </row>
        <row r="31">
          <cell r="A31" t="str">
            <v>Аир корневища 75г</v>
          </cell>
          <cell r="B31" t="str">
            <v>Линия ББЛ</v>
          </cell>
          <cell r="C31">
            <v>26</v>
          </cell>
          <cell r="D31">
            <v>11129</v>
          </cell>
          <cell r="E31">
            <v>35</v>
          </cell>
          <cell r="F31" t="str">
            <v>2023-03-08</v>
          </cell>
        </row>
        <row r="32">
          <cell r="A32" t="str">
            <v>Шалфей листья 50г</v>
          </cell>
          <cell r="B32" t="str">
            <v>Линия ББЛ</v>
          </cell>
          <cell r="C32">
            <v>26</v>
          </cell>
          <cell r="D32">
            <v>33827</v>
          </cell>
          <cell r="E32">
            <v>37</v>
          </cell>
          <cell r="F32" t="str">
            <v>2023-03-08</v>
          </cell>
        </row>
        <row r="33">
          <cell r="A33" t="str">
            <v>Брусника листья 50г</v>
          </cell>
          <cell r="B33" t="str">
            <v>Линия ББЛ</v>
          </cell>
          <cell r="C33">
            <v>27</v>
          </cell>
          <cell r="D33">
            <v>19188</v>
          </cell>
          <cell r="E33">
            <v>30</v>
          </cell>
          <cell r="F33" t="str">
            <v>2023-03-09</v>
          </cell>
        </row>
        <row r="34">
          <cell r="A34" t="str">
            <v>Ламинарии слоевища (морская капуста) 100г</v>
          </cell>
          <cell r="B34" t="str">
            <v>Линия ББЛ</v>
          </cell>
          <cell r="C34">
            <v>27</v>
          </cell>
          <cell r="D34">
            <v>21738</v>
          </cell>
          <cell r="E34">
            <v>40</v>
          </cell>
          <cell r="F34" t="str">
            <v>2023-03-09</v>
          </cell>
        </row>
        <row r="35">
          <cell r="A35" t="str">
            <v>Мята перечная листья 50г</v>
          </cell>
          <cell r="B35" t="str">
            <v>Линия ББЛ</v>
          </cell>
          <cell r="C35">
            <v>27</v>
          </cell>
          <cell r="D35">
            <v>24626</v>
          </cell>
          <cell r="E35">
            <v>42</v>
          </cell>
          <cell r="F35" t="str">
            <v>2023-03-09</v>
          </cell>
        </row>
        <row r="36">
          <cell r="A36" t="str">
            <v>Толокнянка листья 50г</v>
          </cell>
          <cell r="B36" t="str">
            <v>Линия ББЛ</v>
          </cell>
          <cell r="C36">
            <v>28</v>
          </cell>
          <cell r="D36">
            <v>9279</v>
          </cell>
          <cell r="E36">
            <v>30</v>
          </cell>
          <cell r="F36" t="str">
            <v>2023-03-10</v>
          </cell>
        </row>
        <row r="37">
          <cell r="A37" t="str">
            <v>Спорыш трава 50г</v>
          </cell>
          <cell r="B37" t="str">
            <v>Линия ББЛ</v>
          </cell>
          <cell r="C37">
            <v>30</v>
          </cell>
          <cell r="D37">
            <v>17292</v>
          </cell>
          <cell r="E37">
            <v>32</v>
          </cell>
          <cell r="F37" t="str">
            <v>2023-03-14</v>
          </cell>
        </row>
        <row r="38">
          <cell r="A38" t="str">
            <v>Чабрец трава 50г</v>
          </cell>
          <cell r="B38" t="str">
            <v>Линия ББЛ</v>
          </cell>
          <cell r="C38">
            <v>30</v>
          </cell>
          <cell r="D38">
            <v>27850</v>
          </cell>
          <cell r="E38">
            <v>42</v>
          </cell>
          <cell r="F38" t="str">
            <v>2023-03-14</v>
          </cell>
        </row>
        <row r="39">
          <cell r="A39" t="str">
            <v>Рябина плоды 50г</v>
          </cell>
          <cell r="B39" t="str">
            <v>Линия ББЛ</v>
          </cell>
          <cell r="C39">
            <v>31</v>
          </cell>
          <cell r="D39">
            <v>2800</v>
          </cell>
          <cell r="E39">
            <v>51</v>
          </cell>
          <cell r="F39" t="str">
            <v>2023-03-15</v>
          </cell>
        </row>
        <row r="40">
          <cell r="A40" t="str">
            <v>Дуба кора 75г</v>
          </cell>
          <cell r="B40" t="str">
            <v>Линия ББЛ</v>
          </cell>
          <cell r="C40">
            <v>33</v>
          </cell>
          <cell r="D40">
            <v>81300</v>
          </cell>
          <cell r="E40">
            <v>30</v>
          </cell>
          <cell r="F40" t="str">
            <v>2023-03-17</v>
          </cell>
        </row>
        <row r="41">
          <cell r="A41" t="str">
            <v>Можжевельник плоды 50г</v>
          </cell>
          <cell r="B41" t="str">
            <v>Линия ББЛ</v>
          </cell>
          <cell r="C41">
            <v>34</v>
          </cell>
          <cell r="D41">
            <v>15298</v>
          </cell>
          <cell r="E41" t="str">
            <v>inf</v>
          </cell>
          <cell r="F41" t="str">
            <v>2023-03-20</v>
          </cell>
        </row>
        <row r="42">
          <cell r="A42" t="str">
            <v>Крапива листья 50г</v>
          </cell>
          <cell r="B42" t="str">
            <v>Линия ББЛ</v>
          </cell>
          <cell r="C42">
            <v>35</v>
          </cell>
          <cell r="D42">
            <v>26010</v>
          </cell>
          <cell r="E42">
            <v>37</v>
          </cell>
          <cell r="F42" t="str">
            <v>2023-03-21</v>
          </cell>
        </row>
        <row r="43">
          <cell r="A43" t="str">
            <v>Алтей корни 75г</v>
          </cell>
          <cell r="B43" t="str">
            <v>Линия ББЛ</v>
          </cell>
          <cell r="C43">
            <v>38</v>
          </cell>
          <cell r="D43">
            <v>7237</v>
          </cell>
          <cell r="E43">
            <v>58</v>
          </cell>
          <cell r="F43" t="str">
            <v>2023-03-24</v>
          </cell>
        </row>
        <row r="44">
          <cell r="A44" t="str">
            <v>Череда трава 50г</v>
          </cell>
          <cell r="B44" t="str">
            <v>Линия ББЛ</v>
          </cell>
          <cell r="C44">
            <v>40</v>
          </cell>
          <cell r="D44">
            <v>16683</v>
          </cell>
          <cell r="E44">
            <v>33</v>
          </cell>
          <cell r="F44" t="str">
            <v>2023-03-28</v>
          </cell>
        </row>
        <row r="45">
          <cell r="A45" t="str">
            <v>Подорожник большой листья 50г</v>
          </cell>
          <cell r="B45" t="str">
            <v>Линия ББЛ</v>
          </cell>
          <cell r="C45">
            <v>47</v>
          </cell>
          <cell r="D45">
            <v>17075</v>
          </cell>
          <cell r="E45">
            <v>50</v>
          </cell>
          <cell r="F45" t="str">
            <v>2023-04-06</v>
          </cell>
        </row>
        <row r="46">
          <cell r="A46" t="str">
            <v>Чага (березовый гриб) 50г</v>
          </cell>
          <cell r="B46" t="str">
            <v>Линия ББЛ</v>
          </cell>
          <cell r="C46">
            <v>49</v>
          </cell>
          <cell r="D46">
            <v>26020</v>
          </cell>
          <cell r="E46">
            <v>46</v>
          </cell>
          <cell r="F46" t="str">
            <v>2023-04-10</v>
          </cell>
        </row>
        <row r="47">
          <cell r="A47" t="str">
            <v>Береза почки 50г</v>
          </cell>
          <cell r="B47" t="str">
            <v>Линия ББЛ</v>
          </cell>
          <cell r="C47">
            <v>50</v>
          </cell>
          <cell r="D47">
            <v>26147</v>
          </cell>
          <cell r="E47">
            <v>42</v>
          </cell>
          <cell r="F47" t="str">
            <v>2023-04-11</v>
          </cell>
        </row>
        <row r="48">
          <cell r="A48" t="str">
            <v>Сб. Фитопектол №1 (Грудной сбор №1) 35г</v>
          </cell>
          <cell r="B48" t="str">
            <v>Линия ББЛ</v>
          </cell>
          <cell r="C48">
            <v>148</v>
          </cell>
          <cell r="D48">
            <v>7312</v>
          </cell>
          <cell r="E48">
            <v>90</v>
          </cell>
          <cell r="F48" t="str">
            <v>2023-08-25</v>
          </cell>
        </row>
        <row r="49">
          <cell r="A49" t="str">
            <v>Фп Детский травяной чай "ФармаЦветик® для спокойного сна" 20х1,5 г</v>
          </cell>
          <cell r="B49" t="str">
            <v>Линия ИМА С 21</v>
          </cell>
          <cell r="C49">
            <v>6</v>
          </cell>
          <cell r="D49">
            <v>1850</v>
          </cell>
          <cell r="E49">
            <v>136</v>
          </cell>
          <cell r="F49" t="str">
            <v>2023-02-08</v>
          </cell>
        </row>
        <row r="50">
          <cell r="A50" t="str">
            <v>Фп Детский травяной чай "ФармаЦветик® для иммунитета" 20х1,5 г</v>
          </cell>
          <cell r="B50" t="str">
            <v>Линия ИМА С 21</v>
          </cell>
          <cell r="C50">
            <v>20</v>
          </cell>
          <cell r="D50">
            <v>3220</v>
          </cell>
          <cell r="E50">
            <v>285</v>
          </cell>
          <cell r="F50" t="str">
            <v>2023-02-28</v>
          </cell>
        </row>
        <row r="51">
          <cell r="A51" t="str">
            <v>Фп Детский травяной чай "ФармаЦветик®  при простуде" 20х1,5 г</v>
          </cell>
          <cell r="B51" t="str">
            <v>Линия ИМА С 21</v>
          </cell>
          <cell r="C51">
            <v>36</v>
          </cell>
          <cell r="D51">
            <v>4480</v>
          </cell>
          <cell r="E51">
            <v>109</v>
          </cell>
          <cell r="F51" t="str">
            <v>2023-03-22</v>
          </cell>
        </row>
        <row r="52">
          <cell r="A52" t="str">
            <v>Фп Фиточай "Лактафитол" (БАД) 20х1,5 г</v>
          </cell>
          <cell r="B52" t="str">
            <v>Линия ИМА С 21</v>
          </cell>
          <cell r="C52">
            <v>36</v>
          </cell>
          <cell r="D52">
            <v>14338</v>
          </cell>
          <cell r="E52">
            <v>41</v>
          </cell>
          <cell r="F52" t="str">
            <v>2023-03-22</v>
          </cell>
        </row>
        <row r="53">
          <cell r="A53" t="str">
            <v>Фп Детский травяной чай "ФармаЦветик® для животика" 20х1,5 г</v>
          </cell>
          <cell r="B53" t="str">
            <v>Линия ИМА С 21</v>
          </cell>
          <cell r="C53">
            <v>63</v>
          </cell>
          <cell r="D53">
            <v>3770</v>
          </cell>
          <cell r="E53">
            <v>83</v>
          </cell>
          <cell r="F53" t="str">
            <v>2023-04-28</v>
          </cell>
        </row>
        <row r="54">
          <cell r="A54" t="str">
            <v>Фп "ВердиоГаст® Фиточай для улучшения пищеварения с зеленым чаем"(БАД) 20*1,5г</v>
          </cell>
          <cell r="B54" t="str">
            <v>Линия ИМА С 21</v>
          </cell>
          <cell r="C54">
            <v>127</v>
          </cell>
          <cell r="D54">
            <v>2810</v>
          </cell>
          <cell r="E54">
            <v>218</v>
          </cell>
          <cell r="F54" t="str">
            <v>2023-07-27</v>
          </cell>
        </row>
        <row r="55">
          <cell r="A55" t="str">
            <v>Фп "ВердиоГаст® Фиточай для улучшения пищеварения с черным чаем" (БАД) 20*1,5г</v>
          </cell>
          <cell r="B55" t="str">
            <v>Линия ИМА С 21</v>
          </cell>
          <cell r="C55">
            <v>256</v>
          </cell>
          <cell r="D55">
            <v>6320</v>
          </cell>
          <cell r="E55">
            <v>339</v>
          </cell>
          <cell r="F55">
            <v>0</v>
          </cell>
        </row>
        <row r="56">
          <cell r="A56" t="str">
            <v>Фп Пижма цветки 20х1,5г</v>
          </cell>
          <cell r="B56" t="str">
            <v>Линия ИМА С 50</v>
          </cell>
          <cell r="C56">
            <v>14</v>
          </cell>
          <cell r="D56">
            <v>2334</v>
          </cell>
          <cell r="E56">
            <v>33</v>
          </cell>
          <cell r="F56" t="str">
            <v>2023-02-20</v>
          </cell>
        </row>
        <row r="57">
          <cell r="A57" t="str">
            <v>Фп Сб. Желудочный №3 20x2,0г</v>
          </cell>
          <cell r="B57" t="str">
            <v>Линия ИМА С 50</v>
          </cell>
          <cell r="C57">
            <v>16</v>
          </cell>
          <cell r="D57">
            <v>10818</v>
          </cell>
          <cell r="E57">
            <v>32</v>
          </cell>
          <cell r="F57" t="str">
            <v>2023-02-22</v>
          </cell>
        </row>
        <row r="58">
          <cell r="A58" t="str">
            <v>Фп Боярышник плоды 20х3,0г</v>
          </cell>
          <cell r="B58" t="str">
            <v>Линия ИМА С 50</v>
          </cell>
          <cell r="C58">
            <v>17</v>
          </cell>
          <cell r="D58">
            <v>6788</v>
          </cell>
          <cell r="E58">
            <v>36</v>
          </cell>
          <cell r="F58" t="str">
            <v>2023-02-23</v>
          </cell>
        </row>
        <row r="59">
          <cell r="A59" t="str">
            <v>Фп Шалфей листья 20х1,5г</v>
          </cell>
          <cell r="B59" t="str">
            <v>Линия ИМА С 50</v>
          </cell>
          <cell r="C59">
            <v>17</v>
          </cell>
          <cell r="D59">
            <v>66852</v>
          </cell>
          <cell r="E59">
            <v>51</v>
          </cell>
          <cell r="F59" t="str">
            <v>2023-02-23</v>
          </cell>
        </row>
        <row r="60">
          <cell r="A60" t="str">
            <v>Фп Сб. Проктофитол (Противогеморроидальный сбор) 20х2,0г</v>
          </cell>
          <cell r="B60" t="str">
            <v>Линия ИМА С 50</v>
          </cell>
          <cell r="C60">
            <v>18</v>
          </cell>
          <cell r="D60">
            <v>11736</v>
          </cell>
          <cell r="E60">
            <v>28</v>
          </cell>
          <cell r="F60" t="str">
            <v>2023-02-24</v>
          </cell>
        </row>
        <row r="61">
          <cell r="A61" t="str">
            <v>Фп Пустырник трава 20x1,5г</v>
          </cell>
          <cell r="B61" t="str">
            <v>Линия ИМА С 50</v>
          </cell>
          <cell r="C61">
            <v>19</v>
          </cell>
          <cell r="D61">
            <v>19314</v>
          </cell>
          <cell r="E61">
            <v>32</v>
          </cell>
          <cell r="F61" t="str">
            <v>2023-02-27</v>
          </cell>
        </row>
        <row r="62">
          <cell r="A62" t="str">
            <v>Фп Сб. Бруснивер 20x2,0г</v>
          </cell>
          <cell r="B62" t="str">
            <v>Линия ИМА С 50</v>
          </cell>
          <cell r="C62">
            <v>19</v>
          </cell>
          <cell r="D62">
            <v>107395</v>
          </cell>
          <cell r="E62">
            <v>28</v>
          </cell>
          <cell r="F62" t="str">
            <v>2023-02-27</v>
          </cell>
        </row>
        <row r="63">
          <cell r="A63" t="str">
            <v>Фп Сб. Элекасол 20x2,0г</v>
          </cell>
          <cell r="B63" t="str">
            <v>Линия ИМА С 50</v>
          </cell>
          <cell r="C63">
            <v>19</v>
          </cell>
          <cell r="D63">
            <v>24174</v>
          </cell>
          <cell r="E63">
            <v>54</v>
          </cell>
          <cell r="F63" t="str">
            <v>2023-02-27</v>
          </cell>
        </row>
        <row r="64">
          <cell r="A64" t="str">
            <v>Фп Крапива листья 20x1,5г</v>
          </cell>
          <cell r="B64" t="str">
            <v>Линия ИМА С 50</v>
          </cell>
          <cell r="C64">
            <v>20</v>
          </cell>
          <cell r="D64">
            <v>33017</v>
          </cell>
          <cell r="E64">
            <v>29</v>
          </cell>
          <cell r="F64" t="str">
            <v>2023-02-28</v>
          </cell>
        </row>
        <row r="65">
          <cell r="A65" t="str">
            <v>Фп Череда трава 20х1,5г</v>
          </cell>
          <cell r="B65" t="str">
            <v>Линия ИМА С 50</v>
          </cell>
          <cell r="C65">
            <v>21</v>
          </cell>
          <cell r="D65">
            <v>26765</v>
          </cell>
          <cell r="E65">
            <v>28</v>
          </cell>
          <cell r="F65" t="str">
            <v>2023-03-01</v>
          </cell>
        </row>
        <row r="66">
          <cell r="A66" t="str">
            <v>Фп Липа цветки 20x1,5г</v>
          </cell>
          <cell r="B66" t="str">
            <v>Линия ИМА С 50</v>
          </cell>
          <cell r="C66">
            <v>23</v>
          </cell>
          <cell r="D66">
            <v>50814</v>
          </cell>
          <cell r="E66">
            <v>62</v>
          </cell>
          <cell r="F66" t="str">
            <v>2023-03-03</v>
          </cell>
        </row>
        <row r="67">
          <cell r="A67" t="str">
            <v>Фп Мелисса лекарственная трава 20x1,5г</v>
          </cell>
          <cell r="B67" t="str">
            <v>Линия ИМА С 50</v>
          </cell>
          <cell r="C67">
            <v>23</v>
          </cell>
          <cell r="D67">
            <v>24154</v>
          </cell>
          <cell r="E67">
            <v>30</v>
          </cell>
          <cell r="F67" t="str">
            <v>2023-03-03</v>
          </cell>
        </row>
        <row r="68">
          <cell r="A68" t="str">
            <v>Фп Сб. Арфазетин-Э 20x2,0г</v>
          </cell>
          <cell r="B68" t="str">
            <v>Линия ИМА С 50</v>
          </cell>
          <cell r="C68">
            <v>23</v>
          </cell>
          <cell r="D68">
            <v>30807</v>
          </cell>
          <cell r="E68">
            <v>32</v>
          </cell>
          <cell r="F68" t="str">
            <v>2023-03-03</v>
          </cell>
        </row>
        <row r="69">
          <cell r="A69" t="str">
            <v>Фп Хвощ полевой трава 20х1,5г</v>
          </cell>
          <cell r="B69" t="str">
            <v>Линия ИМА С 50</v>
          </cell>
          <cell r="C69">
            <v>24</v>
          </cell>
          <cell r="D69">
            <v>22270</v>
          </cell>
          <cell r="E69">
            <v>25</v>
          </cell>
          <cell r="F69" t="str">
            <v>2023-03-06</v>
          </cell>
        </row>
        <row r="70">
          <cell r="A70" t="str">
            <v>Фп Чабрец трава 20x1,5 г</v>
          </cell>
          <cell r="B70" t="str">
            <v>Линия ИМА С 50</v>
          </cell>
          <cell r="C70">
            <v>24</v>
          </cell>
          <cell r="D70">
            <v>47875</v>
          </cell>
          <cell r="E70">
            <v>44</v>
          </cell>
          <cell r="F70" t="str">
            <v>2023-03-06</v>
          </cell>
        </row>
        <row r="71">
          <cell r="A71" t="str">
            <v>Фп Пастушья сумка трава 20х1,5г</v>
          </cell>
          <cell r="B71" t="str">
            <v>Линия ИМА С 50</v>
          </cell>
          <cell r="C71">
            <v>25</v>
          </cell>
          <cell r="D71">
            <v>4102</v>
          </cell>
          <cell r="E71">
            <v>37</v>
          </cell>
          <cell r="F71" t="str">
            <v>2023-03-07</v>
          </cell>
        </row>
        <row r="72">
          <cell r="A72" t="str">
            <v>Фп Зверобой трава 20x1,5г</v>
          </cell>
          <cell r="B72" t="str">
            <v>Линия ИМА С 50</v>
          </cell>
          <cell r="C72">
            <v>26</v>
          </cell>
          <cell r="D72">
            <v>34128</v>
          </cell>
          <cell r="E72">
            <v>30</v>
          </cell>
          <cell r="F72" t="str">
            <v>2023-03-08</v>
          </cell>
        </row>
        <row r="73">
          <cell r="A73" t="str">
            <v>Фп Сб. Фитогастрол (Желудочно-кишечный сбор) 20x2,0г</v>
          </cell>
          <cell r="B73" t="str">
            <v>Линия ИМА С 50</v>
          </cell>
          <cell r="C73">
            <v>26</v>
          </cell>
          <cell r="D73">
            <v>60399</v>
          </cell>
          <cell r="E73">
            <v>32</v>
          </cell>
          <cell r="F73" t="str">
            <v>2023-03-08</v>
          </cell>
        </row>
        <row r="74">
          <cell r="A74" t="str">
            <v>Фп Сб. Фитогепатол №3 (Желчегонный сбор №3) 20x2,0г</v>
          </cell>
          <cell r="B74" t="str">
            <v>Линия ИМА С 50</v>
          </cell>
          <cell r="C74">
            <v>27</v>
          </cell>
          <cell r="D74">
            <v>61274</v>
          </cell>
          <cell r="E74">
            <v>32</v>
          </cell>
          <cell r="F74" t="str">
            <v>2023-03-09</v>
          </cell>
        </row>
        <row r="75">
          <cell r="A75" t="str">
            <v>Фп Шиповник плоды 20х2,0г</v>
          </cell>
          <cell r="B75" t="str">
            <v>Линия ИМА С 50</v>
          </cell>
          <cell r="C75">
            <v>27</v>
          </cell>
          <cell r="D75">
            <v>29484</v>
          </cell>
          <cell r="E75">
            <v>43</v>
          </cell>
          <cell r="F75" t="str">
            <v>2023-03-09</v>
          </cell>
        </row>
        <row r="76">
          <cell r="A76" t="str">
            <v>Фп Береза листья 20x1,5г</v>
          </cell>
          <cell r="B76" t="str">
            <v>Линия ИМА С 50</v>
          </cell>
          <cell r="C76">
            <v>28</v>
          </cell>
          <cell r="D76">
            <v>3741</v>
          </cell>
          <cell r="E76">
            <v>37</v>
          </cell>
          <cell r="F76" t="str">
            <v>2023-03-10</v>
          </cell>
        </row>
        <row r="77">
          <cell r="A77" t="str">
            <v>Фп Сб. Грудной №4 20x2,0г</v>
          </cell>
          <cell r="B77" t="str">
            <v>Линия ИМА С 50</v>
          </cell>
          <cell r="C77">
            <v>28</v>
          </cell>
          <cell r="D77">
            <v>697284</v>
          </cell>
          <cell r="E77">
            <v>100</v>
          </cell>
          <cell r="F77" t="str">
            <v>2023-03-10</v>
          </cell>
        </row>
        <row r="78">
          <cell r="A78" t="str">
            <v>Фп Сб. Фитонефрол (Урологический сбор) 20x2,0г</v>
          </cell>
          <cell r="B78" t="str">
            <v>Линия ИМА С 50</v>
          </cell>
          <cell r="C78">
            <v>28</v>
          </cell>
          <cell r="D78">
            <v>151953</v>
          </cell>
          <cell r="E78">
            <v>32</v>
          </cell>
          <cell r="F78" t="str">
            <v>2023-03-10</v>
          </cell>
        </row>
        <row r="79">
          <cell r="A79" t="str">
            <v>Фп Толокнянка листья 20x1,5г</v>
          </cell>
          <cell r="B79" t="str">
            <v>Линия ИМА С 50</v>
          </cell>
          <cell r="C79">
            <v>28</v>
          </cell>
          <cell r="D79">
            <v>28322</v>
          </cell>
          <cell r="E79">
            <v>25</v>
          </cell>
          <cell r="F79" t="str">
            <v>2023-03-10</v>
          </cell>
        </row>
        <row r="80">
          <cell r="A80" t="str">
            <v>Фп Брусника листья 20х1,5г</v>
          </cell>
          <cell r="B80" t="str">
            <v>Линия ИМА С 50</v>
          </cell>
          <cell r="C80">
            <v>29</v>
          </cell>
          <cell r="D80">
            <v>63841</v>
          </cell>
          <cell r="E80">
            <v>30</v>
          </cell>
          <cell r="F80" t="str">
            <v>2023-03-13</v>
          </cell>
        </row>
        <row r="81">
          <cell r="A81" t="str">
            <v>Фп Чистотел трава 20х1,5г</v>
          </cell>
          <cell r="B81" t="str">
            <v>Линия ИМА С 50</v>
          </cell>
          <cell r="C81">
            <v>29</v>
          </cell>
          <cell r="D81">
            <v>30663</v>
          </cell>
          <cell r="E81">
            <v>29</v>
          </cell>
          <cell r="F81" t="str">
            <v>2023-03-13</v>
          </cell>
        </row>
        <row r="82">
          <cell r="A82" t="str">
            <v>Фп Душица трава 20x1,5г</v>
          </cell>
          <cell r="B82" t="str">
            <v>Линия ИМА С 50</v>
          </cell>
          <cell r="C82">
            <v>31</v>
          </cell>
          <cell r="D82">
            <v>22819</v>
          </cell>
          <cell r="E82">
            <v>36</v>
          </cell>
          <cell r="F82" t="str">
            <v>2023-03-15</v>
          </cell>
        </row>
        <row r="83">
          <cell r="A83" t="str">
            <v>Фп Сенна листья 20x1,5г</v>
          </cell>
          <cell r="B83" t="str">
            <v>Линия ИМА С 50</v>
          </cell>
          <cell r="C83">
            <v>31</v>
          </cell>
          <cell r="D83">
            <v>78515</v>
          </cell>
          <cell r="E83">
            <v>27</v>
          </cell>
          <cell r="F83" t="str">
            <v>2023-03-15</v>
          </cell>
        </row>
        <row r="84">
          <cell r="A84" t="str">
            <v>Фп Мята перечная листья 20x1,5г</v>
          </cell>
          <cell r="B84" t="str">
            <v>Линия ИМА С 50</v>
          </cell>
          <cell r="C84">
            <v>32</v>
          </cell>
          <cell r="D84">
            <v>53667</v>
          </cell>
          <cell r="E84">
            <v>29</v>
          </cell>
          <cell r="F84" t="str">
            <v>2023-03-16</v>
          </cell>
        </row>
        <row r="85">
          <cell r="A85" t="str">
            <v>Фп Сб. Фитоседан №2 (Успокоительный сбор №2) 20x2,0г</v>
          </cell>
          <cell r="B85" t="str">
            <v>Линия ИМА С 50</v>
          </cell>
          <cell r="C85">
            <v>32</v>
          </cell>
          <cell r="D85">
            <v>42460</v>
          </cell>
          <cell r="E85">
            <v>29</v>
          </cell>
          <cell r="F85" t="str">
            <v>2023-03-16</v>
          </cell>
        </row>
        <row r="86">
          <cell r="A86" t="str">
            <v>Фп Подорожник листья 20x1,5г</v>
          </cell>
          <cell r="B86" t="str">
            <v>Линия ИМА С 50</v>
          </cell>
          <cell r="C86">
            <v>33</v>
          </cell>
          <cell r="D86">
            <v>23631</v>
          </cell>
          <cell r="E86">
            <v>37</v>
          </cell>
          <cell r="F86" t="str">
            <v>2023-03-17</v>
          </cell>
        </row>
        <row r="87">
          <cell r="A87" t="str">
            <v>Фп Ромашка цветки 20x1,5г</v>
          </cell>
          <cell r="B87" t="str">
            <v>Линия ИМА С 50</v>
          </cell>
          <cell r="C87">
            <v>35</v>
          </cell>
          <cell r="D87">
            <v>1130381</v>
          </cell>
          <cell r="E87">
            <v>31</v>
          </cell>
          <cell r="F87" t="str">
            <v>2023-03-21</v>
          </cell>
        </row>
        <row r="88">
          <cell r="A88" t="str">
            <v>Фп Сб. Фитоседан №3 (Успокоительный сбор №3) 20х2,0г</v>
          </cell>
          <cell r="B88" t="str">
            <v>Линия ИМА С 50</v>
          </cell>
          <cell r="C88">
            <v>35</v>
          </cell>
          <cell r="D88">
            <v>63018</v>
          </cell>
          <cell r="E88">
            <v>35</v>
          </cell>
          <cell r="F88" t="str">
            <v>2023-03-21</v>
          </cell>
        </row>
        <row r="89">
          <cell r="A89" t="str">
            <v>Фп Ольха соплодия 20х1,5г</v>
          </cell>
          <cell r="B89" t="str">
            <v>Линия ИМА С 50</v>
          </cell>
          <cell r="C89">
            <v>47</v>
          </cell>
          <cell r="D89">
            <v>1562</v>
          </cell>
          <cell r="E89" t="str">
            <v>inf</v>
          </cell>
          <cell r="F89" t="str">
            <v>2023-04-06</v>
          </cell>
        </row>
        <row r="90">
          <cell r="A90" t="str">
            <v>Фп Золототысячник трава 20х1,5г</v>
          </cell>
          <cell r="B90" t="str">
            <v>Линия ИМА С 50</v>
          </cell>
          <cell r="C90">
            <v>150</v>
          </cell>
          <cell r="D90">
            <v>7516</v>
          </cell>
          <cell r="E90">
            <v>39</v>
          </cell>
          <cell r="F90" t="str">
            <v>2023-08-29</v>
          </cell>
        </row>
        <row r="91">
          <cell r="A91" t="str">
            <v>Фп Аир корневища 20x1,5г</v>
          </cell>
          <cell r="B91" t="str">
            <v>Линия ИМА С 50</v>
          </cell>
          <cell r="C91">
            <v>174</v>
          </cell>
          <cell r="D91">
            <v>11704</v>
          </cell>
          <cell r="E91">
            <v>43</v>
          </cell>
          <cell r="F91" t="str">
            <v>2023-10-02</v>
          </cell>
        </row>
        <row r="92">
          <cell r="A92" t="str">
            <v>Фп Фиалка трехцветная трава 20x1,5г</v>
          </cell>
          <cell r="B92" t="str">
            <v>Линия ИМА С 50</v>
          </cell>
          <cell r="C92">
            <v>211</v>
          </cell>
          <cell r="D92">
            <v>9054</v>
          </cell>
          <cell r="E92">
            <v>47</v>
          </cell>
          <cell r="F92" t="str">
            <v>2023-11-22</v>
          </cell>
        </row>
        <row r="93">
          <cell r="A93" t="str">
            <v>Фп "Щедрость природы® Фиточай успокоительный"20х2,0 г</v>
          </cell>
          <cell r="B93" t="str">
            <v>Линия ИМА С 50</v>
          </cell>
          <cell r="C93">
            <v>216</v>
          </cell>
          <cell r="D93">
            <v>3834</v>
          </cell>
          <cell r="E93">
            <v>100</v>
          </cell>
          <cell r="F93" t="str">
            <v>2023-11-29</v>
          </cell>
        </row>
        <row r="94">
          <cell r="A94" t="str">
            <v>Фп "Щедрость природы® Фиточай кардиологический" 20х2,0 г</v>
          </cell>
          <cell r="B94" t="str">
            <v>Линия ИМА С 50</v>
          </cell>
          <cell r="C94">
            <v>221</v>
          </cell>
          <cell r="D94">
            <v>3816</v>
          </cell>
          <cell r="E94">
            <v>100</v>
          </cell>
          <cell r="F94" t="str">
            <v>2023-12-06</v>
          </cell>
        </row>
        <row r="95">
          <cell r="A95" t="str">
            <v>Фп "Щедрость природы® Фиточай при простуде" 20х2,0 г</v>
          </cell>
          <cell r="B95" t="str">
            <v>Линия ИМА С 50</v>
          </cell>
          <cell r="C95">
            <v>221</v>
          </cell>
          <cell r="D95">
            <v>4212</v>
          </cell>
          <cell r="E95">
            <v>100</v>
          </cell>
          <cell r="F95" t="str">
            <v>2023-12-06</v>
          </cell>
        </row>
        <row r="96">
          <cell r="A96" t="str">
            <v>Фп "Щедрость природы® Фиточай диабетический" 20х2,0 г</v>
          </cell>
          <cell r="B96" t="str">
            <v>Линия ИМА С 50</v>
          </cell>
          <cell r="C96">
            <v>230</v>
          </cell>
          <cell r="D96">
            <v>2818</v>
          </cell>
          <cell r="E96">
            <v>100</v>
          </cell>
          <cell r="F96" t="str">
            <v>2023-12-19</v>
          </cell>
        </row>
        <row r="97">
          <cell r="A97" t="str">
            <v>Фп "Щедрость природы® Фиточай для иммунитета" 20х2,0 г</v>
          </cell>
          <cell r="B97" t="str">
            <v>Линия ИМА С 50</v>
          </cell>
          <cell r="C97">
            <v>250</v>
          </cell>
          <cell r="D97">
            <v>5040</v>
          </cell>
          <cell r="E97">
            <v>100</v>
          </cell>
          <cell r="F97" t="str">
            <v>2024-01-16</v>
          </cell>
        </row>
        <row r="98">
          <cell r="A98" t="str">
            <v>Фп "Щедрость природы® Фиточай для пищеварения" 20х2,0 г</v>
          </cell>
          <cell r="B98" t="str">
            <v>Линия ИМА С 50</v>
          </cell>
          <cell r="C98">
            <v>256</v>
          </cell>
          <cell r="D98">
            <v>1836</v>
          </cell>
          <cell r="E98">
            <v>100</v>
          </cell>
          <cell r="F98">
            <v>0</v>
          </cell>
        </row>
        <row r="99">
          <cell r="A99" t="str">
            <v>Фп "Щедрость природы® Фиточай очищающий" 20х2,0 г</v>
          </cell>
          <cell r="B99" t="str">
            <v>Линия ИМА С 50</v>
          </cell>
          <cell r="C99">
            <v>256</v>
          </cell>
          <cell r="D99">
            <v>2888</v>
          </cell>
          <cell r="E99">
            <v>100</v>
          </cell>
          <cell r="F99">
            <v>0</v>
          </cell>
        </row>
        <row r="100">
          <cell r="A100" t="str">
            <v>Фп Кровохлебка корневища и корни 20x1,5г</v>
          </cell>
          <cell r="B100" t="str">
            <v>Линия Консумаш</v>
          </cell>
          <cell r="C100">
            <v>9</v>
          </cell>
          <cell r="D100">
            <v>3148</v>
          </cell>
          <cell r="E100">
            <v>30</v>
          </cell>
          <cell r="F100" t="str">
            <v>2023-02-13</v>
          </cell>
        </row>
        <row r="101">
          <cell r="A101" t="str">
            <v>Фп Ноготки цветки 20x1,5г</v>
          </cell>
          <cell r="B101" t="str">
            <v>Линия Консумаш</v>
          </cell>
          <cell r="C101">
            <v>10</v>
          </cell>
          <cell r="D101">
            <v>24386</v>
          </cell>
          <cell r="E101">
            <v>37</v>
          </cell>
          <cell r="F101" t="str">
            <v>2023-02-14</v>
          </cell>
        </row>
        <row r="102">
          <cell r="A102" t="str">
            <v>Фп Крушина кора 20x1,5г</v>
          </cell>
          <cell r="B102" t="str">
            <v>Линия Консумаш</v>
          </cell>
          <cell r="C102">
            <v>12</v>
          </cell>
          <cell r="D102">
            <v>7452</v>
          </cell>
          <cell r="E102">
            <v>31</v>
          </cell>
          <cell r="F102" t="str">
            <v>2023-02-16</v>
          </cell>
        </row>
        <row r="103">
          <cell r="A103" t="str">
            <v>Фп Валериана корневища с корнями 20x1,5г</v>
          </cell>
          <cell r="B103" t="str">
            <v>Линия Консумаш</v>
          </cell>
          <cell r="C103">
            <v>16</v>
          </cell>
          <cell r="D103">
            <v>14622</v>
          </cell>
          <cell r="E103">
            <v>30</v>
          </cell>
          <cell r="F103" t="str">
            <v>2023-02-22</v>
          </cell>
        </row>
        <row r="104">
          <cell r="A104" t="str">
            <v>Фп Тысячелистник трава 20x1,5г</v>
          </cell>
          <cell r="B104" t="str">
            <v>Линия Консумаш</v>
          </cell>
          <cell r="C104">
            <v>17</v>
          </cell>
          <cell r="D104">
            <v>19386</v>
          </cell>
          <cell r="E104">
            <v>30</v>
          </cell>
          <cell r="F104" t="str">
            <v>2023-02-23</v>
          </cell>
        </row>
        <row r="105">
          <cell r="A105" t="str">
            <v>Фп Почечный чай листья 20x1,5г</v>
          </cell>
          <cell r="B105" t="str">
            <v>Линия Консумаш</v>
          </cell>
          <cell r="C105">
            <v>18</v>
          </cell>
          <cell r="D105">
            <v>52040</v>
          </cell>
          <cell r="E105">
            <v>31</v>
          </cell>
          <cell r="F105" t="str">
            <v>2023-02-24</v>
          </cell>
        </row>
        <row r="106">
          <cell r="A106" t="str">
            <v>Фп Лапчатка корневища 20x2,5г</v>
          </cell>
          <cell r="B106" t="str">
            <v>Линия Консумаш</v>
          </cell>
          <cell r="C106">
            <v>24</v>
          </cell>
          <cell r="D106">
            <v>4050</v>
          </cell>
          <cell r="E106">
            <v>33</v>
          </cell>
          <cell r="F106" t="str">
            <v>2023-03-06</v>
          </cell>
        </row>
        <row r="107">
          <cell r="A107" t="str">
            <v>Фп Девясил корневища и корни 20х1,5г</v>
          </cell>
          <cell r="B107" t="str">
            <v>Линия Консумаш</v>
          </cell>
          <cell r="C107">
            <v>33</v>
          </cell>
          <cell r="D107">
            <v>21626</v>
          </cell>
          <cell r="E107">
            <v>45</v>
          </cell>
          <cell r="F107" t="str">
            <v>2023-03-17</v>
          </cell>
        </row>
        <row r="108">
          <cell r="A108" t="str">
            <v>Фп Бадан корневища 20x1,5г</v>
          </cell>
          <cell r="B108" t="str">
            <v>Линия Консумаш</v>
          </cell>
          <cell r="C108">
            <v>36</v>
          </cell>
          <cell r="D108">
            <v>3733</v>
          </cell>
          <cell r="E108">
            <v>51</v>
          </cell>
          <cell r="F108" t="str">
            <v>2023-03-22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тки"/>
    </sheetNames>
    <sheetDataSet>
      <sheetData sheetId="0">
        <row r="8">
          <cell r="B8" t="str">
            <v>ВердиоГаст® Растительный комплекс для улучшения пищеварения (БАД ),  капсулы</v>
          </cell>
          <cell r="C8">
            <v>94</v>
          </cell>
          <cell r="D8">
            <v>127</v>
          </cell>
          <cell r="E8" t="str">
            <v>↑</v>
          </cell>
          <cell r="F8">
            <v>37</v>
          </cell>
          <cell r="G8">
            <v>1</v>
          </cell>
          <cell r="H8">
            <v>73440</v>
          </cell>
          <cell r="I8">
            <v>73440</v>
          </cell>
          <cell r="K8">
            <v>206</v>
          </cell>
        </row>
        <row r="9">
          <cell r="B9" t="str">
            <v>Линия ББЛ</v>
          </cell>
        </row>
        <row r="10">
          <cell r="B10" t="str">
            <v>Сб. Фитонефрол (Урологический сбор) 50г</v>
          </cell>
          <cell r="C10">
            <v>383</v>
          </cell>
          <cell r="D10">
            <v>224</v>
          </cell>
          <cell r="E10" t="str">
            <v>↑</v>
          </cell>
          <cell r="F10">
            <v>2016</v>
          </cell>
          <cell r="G10">
            <v>14</v>
          </cell>
          <cell r="H10">
            <v>8991</v>
          </cell>
          <cell r="I10">
            <v>8991</v>
          </cell>
          <cell r="J10" t="str">
            <v>!!!</v>
          </cell>
        </row>
        <row r="11">
          <cell r="B11" t="str">
            <v>Сб. Грудной №4 50г</v>
          </cell>
          <cell r="C11">
            <v>1473</v>
          </cell>
          <cell r="D11">
            <v>131</v>
          </cell>
          <cell r="E11" t="str">
            <v>↑</v>
          </cell>
          <cell r="F11">
            <v>15806</v>
          </cell>
          <cell r="G11">
            <v>16</v>
          </cell>
          <cell r="H11">
            <v>15877</v>
          </cell>
          <cell r="I11">
            <v>15877</v>
          </cell>
          <cell r="J11" t="str">
            <v>!!!</v>
          </cell>
          <cell r="K11">
            <v>9</v>
          </cell>
        </row>
        <row r="12">
          <cell r="B12" t="str">
            <v>Мать-и-мачеха листья 35г</v>
          </cell>
          <cell r="C12">
            <v>1048</v>
          </cell>
          <cell r="D12">
            <v>131</v>
          </cell>
          <cell r="E12" t="str">
            <v>↑</v>
          </cell>
          <cell r="H12">
            <v>12441</v>
          </cell>
          <cell r="I12">
            <v>12441</v>
          </cell>
          <cell r="J12" t="str">
            <v>!</v>
          </cell>
          <cell r="K12">
            <v>11</v>
          </cell>
          <cell r="L12">
            <v>16</v>
          </cell>
          <cell r="M12">
            <v>5657</v>
          </cell>
        </row>
        <row r="13">
          <cell r="B13" t="str">
            <v>Сб. Фитогепатол №2 (Желчегонный сбор №2) 35г</v>
          </cell>
          <cell r="C13">
            <v>184</v>
          </cell>
          <cell r="D13">
            <v>127</v>
          </cell>
          <cell r="E13" t="str">
            <v>↑</v>
          </cell>
          <cell r="F13">
            <v>1022</v>
          </cell>
          <cell r="G13">
            <v>8</v>
          </cell>
          <cell r="H13">
            <v>3361</v>
          </cell>
          <cell r="I13">
            <v>3361</v>
          </cell>
          <cell r="J13" t="str">
            <v>!!!</v>
          </cell>
          <cell r="K13">
            <v>15</v>
          </cell>
        </row>
        <row r="14">
          <cell r="B14" t="str">
            <v>Тысячелистник трава 50г</v>
          </cell>
          <cell r="C14">
            <v>464</v>
          </cell>
          <cell r="D14">
            <v>105</v>
          </cell>
          <cell r="H14">
            <v>8339</v>
          </cell>
          <cell r="I14">
            <v>8339</v>
          </cell>
          <cell r="J14" t="str">
            <v>!!!</v>
          </cell>
          <cell r="K14">
            <v>17</v>
          </cell>
        </row>
        <row r="15">
          <cell r="B15" t="str">
            <v>Зверобой трава 50г</v>
          </cell>
          <cell r="C15">
            <v>1052</v>
          </cell>
          <cell r="D15">
            <v>108</v>
          </cell>
          <cell r="H15">
            <v>18744</v>
          </cell>
          <cell r="I15">
            <v>18744</v>
          </cell>
          <cell r="K15">
            <v>17</v>
          </cell>
          <cell r="L15">
            <v>16</v>
          </cell>
          <cell r="M15">
            <v>13987</v>
          </cell>
        </row>
        <row r="16">
          <cell r="B16" t="str">
            <v>Укроп пахучий плоды 50г</v>
          </cell>
          <cell r="C16">
            <v>1879</v>
          </cell>
          <cell r="D16">
            <v>105</v>
          </cell>
          <cell r="F16">
            <v>910</v>
          </cell>
          <cell r="G16">
            <v>1</v>
          </cell>
          <cell r="H16">
            <v>35449</v>
          </cell>
          <cell r="I16">
            <v>35449</v>
          </cell>
          <cell r="K16">
            <v>18</v>
          </cell>
          <cell r="L16">
            <v>15</v>
          </cell>
          <cell r="M16">
            <v>39401</v>
          </cell>
        </row>
        <row r="17">
          <cell r="B17" t="str">
            <v>Полынь горькая трава 50г</v>
          </cell>
          <cell r="C17">
            <v>1298</v>
          </cell>
          <cell r="D17">
            <v>104</v>
          </cell>
          <cell r="H17">
            <v>28126</v>
          </cell>
          <cell r="I17">
            <v>13552</v>
          </cell>
          <cell r="K17">
            <v>20</v>
          </cell>
          <cell r="L17">
            <v>17</v>
          </cell>
          <cell r="M17">
            <v>25304</v>
          </cell>
        </row>
        <row r="18">
          <cell r="B18" t="str">
            <v>Валериана корневища с корнями 50г</v>
          </cell>
          <cell r="C18">
            <v>539</v>
          </cell>
          <cell r="D18">
            <v>91</v>
          </cell>
          <cell r="H18">
            <v>14254</v>
          </cell>
          <cell r="I18">
            <v>14254</v>
          </cell>
          <cell r="K18">
            <v>21</v>
          </cell>
          <cell r="L18">
            <v>17</v>
          </cell>
          <cell r="M18">
            <v>9623</v>
          </cell>
        </row>
        <row r="19">
          <cell r="B19" t="str">
            <v>Чистотел трава 50г</v>
          </cell>
          <cell r="C19">
            <v>581</v>
          </cell>
          <cell r="D19">
            <v>102</v>
          </cell>
          <cell r="H19">
            <v>14350</v>
          </cell>
          <cell r="I19">
            <v>14350</v>
          </cell>
          <cell r="K19">
            <v>22</v>
          </cell>
        </row>
        <row r="20">
          <cell r="B20" t="str">
            <v>Девясил корневища и корни 50г</v>
          </cell>
          <cell r="C20">
            <v>588</v>
          </cell>
          <cell r="D20">
            <v>107</v>
          </cell>
          <cell r="H20">
            <v>13118</v>
          </cell>
          <cell r="I20">
            <v>13118</v>
          </cell>
          <cell r="K20">
            <v>22</v>
          </cell>
        </row>
        <row r="21">
          <cell r="B21" t="str">
            <v>Ромашка цветки вн 50г</v>
          </cell>
          <cell r="C21">
            <v>3798</v>
          </cell>
          <cell r="D21">
            <v>117</v>
          </cell>
          <cell r="H21">
            <v>90690</v>
          </cell>
          <cell r="I21">
            <v>90690</v>
          </cell>
          <cell r="K21">
            <v>22</v>
          </cell>
          <cell r="L21">
            <v>17</v>
          </cell>
          <cell r="M21">
            <v>29964</v>
          </cell>
        </row>
        <row r="22">
          <cell r="B22" t="str">
            <v>Эвкалипт прутовидный листья 75г</v>
          </cell>
          <cell r="C22">
            <v>797</v>
          </cell>
          <cell r="D22">
            <v>97</v>
          </cell>
          <cell r="H22">
            <v>19020</v>
          </cell>
          <cell r="I22">
            <v>19020</v>
          </cell>
          <cell r="K22">
            <v>23</v>
          </cell>
        </row>
        <row r="23">
          <cell r="B23" t="str">
            <v>Кукуруза столбики с рыльцами 40г</v>
          </cell>
          <cell r="C23">
            <v>740</v>
          </cell>
          <cell r="D23">
            <v>97</v>
          </cell>
          <cell r="H23">
            <v>17073</v>
          </cell>
          <cell r="I23">
            <v>17073</v>
          </cell>
          <cell r="K23">
            <v>23</v>
          </cell>
        </row>
        <row r="24">
          <cell r="B24" t="str">
            <v>Бессмертник песчаный цветки 30г</v>
          </cell>
          <cell r="C24">
            <v>828</v>
          </cell>
          <cell r="D24">
            <v>103</v>
          </cell>
          <cell r="H24">
            <v>20942</v>
          </cell>
          <cell r="I24">
            <v>20942</v>
          </cell>
          <cell r="K24">
            <v>24</v>
          </cell>
        </row>
        <row r="25">
          <cell r="B25" t="str">
            <v>Сб. Фитопектол №2 (Грудной сбор №2) 35г</v>
          </cell>
          <cell r="C25">
            <v>283</v>
          </cell>
          <cell r="D25">
            <v>152</v>
          </cell>
          <cell r="E25" t="str">
            <v>↑</v>
          </cell>
          <cell r="F25">
            <v>2828</v>
          </cell>
          <cell r="G25">
            <v>18</v>
          </cell>
          <cell r="H25">
            <v>7871</v>
          </cell>
          <cell r="I25">
            <v>7871</v>
          </cell>
          <cell r="K25">
            <v>24</v>
          </cell>
        </row>
        <row r="26">
          <cell r="B26" t="str">
            <v>Крушина кора 50г</v>
          </cell>
          <cell r="C26">
            <v>350</v>
          </cell>
          <cell r="D26">
            <v>105</v>
          </cell>
          <cell r="H26">
            <v>9313</v>
          </cell>
          <cell r="I26">
            <v>9313</v>
          </cell>
          <cell r="K26">
            <v>25</v>
          </cell>
        </row>
        <row r="27">
          <cell r="B27" t="str">
            <v>Солодка корни 50г</v>
          </cell>
          <cell r="C27">
            <v>881</v>
          </cell>
          <cell r="D27">
            <v>89</v>
          </cell>
          <cell r="H27">
            <v>29338</v>
          </cell>
          <cell r="I27">
            <v>29338</v>
          </cell>
          <cell r="K27">
            <v>25</v>
          </cell>
        </row>
        <row r="28">
          <cell r="B28" t="str">
            <v>Ноготки цветки 50г</v>
          </cell>
          <cell r="C28">
            <v>706</v>
          </cell>
          <cell r="D28">
            <v>96</v>
          </cell>
          <cell r="H28">
            <v>20492</v>
          </cell>
          <cell r="I28">
            <v>5600</v>
          </cell>
          <cell r="K28">
            <v>25</v>
          </cell>
        </row>
        <row r="29">
          <cell r="B29" t="str">
            <v>Боярышник плоды 75г</v>
          </cell>
          <cell r="C29">
            <v>643</v>
          </cell>
          <cell r="D29">
            <v>87</v>
          </cell>
          <cell r="H29">
            <v>18355</v>
          </cell>
          <cell r="I29">
            <v>18355</v>
          </cell>
          <cell r="K29">
            <v>26</v>
          </cell>
        </row>
        <row r="30">
          <cell r="B30" t="str">
            <v>Сенна листья 50г</v>
          </cell>
          <cell r="C30">
            <v>756</v>
          </cell>
          <cell r="D30">
            <v>104</v>
          </cell>
          <cell r="H30">
            <v>21295</v>
          </cell>
          <cell r="I30">
            <v>7162</v>
          </cell>
          <cell r="K30">
            <v>26</v>
          </cell>
        </row>
        <row r="31">
          <cell r="B31" t="str">
            <v>Багульник болотный побеги 50г</v>
          </cell>
          <cell r="C31">
            <v>552</v>
          </cell>
          <cell r="D31">
            <v>138</v>
          </cell>
          <cell r="E31" t="str">
            <v>↑</v>
          </cell>
          <cell r="H31">
            <v>15033</v>
          </cell>
          <cell r="I31">
            <v>15033</v>
          </cell>
          <cell r="K31">
            <v>27</v>
          </cell>
        </row>
        <row r="32">
          <cell r="B32" t="str">
            <v>Лен семена 100г</v>
          </cell>
          <cell r="C32">
            <v>1923</v>
          </cell>
          <cell r="D32">
            <v>109</v>
          </cell>
          <cell r="F32">
            <v>2002</v>
          </cell>
          <cell r="G32">
            <v>1</v>
          </cell>
          <cell r="H32">
            <v>68815</v>
          </cell>
          <cell r="I32">
            <v>28346</v>
          </cell>
          <cell r="K32">
            <v>27</v>
          </cell>
        </row>
        <row r="33">
          <cell r="B33" t="str">
            <v>Пустырник трава 50г</v>
          </cell>
          <cell r="C33">
            <v>394</v>
          </cell>
          <cell r="D33">
            <v>103</v>
          </cell>
          <cell r="H33">
            <v>11618</v>
          </cell>
          <cell r="I33">
            <v>11618</v>
          </cell>
          <cell r="K33">
            <v>28</v>
          </cell>
        </row>
        <row r="34">
          <cell r="B34" t="str">
            <v>Шалфей листья 50г</v>
          </cell>
          <cell r="C34">
            <v>1136</v>
          </cell>
          <cell r="D34">
            <v>104</v>
          </cell>
          <cell r="H34">
            <v>33827</v>
          </cell>
          <cell r="I34">
            <v>33827</v>
          </cell>
          <cell r="K34">
            <v>29</v>
          </cell>
        </row>
        <row r="35">
          <cell r="B35" t="str">
            <v>Эрва шерстистая трава 30г</v>
          </cell>
          <cell r="C35">
            <v>575</v>
          </cell>
          <cell r="D35">
            <v>139</v>
          </cell>
          <cell r="E35" t="str">
            <v>↑</v>
          </cell>
          <cell r="F35">
            <v>238</v>
          </cell>
          <cell r="G35">
            <v>1</v>
          </cell>
          <cell r="H35">
            <v>17068</v>
          </cell>
          <cell r="I35">
            <v>4155</v>
          </cell>
          <cell r="K35">
            <v>29</v>
          </cell>
        </row>
        <row r="36">
          <cell r="B36" t="str">
            <v>Дуба кора 75г</v>
          </cell>
          <cell r="C36">
            <v>2686</v>
          </cell>
          <cell r="D36">
            <v>129</v>
          </cell>
          <cell r="E36" t="str">
            <v>↑</v>
          </cell>
          <cell r="H36">
            <v>81300</v>
          </cell>
          <cell r="I36">
            <v>43822</v>
          </cell>
          <cell r="K36">
            <v>30</v>
          </cell>
        </row>
        <row r="37">
          <cell r="B37" t="str">
            <v>Шиповник плоды низковитаминные 50г</v>
          </cell>
          <cell r="C37">
            <v>900</v>
          </cell>
          <cell r="D37">
            <v>94</v>
          </cell>
          <cell r="H37">
            <v>27014</v>
          </cell>
          <cell r="I37">
            <v>27014</v>
          </cell>
          <cell r="K37">
            <v>30</v>
          </cell>
        </row>
        <row r="38">
          <cell r="B38" t="str">
            <v>Пижма цветки 75г</v>
          </cell>
          <cell r="C38">
            <v>457</v>
          </cell>
          <cell r="D38">
            <v>87</v>
          </cell>
          <cell r="H38">
            <v>18373</v>
          </cell>
          <cell r="I38">
            <v>9133</v>
          </cell>
          <cell r="K38">
            <v>30</v>
          </cell>
        </row>
        <row r="39">
          <cell r="B39" t="str">
            <v>Липа цветки 35г</v>
          </cell>
          <cell r="C39">
            <v>627</v>
          </cell>
          <cell r="D39">
            <v>110</v>
          </cell>
          <cell r="H39">
            <v>20507</v>
          </cell>
          <cell r="I39">
            <v>20507</v>
          </cell>
          <cell r="K39">
            <v>32</v>
          </cell>
        </row>
        <row r="40">
          <cell r="B40" t="str">
            <v>Мята перечная листья 50г</v>
          </cell>
          <cell r="C40">
            <v>654</v>
          </cell>
          <cell r="D40">
            <v>95</v>
          </cell>
          <cell r="H40">
            <v>24626</v>
          </cell>
          <cell r="I40">
            <v>8862</v>
          </cell>
          <cell r="K40">
            <v>34</v>
          </cell>
        </row>
        <row r="41">
          <cell r="B41" t="str">
            <v>Можжевельник плоды 50г</v>
          </cell>
          <cell r="C41">
            <v>430</v>
          </cell>
          <cell r="D41">
            <v>107</v>
          </cell>
          <cell r="H41">
            <v>15298</v>
          </cell>
          <cell r="I41">
            <v>5416</v>
          </cell>
          <cell r="K41">
            <v>35</v>
          </cell>
        </row>
        <row r="42">
          <cell r="B42" t="str">
            <v>Брусника листья 50г</v>
          </cell>
          <cell r="C42">
            <v>494</v>
          </cell>
          <cell r="D42">
            <v>106</v>
          </cell>
          <cell r="H42">
            <v>19188</v>
          </cell>
          <cell r="I42">
            <v>19188</v>
          </cell>
          <cell r="K42">
            <v>35</v>
          </cell>
        </row>
        <row r="43">
          <cell r="B43" t="str">
            <v>Сб. Фитопектол №1 (Грудной сбор №1) 35г</v>
          </cell>
          <cell r="C43">
            <v>207</v>
          </cell>
          <cell r="D43">
            <v>137</v>
          </cell>
          <cell r="E43" t="str">
            <v>↑</v>
          </cell>
          <cell r="F43">
            <v>56</v>
          </cell>
          <cell r="H43">
            <v>7312</v>
          </cell>
          <cell r="I43">
            <v>7312</v>
          </cell>
          <cell r="K43">
            <v>35</v>
          </cell>
        </row>
        <row r="44">
          <cell r="B44" t="str">
            <v>Чага (березовый гриб) 50г</v>
          </cell>
          <cell r="C44">
            <v>743</v>
          </cell>
          <cell r="D44">
            <v>93</v>
          </cell>
          <cell r="H44">
            <v>26020</v>
          </cell>
          <cell r="I44">
            <v>6818</v>
          </cell>
          <cell r="K44">
            <v>35</v>
          </cell>
        </row>
        <row r="45">
          <cell r="B45" t="str">
            <v>Толокнянка листья 50г</v>
          </cell>
          <cell r="C45">
            <v>228</v>
          </cell>
          <cell r="D45">
            <v>109</v>
          </cell>
          <cell r="F45">
            <v>1806</v>
          </cell>
          <cell r="G45">
            <v>10</v>
          </cell>
          <cell r="H45">
            <v>9279</v>
          </cell>
          <cell r="I45">
            <v>9279</v>
          </cell>
          <cell r="K45">
            <v>37</v>
          </cell>
        </row>
        <row r="46">
          <cell r="B46" t="str">
            <v>Чабрец трава 50г</v>
          </cell>
          <cell r="C46">
            <v>751</v>
          </cell>
          <cell r="D46">
            <v>116</v>
          </cell>
          <cell r="H46">
            <v>27850</v>
          </cell>
          <cell r="I46">
            <v>11809</v>
          </cell>
          <cell r="K46">
            <v>37</v>
          </cell>
        </row>
        <row r="47">
          <cell r="B47" t="str">
            <v>Череда трава 50г</v>
          </cell>
          <cell r="C47">
            <v>374</v>
          </cell>
          <cell r="D47">
            <v>103</v>
          </cell>
          <cell r="F47">
            <v>28</v>
          </cell>
          <cell r="H47">
            <v>16683</v>
          </cell>
          <cell r="I47">
            <v>2044</v>
          </cell>
          <cell r="K47">
            <v>37</v>
          </cell>
        </row>
        <row r="48">
          <cell r="B48" t="str">
            <v>Ламинарии слоевища (морская капуста) 100г</v>
          </cell>
          <cell r="C48">
            <v>366</v>
          </cell>
          <cell r="D48">
            <v>80</v>
          </cell>
          <cell r="H48">
            <v>21738</v>
          </cell>
          <cell r="I48">
            <v>9296</v>
          </cell>
          <cell r="K48">
            <v>38</v>
          </cell>
        </row>
        <row r="49">
          <cell r="B49" t="str">
            <v>Спорыш трава 50г</v>
          </cell>
          <cell r="C49">
            <v>437</v>
          </cell>
          <cell r="D49">
            <v>102</v>
          </cell>
          <cell r="H49">
            <v>17292</v>
          </cell>
          <cell r="I49">
            <v>17292</v>
          </cell>
          <cell r="K49">
            <v>39</v>
          </cell>
        </row>
        <row r="50">
          <cell r="B50" t="str">
            <v>Аир корневища 75г</v>
          </cell>
          <cell r="C50">
            <v>278</v>
          </cell>
          <cell r="D50">
            <v>124</v>
          </cell>
          <cell r="E50" t="str">
            <v>↑</v>
          </cell>
          <cell r="F50">
            <v>70</v>
          </cell>
          <cell r="H50">
            <v>11129</v>
          </cell>
          <cell r="I50">
            <v>4283</v>
          </cell>
          <cell r="K50">
            <v>39</v>
          </cell>
        </row>
        <row r="51">
          <cell r="B51" t="str">
            <v>Алтей корни 75г</v>
          </cell>
          <cell r="C51">
            <v>178</v>
          </cell>
          <cell r="D51">
            <v>101</v>
          </cell>
          <cell r="H51">
            <v>7237</v>
          </cell>
          <cell r="I51">
            <v>7237</v>
          </cell>
          <cell r="K51">
            <v>40</v>
          </cell>
        </row>
        <row r="52">
          <cell r="B52" t="str">
            <v>Крапива листья 50г</v>
          </cell>
          <cell r="C52">
            <v>464</v>
          </cell>
          <cell r="D52">
            <v>108</v>
          </cell>
          <cell r="F52">
            <v>140</v>
          </cell>
          <cell r="H52">
            <v>26010</v>
          </cell>
          <cell r="I52">
            <v>9008</v>
          </cell>
          <cell r="K52">
            <v>48</v>
          </cell>
        </row>
        <row r="53">
          <cell r="B53" t="str">
            <v>Рябина плоды 50г</v>
          </cell>
          <cell r="C53">
            <v>50</v>
          </cell>
          <cell r="D53">
            <v>100</v>
          </cell>
          <cell r="H53">
            <v>2800</v>
          </cell>
          <cell r="I53">
            <v>2800</v>
          </cell>
          <cell r="K53">
            <v>50</v>
          </cell>
        </row>
        <row r="54">
          <cell r="B54" t="str">
            <v>Береза почки 50г</v>
          </cell>
          <cell r="C54">
            <v>453</v>
          </cell>
          <cell r="D54">
            <v>88</v>
          </cell>
          <cell r="H54">
            <v>26147</v>
          </cell>
          <cell r="I54">
            <v>26147</v>
          </cell>
          <cell r="K54">
            <v>54</v>
          </cell>
        </row>
        <row r="55">
          <cell r="B55" t="str">
            <v>Подорожник большой листья 50г</v>
          </cell>
          <cell r="C55">
            <v>302</v>
          </cell>
          <cell r="D55">
            <v>107</v>
          </cell>
          <cell r="H55">
            <v>17075</v>
          </cell>
          <cell r="I55">
            <v>6945</v>
          </cell>
          <cell r="K55">
            <v>56</v>
          </cell>
        </row>
        <row r="56">
          <cell r="B56" t="str">
            <v>Линия ИМА C 21</v>
          </cell>
        </row>
        <row r="57">
          <cell r="B57" t="str">
            <v>Линия ИМА С 21</v>
          </cell>
        </row>
        <row r="58">
          <cell r="B58" t="str">
            <v>Фп Детский травяной чай "ФармаЦветик® для спокойного сна" 20х1,5 г</v>
          </cell>
          <cell r="C58">
            <v>168</v>
          </cell>
          <cell r="D58">
            <v>124</v>
          </cell>
          <cell r="E58" t="str">
            <v>↑</v>
          </cell>
          <cell r="F58">
            <v>380</v>
          </cell>
          <cell r="G58">
            <v>3</v>
          </cell>
          <cell r="H58">
            <v>1850</v>
          </cell>
          <cell r="I58">
            <v>1850</v>
          </cell>
          <cell r="J58" t="str">
            <v>!</v>
          </cell>
          <cell r="K58">
            <v>10</v>
          </cell>
          <cell r="L58">
            <v>14</v>
          </cell>
          <cell r="M58">
            <v>4874</v>
          </cell>
        </row>
        <row r="59">
          <cell r="B59" t="str">
            <v>Фп "ФармаЦветик® Фиточай для кормящих мам" 20х1,5 г</v>
          </cell>
          <cell r="E59" t="str">
            <v>↓</v>
          </cell>
          <cell r="H59">
            <v>1928</v>
          </cell>
          <cell r="J59" t="str">
            <v>!!!</v>
          </cell>
          <cell r="K59">
            <v>18</v>
          </cell>
        </row>
        <row r="60">
          <cell r="B60" t="str">
            <v>Фп Детский травяной чай "ФармаЦветик® для иммунитета" 20х1,5 г</v>
          </cell>
          <cell r="C60">
            <v>108</v>
          </cell>
          <cell r="D60">
            <v>122</v>
          </cell>
          <cell r="E60" t="str">
            <v>↑</v>
          </cell>
          <cell r="F60">
            <v>1540</v>
          </cell>
          <cell r="G60">
            <v>21</v>
          </cell>
          <cell r="H60">
            <v>3220</v>
          </cell>
          <cell r="I60">
            <v>3220</v>
          </cell>
          <cell r="K60">
            <v>25</v>
          </cell>
        </row>
        <row r="61">
          <cell r="B61" t="str">
            <v>Фп Детский травяной чай "ФармаЦветик®  при простуде" 20х1,5 г</v>
          </cell>
          <cell r="C61">
            <v>137</v>
          </cell>
          <cell r="D61">
            <v>125</v>
          </cell>
          <cell r="E61" t="str">
            <v>↑</v>
          </cell>
          <cell r="H61">
            <v>4480</v>
          </cell>
          <cell r="I61">
            <v>4480</v>
          </cell>
          <cell r="K61">
            <v>32</v>
          </cell>
        </row>
        <row r="62">
          <cell r="B62" t="str">
            <v>Фп Фиточай "Лактафитол" (БАД) 20х1,5 г</v>
          </cell>
          <cell r="C62">
            <v>421</v>
          </cell>
          <cell r="D62">
            <v>78</v>
          </cell>
          <cell r="E62" t="str">
            <v>↓</v>
          </cell>
          <cell r="H62">
            <v>14338</v>
          </cell>
          <cell r="I62">
            <v>4408</v>
          </cell>
          <cell r="K62">
            <v>34</v>
          </cell>
        </row>
        <row r="63">
          <cell r="B63" t="str">
            <v>Фп Детский травяной чай "ФармаЦветик® для животика" 20х1,5 г</v>
          </cell>
          <cell r="C63">
            <v>61</v>
          </cell>
          <cell r="D63">
            <v>58</v>
          </cell>
          <cell r="E63" t="str">
            <v>↓</v>
          </cell>
          <cell r="H63">
            <v>3770</v>
          </cell>
          <cell r="I63">
            <v>1200</v>
          </cell>
          <cell r="K63">
            <v>42</v>
          </cell>
        </row>
        <row r="64">
          <cell r="B64" t="str">
            <v>Фп "ВердиоГаст® Фиточай для улучшения пищеварения с зеленым чаем"(БАД) 20*1,5г</v>
          </cell>
          <cell r="C64">
            <v>60</v>
          </cell>
          <cell r="D64">
            <v>111</v>
          </cell>
          <cell r="H64">
            <v>2810</v>
          </cell>
          <cell r="I64">
            <v>2810</v>
          </cell>
          <cell r="K64">
            <v>46</v>
          </cell>
        </row>
        <row r="65">
          <cell r="B65" t="str">
            <v>Фп "ВердиоГаст® Фиточай для улучшения пищеварения с черным чаем" (БАД) 20*1,5г</v>
          </cell>
          <cell r="C65">
            <v>37</v>
          </cell>
          <cell r="D65">
            <v>98</v>
          </cell>
          <cell r="H65">
            <v>6320</v>
          </cell>
          <cell r="I65">
            <v>6320</v>
          </cell>
          <cell r="K65">
            <v>121</v>
          </cell>
        </row>
        <row r="66">
          <cell r="B66" t="str">
            <v>Линия ИМА С 50</v>
          </cell>
        </row>
        <row r="67">
          <cell r="B67" t="str">
            <v>Фп Фиточай "Опалиховский" (БАД) 20х2,0 г</v>
          </cell>
          <cell r="C67">
            <v>28</v>
          </cell>
          <cell r="D67">
            <v>61</v>
          </cell>
          <cell r="E67" t="str">
            <v>↓</v>
          </cell>
          <cell r="H67">
            <v>2520</v>
          </cell>
          <cell r="I67">
            <v>2520</v>
          </cell>
          <cell r="J67" t="str">
            <v>!!!</v>
          </cell>
        </row>
        <row r="68">
          <cell r="B68" t="str">
            <v>Фп Фиточай "Баланс" (БАД) 20х2,0 г</v>
          </cell>
          <cell r="E68" t="str">
            <v>↓</v>
          </cell>
          <cell r="J68" t="str">
            <v>!!!</v>
          </cell>
        </row>
        <row r="69">
          <cell r="B69" t="str">
            <v>Фп Фиточай "Тибетский" (БАД) 20х2,0  г</v>
          </cell>
          <cell r="C69">
            <v>101</v>
          </cell>
          <cell r="D69">
            <v>145</v>
          </cell>
          <cell r="E69" t="str">
            <v>↑</v>
          </cell>
          <cell r="H69">
            <v>2862</v>
          </cell>
          <cell r="I69">
            <v>2862</v>
          </cell>
          <cell r="J69" t="str">
            <v>!!!</v>
          </cell>
        </row>
        <row r="70">
          <cell r="B70" t="str">
            <v>Фп "Щедрость природы® Фиточай диабетический" 20х2,0 г</v>
          </cell>
          <cell r="C70">
            <v>75</v>
          </cell>
          <cell r="D70">
            <v>82</v>
          </cell>
          <cell r="F70">
            <v>990</v>
          </cell>
          <cell r="G70">
            <v>13</v>
          </cell>
          <cell r="H70">
            <v>2818</v>
          </cell>
          <cell r="I70">
            <v>2818</v>
          </cell>
          <cell r="K70">
            <v>17</v>
          </cell>
          <cell r="L70">
            <v>13</v>
          </cell>
          <cell r="M70">
            <v>4038</v>
          </cell>
        </row>
        <row r="71">
          <cell r="B71" t="str">
            <v>Фп Пижма цветки 20х1,5г</v>
          </cell>
          <cell r="C71">
            <v>126</v>
          </cell>
          <cell r="D71">
            <v>105</v>
          </cell>
          <cell r="H71">
            <v>2334</v>
          </cell>
          <cell r="I71">
            <v>2334</v>
          </cell>
          <cell r="K71">
            <v>18</v>
          </cell>
          <cell r="L71">
            <v>16</v>
          </cell>
          <cell r="M71">
            <v>7550</v>
          </cell>
        </row>
        <row r="72">
          <cell r="B72" t="str">
            <v>Фп Шалфей листья 20х1,5г</v>
          </cell>
          <cell r="C72">
            <v>3150</v>
          </cell>
          <cell r="D72">
            <v>97</v>
          </cell>
          <cell r="H72">
            <v>66852</v>
          </cell>
          <cell r="I72">
            <v>66852</v>
          </cell>
          <cell r="K72">
            <v>21</v>
          </cell>
          <cell r="L72">
            <v>15</v>
          </cell>
          <cell r="M72">
            <v>60735</v>
          </cell>
        </row>
        <row r="73">
          <cell r="B73" t="str">
            <v>Фп Сб. Проктофитол (Противогеморроидальный сбор) 20х2,0г</v>
          </cell>
          <cell r="C73">
            <v>432</v>
          </cell>
          <cell r="D73">
            <v>94</v>
          </cell>
          <cell r="H73">
            <v>11736</v>
          </cell>
          <cell r="I73">
            <v>11736</v>
          </cell>
          <cell r="K73">
            <v>21</v>
          </cell>
          <cell r="L73">
            <v>16</v>
          </cell>
          <cell r="M73">
            <v>9812</v>
          </cell>
        </row>
        <row r="74">
          <cell r="B74" t="str">
            <v>Фп "Щедрость природы® Фиточай кардиологический" 20х2,0 г</v>
          </cell>
          <cell r="C74">
            <v>13</v>
          </cell>
          <cell r="D74">
            <v>9</v>
          </cell>
          <cell r="E74" t="str">
            <v>↓</v>
          </cell>
          <cell r="H74">
            <v>3816</v>
          </cell>
          <cell r="I74">
            <v>3816</v>
          </cell>
          <cell r="K74">
            <v>21</v>
          </cell>
          <cell r="L74">
            <v>13</v>
          </cell>
          <cell r="M74">
            <v>2462</v>
          </cell>
        </row>
        <row r="75">
          <cell r="B75" t="str">
            <v>Фп "Щедрость природы® Фиточай очищающий" 20х2,0 г</v>
          </cell>
          <cell r="C75">
            <v>22</v>
          </cell>
          <cell r="D75">
            <v>34</v>
          </cell>
          <cell r="E75" t="str">
            <v>↓</v>
          </cell>
          <cell r="H75">
            <v>2888</v>
          </cell>
          <cell r="I75">
            <v>2888</v>
          </cell>
          <cell r="K75">
            <v>21</v>
          </cell>
        </row>
        <row r="76">
          <cell r="B76" t="str">
            <v>Фп Сб. Желудочный №3 20x2,0г</v>
          </cell>
          <cell r="C76">
            <v>485</v>
          </cell>
          <cell r="D76">
            <v>108</v>
          </cell>
          <cell r="H76">
            <v>10818</v>
          </cell>
          <cell r="I76">
            <v>10818</v>
          </cell>
          <cell r="K76">
            <v>21</v>
          </cell>
          <cell r="L76">
            <v>16</v>
          </cell>
          <cell r="M76">
            <v>12508</v>
          </cell>
        </row>
        <row r="77">
          <cell r="B77" t="str">
            <v>Фп Сб. Бруснивер 20x2,0г</v>
          </cell>
          <cell r="C77">
            <v>4726</v>
          </cell>
          <cell r="D77">
            <v>123</v>
          </cell>
          <cell r="E77" t="str">
            <v>↑</v>
          </cell>
          <cell r="H77">
            <v>107395</v>
          </cell>
          <cell r="I77">
            <v>107395</v>
          </cell>
          <cell r="K77">
            <v>22</v>
          </cell>
          <cell r="L77">
            <v>16</v>
          </cell>
          <cell r="M77">
            <v>51317</v>
          </cell>
        </row>
        <row r="78">
          <cell r="B78" t="str">
            <v>Фп Череда трава 20х1,5г</v>
          </cell>
          <cell r="C78">
            <v>914</v>
          </cell>
          <cell r="D78">
            <v>95</v>
          </cell>
          <cell r="F78">
            <v>3978</v>
          </cell>
          <cell r="G78">
            <v>5</v>
          </cell>
          <cell r="H78">
            <v>26765</v>
          </cell>
          <cell r="I78">
            <v>26765</v>
          </cell>
          <cell r="K78">
            <v>24</v>
          </cell>
        </row>
        <row r="79">
          <cell r="B79" t="str">
            <v>Фп Сб. Элекасол 20x2,0г</v>
          </cell>
          <cell r="C79">
            <v>873</v>
          </cell>
          <cell r="D79">
            <v>116</v>
          </cell>
          <cell r="H79">
            <v>24174</v>
          </cell>
          <cell r="I79">
            <v>24174</v>
          </cell>
          <cell r="K79">
            <v>26</v>
          </cell>
        </row>
        <row r="80">
          <cell r="B80" t="str">
            <v>Фп Крапива листья 20x1,5г</v>
          </cell>
          <cell r="C80">
            <v>1208</v>
          </cell>
          <cell r="D80">
            <v>97</v>
          </cell>
          <cell r="F80">
            <v>2394</v>
          </cell>
          <cell r="G80">
            <v>2</v>
          </cell>
          <cell r="H80">
            <v>33017</v>
          </cell>
          <cell r="I80">
            <v>33017</v>
          </cell>
          <cell r="K80">
            <v>26</v>
          </cell>
        </row>
        <row r="81">
          <cell r="B81" t="str">
            <v>Фп Пустырник трава 20x1,5г</v>
          </cell>
          <cell r="C81">
            <v>718</v>
          </cell>
          <cell r="D81">
            <v>89</v>
          </cell>
          <cell r="F81">
            <v>1800</v>
          </cell>
          <cell r="G81">
            <v>3</v>
          </cell>
          <cell r="H81">
            <v>19314</v>
          </cell>
          <cell r="I81">
            <v>19314</v>
          </cell>
          <cell r="K81">
            <v>26</v>
          </cell>
        </row>
        <row r="82">
          <cell r="B82" t="str">
            <v>Фп Боярышник плоды 20х3,0г</v>
          </cell>
          <cell r="C82">
            <v>249</v>
          </cell>
          <cell r="D82">
            <v>81</v>
          </cell>
          <cell r="H82">
            <v>6788</v>
          </cell>
          <cell r="I82">
            <v>6788</v>
          </cell>
          <cell r="K82">
            <v>27</v>
          </cell>
        </row>
        <row r="83">
          <cell r="B83" t="str">
            <v>Фп Чабрец трава 20x1,5 г</v>
          </cell>
          <cell r="C83">
            <v>1608</v>
          </cell>
          <cell r="D83">
            <v>124</v>
          </cell>
          <cell r="E83" t="str">
            <v>↑</v>
          </cell>
          <cell r="F83">
            <v>8878</v>
          </cell>
          <cell r="G83">
            <v>8</v>
          </cell>
          <cell r="H83">
            <v>47875</v>
          </cell>
          <cell r="I83">
            <v>47875</v>
          </cell>
          <cell r="K83">
            <v>27</v>
          </cell>
        </row>
        <row r="84">
          <cell r="B84" t="str">
            <v>Фп Сб. Грудной №4 20x2,0г</v>
          </cell>
          <cell r="C84">
            <v>24472</v>
          </cell>
          <cell r="D84">
            <v>166</v>
          </cell>
          <cell r="E84" t="str">
            <v>↑</v>
          </cell>
          <cell r="F84">
            <v>19458</v>
          </cell>
          <cell r="G84">
            <v>2</v>
          </cell>
          <cell r="H84">
            <v>697284</v>
          </cell>
          <cell r="I84">
            <v>448578</v>
          </cell>
          <cell r="K84">
            <v>28</v>
          </cell>
          <cell r="L84">
            <v>17</v>
          </cell>
          <cell r="M84">
            <v>245678</v>
          </cell>
        </row>
        <row r="85">
          <cell r="B85" t="str">
            <v>Фп Ольха соплодия 20х1,5г</v>
          </cell>
          <cell r="C85">
            <v>54</v>
          </cell>
          <cell r="D85">
            <v>173</v>
          </cell>
          <cell r="E85" t="str">
            <v>↑</v>
          </cell>
          <cell r="F85">
            <v>36</v>
          </cell>
          <cell r="G85">
            <v>1</v>
          </cell>
          <cell r="H85">
            <v>1562</v>
          </cell>
          <cell r="I85">
            <v>1562</v>
          </cell>
          <cell r="K85">
            <v>28</v>
          </cell>
        </row>
        <row r="86">
          <cell r="B86" t="str">
            <v>Фп Мелисса лекарственная трава 20x1,5г</v>
          </cell>
          <cell r="C86">
            <v>763</v>
          </cell>
          <cell r="D86">
            <v>103</v>
          </cell>
          <cell r="H86">
            <v>24154</v>
          </cell>
          <cell r="I86">
            <v>9070</v>
          </cell>
          <cell r="K86">
            <v>29</v>
          </cell>
        </row>
        <row r="87">
          <cell r="B87" t="str">
            <v>Фп Шиповник плоды 20х2,0г</v>
          </cell>
          <cell r="C87">
            <v>970</v>
          </cell>
          <cell r="D87">
            <v>101</v>
          </cell>
          <cell r="H87">
            <v>29484</v>
          </cell>
          <cell r="I87">
            <v>29484</v>
          </cell>
          <cell r="K87">
            <v>30</v>
          </cell>
        </row>
        <row r="88">
          <cell r="B88" t="str">
            <v>Фп "Щедрость природы® Фиточай успокоительный"20х2,0 г</v>
          </cell>
          <cell r="C88">
            <v>58</v>
          </cell>
          <cell r="D88">
            <v>46</v>
          </cell>
          <cell r="E88" t="str">
            <v>↓</v>
          </cell>
          <cell r="H88">
            <v>3834</v>
          </cell>
          <cell r="I88">
            <v>1494</v>
          </cell>
          <cell r="K88">
            <v>31</v>
          </cell>
        </row>
        <row r="89">
          <cell r="B89" t="str">
            <v>Фп Сб. Арфазетин-Э 20x2,0г</v>
          </cell>
          <cell r="C89">
            <v>948</v>
          </cell>
          <cell r="D89">
            <v>115</v>
          </cell>
          <cell r="H89">
            <v>30807</v>
          </cell>
          <cell r="I89">
            <v>30807</v>
          </cell>
          <cell r="K89">
            <v>31</v>
          </cell>
        </row>
        <row r="90">
          <cell r="B90" t="str">
            <v>Фп Липа цветки 20x1,5г</v>
          </cell>
          <cell r="C90">
            <v>1519</v>
          </cell>
          <cell r="D90">
            <v>113</v>
          </cell>
          <cell r="F90">
            <v>3582</v>
          </cell>
          <cell r="G90">
            <v>3</v>
          </cell>
          <cell r="H90">
            <v>50814</v>
          </cell>
          <cell r="I90">
            <v>50814</v>
          </cell>
          <cell r="K90">
            <v>32</v>
          </cell>
        </row>
        <row r="91">
          <cell r="B91" t="str">
            <v>Фп Сб. Фитогепатол №3 (Желчегонный сбор №3) 20x2,0г</v>
          </cell>
          <cell r="C91">
            <v>1894</v>
          </cell>
          <cell r="D91">
            <v>111</v>
          </cell>
          <cell r="H91">
            <v>61274</v>
          </cell>
          <cell r="I91">
            <v>61274</v>
          </cell>
          <cell r="K91">
            <v>32</v>
          </cell>
        </row>
        <row r="92">
          <cell r="B92" t="str">
            <v>Фп Хвощ полевой трава 20х1,5г</v>
          </cell>
          <cell r="C92">
            <v>612</v>
          </cell>
          <cell r="D92">
            <v>113</v>
          </cell>
          <cell r="F92">
            <v>3924</v>
          </cell>
          <cell r="G92">
            <v>9</v>
          </cell>
          <cell r="H92">
            <v>22270</v>
          </cell>
          <cell r="I92">
            <v>9187</v>
          </cell>
          <cell r="K92">
            <v>33</v>
          </cell>
        </row>
        <row r="93">
          <cell r="B93" t="str">
            <v>Фп Сб. Фитогастрол (Желудочно-кишечный сбор) 20x2,0г</v>
          </cell>
          <cell r="C93">
            <v>1828</v>
          </cell>
          <cell r="D93">
            <v>114</v>
          </cell>
          <cell r="H93">
            <v>60399</v>
          </cell>
          <cell r="I93">
            <v>60399</v>
          </cell>
          <cell r="K93">
            <v>33</v>
          </cell>
        </row>
        <row r="94">
          <cell r="B94" t="str">
            <v>Фп Зверобой трава 20x1,5г</v>
          </cell>
          <cell r="C94">
            <v>864</v>
          </cell>
          <cell r="D94">
            <v>90</v>
          </cell>
          <cell r="F94">
            <v>1800</v>
          </cell>
          <cell r="G94">
            <v>2</v>
          </cell>
          <cell r="H94">
            <v>34128</v>
          </cell>
          <cell r="I94">
            <v>4698</v>
          </cell>
          <cell r="K94">
            <v>33</v>
          </cell>
        </row>
        <row r="95">
          <cell r="B95" t="str">
            <v>Фп Брусника листья 20х1,5г</v>
          </cell>
          <cell r="C95">
            <v>1805</v>
          </cell>
          <cell r="D95">
            <v>116</v>
          </cell>
          <cell r="F95">
            <v>6912</v>
          </cell>
          <cell r="G95">
            <v>5</v>
          </cell>
          <cell r="H95">
            <v>63841</v>
          </cell>
          <cell r="I95">
            <v>37080</v>
          </cell>
          <cell r="K95">
            <v>33</v>
          </cell>
        </row>
        <row r="96">
          <cell r="B96" t="str">
            <v>Фп Пастушья сумка трава 20х1,5г</v>
          </cell>
          <cell r="C96">
            <v>122</v>
          </cell>
          <cell r="D96">
            <v>125</v>
          </cell>
          <cell r="E96" t="str">
            <v>↑</v>
          </cell>
          <cell r="H96">
            <v>4102</v>
          </cell>
          <cell r="I96">
            <v>4102</v>
          </cell>
          <cell r="K96">
            <v>33</v>
          </cell>
        </row>
        <row r="97">
          <cell r="B97" t="str">
            <v>Фп Сб. Фитонефрол (Урологический сбор) 20x2,0г</v>
          </cell>
          <cell r="C97">
            <v>4449</v>
          </cell>
          <cell r="D97">
            <v>125</v>
          </cell>
          <cell r="E97" t="str">
            <v>↑</v>
          </cell>
          <cell r="H97">
            <v>151953</v>
          </cell>
          <cell r="I97">
            <v>51156</v>
          </cell>
          <cell r="K97">
            <v>34</v>
          </cell>
        </row>
        <row r="98">
          <cell r="B98" t="str">
            <v>Фп Подорожник листья 20x1,5г</v>
          </cell>
          <cell r="C98">
            <v>627</v>
          </cell>
          <cell r="D98">
            <v>111</v>
          </cell>
          <cell r="F98">
            <v>1872</v>
          </cell>
          <cell r="G98">
            <v>4</v>
          </cell>
          <cell r="H98">
            <v>23631</v>
          </cell>
          <cell r="I98">
            <v>10532</v>
          </cell>
          <cell r="K98">
            <v>36</v>
          </cell>
        </row>
        <row r="99">
          <cell r="B99" t="str">
            <v>Фп Толокнянка листья 20x1,5г</v>
          </cell>
          <cell r="C99">
            <v>735</v>
          </cell>
          <cell r="D99">
            <v>116</v>
          </cell>
          <cell r="F99">
            <v>1314</v>
          </cell>
          <cell r="G99">
            <v>2</v>
          </cell>
          <cell r="H99">
            <v>28322</v>
          </cell>
          <cell r="I99">
            <v>6488</v>
          </cell>
          <cell r="K99">
            <v>37</v>
          </cell>
        </row>
        <row r="100">
          <cell r="B100" t="str">
            <v>Фп Чистотел трава 20х1,5г</v>
          </cell>
          <cell r="C100">
            <v>594</v>
          </cell>
          <cell r="D100">
            <v>94</v>
          </cell>
          <cell r="H100">
            <v>30663</v>
          </cell>
          <cell r="I100">
            <v>12573</v>
          </cell>
          <cell r="K100">
            <v>38</v>
          </cell>
        </row>
        <row r="101">
          <cell r="B101" t="str">
            <v>Фп Сб. Фитоседан №2 (Успокоительный сбор №2) 20x2,0г</v>
          </cell>
          <cell r="C101">
            <v>913</v>
          </cell>
          <cell r="D101">
            <v>89</v>
          </cell>
          <cell r="H101">
            <v>42460</v>
          </cell>
          <cell r="I101">
            <v>12509</v>
          </cell>
          <cell r="K101">
            <v>39</v>
          </cell>
        </row>
        <row r="102">
          <cell r="B102" t="str">
            <v>Фп Ромашка цветки 20x1,5г</v>
          </cell>
          <cell r="C102">
            <v>28446</v>
          </cell>
          <cell r="D102">
            <v>113</v>
          </cell>
          <cell r="H102">
            <v>1130381</v>
          </cell>
          <cell r="I102">
            <v>1130381</v>
          </cell>
          <cell r="K102">
            <v>39</v>
          </cell>
          <cell r="L102">
            <v>20</v>
          </cell>
          <cell r="M102">
            <v>226241</v>
          </cell>
        </row>
        <row r="103">
          <cell r="B103" t="str">
            <v>Фп Душица трава 20x1,5г</v>
          </cell>
          <cell r="C103">
            <v>569</v>
          </cell>
          <cell r="D103">
            <v>107</v>
          </cell>
          <cell r="H103">
            <v>22819</v>
          </cell>
          <cell r="I103">
            <v>9450</v>
          </cell>
          <cell r="K103">
            <v>40</v>
          </cell>
        </row>
        <row r="104">
          <cell r="B104" t="str">
            <v>Фп Мята перечная листья 20x1,5г</v>
          </cell>
          <cell r="C104">
            <v>1216</v>
          </cell>
          <cell r="D104">
            <v>96</v>
          </cell>
          <cell r="F104">
            <v>8424</v>
          </cell>
          <cell r="G104">
            <v>8</v>
          </cell>
          <cell r="H104">
            <v>53667</v>
          </cell>
          <cell r="I104">
            <v>53667</v>
          </cell>
          <cell r="K104">
            <v>40</v>
          </cell>
        </row>
        <row r="105">
          <cell r="B105" t="str">
            <v>Фп Сенна листья 20x1,5г</v>
          </cell>
          <cell r="C105">
            <v>1613</v>
          </cell>
          <cell r="D105">
            <v>109</v>
          </cell>
          <cell r="F105">
            <v>24354</v>
          </cell>
          <cell r="G105">
            <v>19</v>
          </cell>
          <cell r="H105">
            <v>78515</v>
          </cell>
          <cell r="I105">
            <v>34488</v>
          </cell>
          <cell r="K105">
            <v>41</v>
          </cell>
        </row>
        <row r="106">
          <cell r="B106" t="str">
            <v>Фп Сб. Фитоседан №3 (Успокоительный сбор №3) 20х2,0г</v>
          </cell>
          <cell r="C106">
            <v>1334</v>
          </cell>
          <cell r="D106">
            <v>86</v>
          </cell>
          <cell r="H106">
            <v>63018</v>
          </cell>
          <cell r="I106">
            <v>23022</v>
          </cell>
          <cell r="K106">
            <v>42</v>
          </cell>
        </row>
        <row r="107">
          <cell r="B107" t="str">
            <v>Фп "Щедрость природы® Фиточай для иммунитета" 20х2,0 г</v>
          </cell>
          <cell r="C107">
            <v>18</v>
          </cell>
          <cell r="D107">
            <v>14</v>
          </cell>
          <cell r="E107" t="str">
            <v>↓</v>
          </cell>
          <cell r="H107">
            <v>5040</v>
          </cell>
          <cell r="I107">
            <v>2700</v>
          </cell>
          <cell r="K107">
            <v>43</v>
          </cell>
        </row>
        <row r="108">
          <cell r="B108" t="str">
            <v>Фп Береза листья 20x1,5г</v>
          </cell>
          <cell r="C108">
            <v>78</v>
          </cell>
          <cell r="D108">
            <v>92</v>
          </cell>
          <cell r="F108">
            <v>162</v>
          </cell>
          <cell r="G108">
            <v>2</v>
          </cell>
          <cell r="H108">
            <v>3741</v>
          </cell>
          <cell r="I108">
            <v>3741</v>
          </cell>
          <cell r="K108">
            <v>46</v>
          </cell>
        </row>
        <row r="109">
          <cell r="B109" t="str">
            <v>Фп "Щедрость природы® Фиточай при простуде" 20х2,0 г</v>
          </cell>
          <cell r="C109">
            <v>26</v>
          </cell>
          <cell r="D109">
            <v>27</v>
          </cell>
          <cell r="E109" t="str">
            <v>↓</v>
          </cell>
          <cell r="F109">
            <v>36</v>
          </cell>
          <cell r="H109">
            <v>4212</v>
          </cell>
          <cell r="I109">
            <v>4212</v>
          </cell>
          <cell r="K109">
            <v>46</v>
          </cell>
        </row>
        <row r="110">
          <cell r="B110" t="str">
            <v>Фп "Щедрость природы® Фиточай для пищеварения" 20х2,0 г</v>
          </cell>
          <cell r="C110">
            <v>14</v>
          </cell>
          <cell r="D110">
            <v>40</v>
          </cell>
          <cell r="E110" t="str">
            <v>↓</v>
          </cell>
          <cell r="H110">
            <v>1836</v>
          </cell>
          <cell r="I110">
            <v>468</v>
          </cell>
          <cell r="K110">
            <v>48</v>
          </cell>
        </row>
        <row r="111">
          <cell r="B111" t="str">
            <v>Фп Золототысячник трава 20х1,5г</v>
          </cell>
          <cell r="C111">
            <v>77</v>
          </cell>
          <cell r="D111">
            <v>111</v>
          </cell>
          <cell r="H111">
            <v>7516</v>
          </cell>
          <cell r="I111">
            <v>7516</v>
          </cell>
          <cell r="K111">
            <v>97</v>
          </cell>
        </row>
        <row r="112">
          <cell r="B112" t="str">
            <v>Фп Фиалка трехцветная трава 20x1,5г</v>
          </cell>
          <cell r="C112">
            <v>85</v>
          </cell>
          <cell r="D112">
            <v>146</v>
          </cell>
          <cell r="E112" t="str">
            <v>↑</v>
          </cell>
          <cell r="F112">
            <v>621</v>
          </cell>
          <cell r="G112">
            <v>12</v>
          </cell>
          <cell r="H112">
            <v>9054</v>
          </cell>
          <cell r="I112">
            <v>9054</v>
          </cell>
          <cell r="K112">
            <v>97</v>
          </cell>
        </row>
        <row r="113">
          <cell r="B113" t="str">
            <v>Фп Аир корневища 20x1,5г</v>
          </cell>
          <cell r="C113">
            <v>107</v>
          </cell>
          <cell r="D113">
            <v>154</v>
          </cell>
          <cell r="E113" t="str">
            <v>↑</v>
          </cell>
          <cell r="F113">
            <v>216</v>
          </cell>
          <cell r="G113">
            <v>4</v>
          </cell>
          <cell r="H113">
            <v>11704</v>
          </cell>
          <cell r="I113">
            <v>11704</v>
          </cell>
          <cell r="K113">
            <v>107</v>
          </cell>
        </row>
        <row r="114">
          <cell r="B114" t="str">
            <v>Линия Консумаш</v>
          </cell>
        </row>
        <row r="115">
          <cell r="B115" t="str">
            <v>Фп Кровохлебка корневища и корни 20x1,5г</v>
          </cell>
          <cell r="C115">
            <v>220</v>
          </cell>
          <cell r="D115">
            <v>95</v>
          </cell>
          <cell r="F115">
            <v>688</v>
          </cell>
          <cell r="G115">
            <v>3</v>
          </cell>
          <cell r="H115">
            <v>3148</v>
          </cell>
          <cell r="I115">
            <v>3148</v>
          </cell>
          <cell r="J115" t="str">
            <v>!!!</v>
          </cell>
          <cell r="K115">
            <v>13</v>
          </cell>
        </row>
        <row r="116">
          <cell r="B116" t="str">
            <v>Фп Ноготки цветки 20x1,5г</v>
          </cell>
          <cell r="C116">
            <v>1593</v>
          </cell>
          <cell r="D116">
            <v>104</v>
          </cell>
          <cell r="F116">
            <v>6534</v>
          </cell>
          <cell r="G116">
            <v>5</v>
          </cell>
          <cell r="H116">
            <v>24386</v>
          </cell>
          <cell r="I116">
            <v>24386</v>
          </cell>
          <cell r="K116">
            <v>14</v>
          </cell>
          <cell r="L116">
            <v>14</v>
          </cell>
          <cell r="M116">
            <v>20264</v>
          </cell>
        </row>
        <row r="117">
          <cell r="B117" t="str">
            <v>Фп Крушина кора 20x1,5г</v>
          </cell>
          <cell r="C117">
            <v>394</v>
          </cell>
          <cell r="D117">
            <v>104</v>
          </cell>
          <cell r="F117">
            <v>2430</v>
          </cell>
          <cell r="G117">
            <v>8</v>
          </cell>
          <cell r="H117">
            <v>7452</v>
          </cell>
          <cell r="I117">
            <v>7452</v>
          </cell>
          <cell r="J117" t="str">
            <v>!!!</v>
          </cell>
          <cell r="K117">
            <v>17</v>
          </cell>
        </row>
        <row r="118">
          <cell r="B118" t="str">
            <v>Фп Почечный чай листья 20x1,5г</v>
          </cell>
          <cell r="C118">
            <v>1851</v>
          </cell>
          <cell r="D118">
            <v>77</v>
          </cell>
          <cell r="E118" t="str">
            <v>↓</v>
          </cell>
          <cell r="H118">
            <v>52040</v>
          </cell>
          <cell r="I118">
            <v>31772</v>
          </cell>
          <cell r="J118" t="str">
            <v>!!!</v>
          </cell>
          <cell r="K118">
            <v>19</v>
          </cell>
        </row>
        <row r="119">
          <cell r="B119" t="str">
            <v>Фп Валериана корневища с корнями 20x1,5г</v>
          </cell>
          <cell r="C119">
            <v>570</v>
          </cell>
          <cell r="D119">
            <v>85</v>
          </cell>
          <cell r="H119">
            <v>14622</v>
          </cell>
          <cell r="I119">
            <v>99</v>
          </cell>
          <cell r="K119">
            <v>21</v>
          </cell>
        </row>
        <row r="120">
          <cell r="B120" t="str">
            <v>Фп Тысячелистник трава 20x1,5г</v>
          </cell>
          <cell r="C120">
            <v>760</v>
          </cell>
          <cell r="D120">
            <v>107</v>
          </cell>
          <cell r="H120">
            <v>19386</v>
          </cell>
          <cell r="I120">
            <v>9036</v>
          </cell>
          <cell r="K120">
            <v>23</v>
          </cell>
        </row>
        <row r="121">
          <cell r="B121" t="str">
            <v>Фп Лапчатка корневища 20x2,5г</v>
          </cell>
          <cell r="C121">
            <v>123</v>
          </cell>
          <cell r="D121">
            <v>93</v>
          </cell>
          <cell r="H121">
            <v>4050</v>
          </cell>
          <cell r="I121">
            <v>4050</v>
          </cell>
          <cell r="K121">
            <v>32</v>
          </cell>
        </row>
        <row r="122">
          <cell r="B122" t="str">
            <v>Фп Дуб кора 20х1,5г</v>
          </cell>
          <cell r="E122" t="str">
            <v>↓</v>
          </cell>
          <cell r="H122">
            <v>7245</v>
          </cell>
          <cell r="K122">
            <v>34</v>
          </cell>
        </row>
        <row r="123">
          <cell r="B123" t="str">
            <v>Фп Девясил корневища и корни 20х1,5г</v>
          </cell>
          <cell r="C123">
            <v>576</v>
          </cell>
          <cell r="D123">
            <v>118</v>
          </cell>
          <cell r="H123">
            <v>21626</v>
          </cell>
          <cell r="I123">
            <v>21626</v>
          </cell>
          <cell r="K123">
            <v>37</v>
          </cell>
        </row>
        <row r="124">
          <cell r="B124" t="str">
            <v>Фп Бадан корневища 20x1,5г</v>
          </cell>
          <cell r="C124">
            <v>78</v>
          </cell>
          <cell r="D124">
            <v>132</v>
          </cell>
          <cell r="E124" t="str">
            <v>↑</v>
          </cell>
          <cell r="F124">
            <v>504</v>
          </cell>
          <cell r="G124">
            <v>10</v>
          </cell>
          <cell r="H124">
            <v>3733</v>
          </cell>
          <cell r="I124">
            <v>3733</v>
          </cell>
          <cell r="K124">
            <v>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4"/>
  <sheetViews>
    <sheetView showGridLines="0" tabSelected="1" zoomScale="90" zoomScaleNormal="90" workbookViewId="0">
      <pane ySplit="1" topLeftCell="A56" activePane="bottomLeft" state="frozen"/>
      <selection pane="bottomLeft" activeCell="A88" sqref="A88"/>
    </sheetView>
  </sheetViews>
  <sheetFormatPr defaultRowHeight="15" x14ac:dyDescent="0.25"/>
  <cols>
    <col min="1" max="1" width="73.5703125" style="1" bestFit="1" customWidth="1"/>
    <col min="2" max="2" width="13.85546875" style="2" bestFit="1" customWidth="1"/>
    <col min="3" max="3" width="16" style="2" customWidth="1"/>
    <col min="4" max="4" width="7.42578125" style="2" customWidth="1"/>
    <col min="5" max="5" width="13.42578125" style="2" bestFit="1" customWidth="1"/>
    <col min="6" max="6" width="1.7109375" customWidth="1"/>
    <col min="7" max="7" width="3" customWidth="1"/>
    <col min="8" max="8" width="6.7109375" bestFit="1" customWidth="1"/>
    <col min="9" max="9" width="16.42578125" bestFit="1" customWidth="1"/>
  </cols>
  <sheetData>
    <row r="1" spans="1:9" ht="21" customHeight="1" x14ac:dyDescent="0.25">
      <c r="A1" s="11" t="s">
        <v>115</v>
      </c>
      <c r="B1" s="12" t="s">
        <v>0</v>
      </c>
      <c r="C1" s="13" t="s">
        <v>1</v>
      </c>
      <c r="D1" s="12" t="s">
        <v>2</v>
      </c>
      <c r="E1" s="12" t="s">
        <v>117</v>
      </c>
      <c r="I1" s="31"/>
    </row>
    <row r="2" spans="1:9" x14ac:dyDescent="0.25">
      <c r="A2" s="20" t="s">
        <v>4</v>
      </c>
      <c r="B2" s="21"/>
      <c r="C2" s="21"/>
      <c r="D2" s="22"/>
      <c r="E2" s="35"/>
    </row>
    <row r="3" spans="1:9" x14ac:dyDescent="0.25">
      <c r="A3" s="19" t="s">
        <v>3</v>
      </c>
      <c r="B3" s="4">
        <f>VLOOKUP(A3,[1]Sheet1!$A$2:$E$112,3,FALSE)</f>
        <v>256</v>
      </c>
      <c r="C3" s="4">
        <f>VLOOKUP(A3,[1]Sheet1!$A$2:$E$112,4,FALSE)</f>
        <v>73440</v>
      </c>
      <c r="D3" s="3">
        <f>VLOOKUP(A3,[1]Sheet1!$A$2:$E$112,5,FALSE)</f>
        <v>394</v>
      </c>
      <c r="E3" s="29">
        <f>VLOOKUP(A3,[1]Sheet1!$A$2:$F$108,6,FALSE)</f>
        <v>0</v>
      </c>
    </row>
    <row r="4" spans="1:9" x14ac:dyDescent="0.25">
      <c r="A4" s="14" t="s">
        <v>6</v>
      </c>
      <c r="B4" s="15"/>
      <c r="C4" s="15"/>
      <c r="D4" s="16"/>
      <c r="E4" s="27"/>
    </row>
    <row r="5" spans="1:9" x14ac:dyDescent="0.25">
      <c r="A5" s="18" t="s">
        <v>8</v>
      </c>
      <c r="B5" s="5">
        <f>VLOOKUP(A5,[1]Sheet1!$A$2:$E$112,3,FALSE)</f>
        <v>7</v>
      </c>
      <c r="C5" s="5">
        <f>VLOOKUP(A5,[1]Sheet1!$A$2:$E$112,4,FALSE)</f>
        <v>15877</v>
      </c>
      <c r="D5" s="6">
        <f>VLOOKUP(A5,[1]Sheet1!$A$2:$E$112,5,FALSE)</f>
        <v>116</v>
      </c>
      <c r="E5" s="28" t="str">
        <f>VLOOKUP(A5,[1]Sheet1!$A$2:$F$108,6,FALSE)</f>
        <v>2023-02-09</v>
      </c>
      <c r="G5" s="33" t="str">
        <f t="shared" ref="G5:G50" si="0">IF(H5&gt;0,"•","")</f>
        <v/>
      </c>
      <c r="H5" s="34">
        <f>VLOOKUP(A5,[2]остатки!$B$8:$M$124,12,FALSE)</f>
        <v>0</v>
      </c>
    </row>
    <row r="6" spans="1:9" x14ac:dyDescent="0.25">
      <c r="A6" s="18" t="s">
        <v>7</v>
      </c>
      <c r="B6" s="7">
        <f>VLOOKUP(A6,[1]Sheet1!$A$2:$E$112,3,FALSE)</f>
        <v>10</v>
      </c>
      <c r="C6" s="7">
        <f>VLOOKUP(A6,[1]Sheet1!$A$2:$E$112,4,FALSE)</f>
        <v>12441</v>
      </c>
      <c r="D6" s="8">
        <f>VLOOKUP(A6,[1]Sheet1!$A$2:$E$112,5,FALSE)</f>
        <v>44</v>
      </c>
      <c r="E6" s="29" t="str">
        <f>VLOOKUP(A6,[1]Sheet1!$A$2:$F$108,6,FALSE)</f>
        <v>2023-02-14</v>
      </c>
      <c r="G6" s="33" t="str">
        <f t="shared" si="0"/>
        <v>•</v>
      </c>
      <c r="H6" s="34">
        <f>VLOOKUP(A6,[2]остатки!$B$8:$M$124,12,FALSE)</f>
        <v>5657</v>
      </c>
    </row>
    <row r="7" spans="1:9" x14ac:dyDescent="0.25">
      <c r="A7" s="18" t="s">
        <v>17</v>
      </c>
      <c r="B7" s="7">
        <f>VLOOKUP(A7,[1]Sheet1!$A$2:$E$112,3,FALSE)</f>
        <v>12</v>
      </c>
      <c r="C7" s="7">
        <f>VLOOKUP(A7,[1]Sheet1!$A$2:$E$112,4,FALSE)</f>
        <v>3361</v>
      </c>
      <c r="D7" s="8">
        <f>VLOOKUP(A7,[1]Sheet1!$A$2:$E$112,5,FALSE)</f>
        <v>37</v>
      </c>
      <c r="E7" s="29" t="str">
        <f>VLOOKUP(A7,[1]Sheet1!$A$2:$F$108,6,FALSE)</f>
        <v>2023-02-16</v>
      </c>
      <c r="G7" s="33" t="str">
        <f t="shared" si="0"/>
        <v/>
      </c>
      <c r="H7" s="34">
        <f>VLOOKUP(A7,[2]остатки!$B$8:$M$124,12,FALSE)</f>
        <v>0</v>
      </c>
    </row>
    <row r="8" spans="1:9" x14ac:dyDescent="0.25">
      <c r="A8" s="18" t="s">
        <v>12</v>
      </c>
      <c r="B8" s="7">
        <f>VLOOKUP(A8,[1]Sheet1!$A$2:$E$112,3,FALSE)</f>
        <v>12</v>
      </c>
      <c r="C8" s="7">
        <f>VLOOKUP(A8,[1]Sheet1!$A$2:$E$112,4,FALSE)</f>
        <v>8339</v>
      </c>
      <c r="D8" s="8">
        <f>VLOOKUP(A8,[1]Sheet1!$A$2:$E$112,5,FALSE)</f>
        <v>32</v>
      </c>
      <c r="E8" s="29" t="str">
        <f>VLOOKUP(A8,[1]Sheet1!$A$2:$F$108,6,FALSE)</f>
        <v>2023-02-16</v>
      </c>
      <c r="G8" s="33" t="str">
        <f t="shared" si="0"/>
        <v/>
      </c>
      <c r="H8" s="34">
        <f>VLOOKUP(A8,[2]остатки!$B$8:$M$124,12,FALSE)</f>
        <v>0</v>
      </c>
    </row>
    <row r="9" spans="1:9" x14ac:dyDescent="0.25">
      <c r="A9" s="18" t="s">
        <v>9</v>
      </c>
      <c r="B9" s="7">
        <f>VLOOKUP(A9,[1]Sheet1!$A$2:$E$112,3,FALSE)</f>
        <v>13</v>
      </c>
      <c r="C9" s="7">
        <f>VLOOKUP(A9,[1]Sheet1!$A$2:$E$112,4,FALSE)</f>
        <v>18744</v>
      </c>
      <c r="D9" s="8">
        <f>VLOOKUP(A9,[1]Sheet1!$A$2:$E$112,5,FALSE)</f>
        <v>31</v>
      </c>
      <c r="E9" s="29" t="str">
        <f>VLOOKUP(A9,[1]Sheet1!$A$2:$F$108,6,FALSE)</f>
        <v>2023-02-17</v>
      </c>
      <c r="G9" s="33" t="str">
        <f t="shared" si="0"/>
        <v>•</v>
      </c>
      <c r="H9" s="34">
        <f>VLOOKUP(A9,[2]остатки!$B$8:$M$124,12,FALSE)</f>
        <v>13987</v>
      </c>
    </row>
    <row r="10" spans="1:9" x14ac:dyDescent="0.25">
      <c r="A10" s="18" t="s">
        <v>30</v>
      </c>
      <c r="B10" s="7">
        <f>VLOOKUP(A10,[1]Sheet1!$A$2:$E$112,3,FALSE)</f>
        <v>15</v>
      </c>
      <c r="C10" s="7">
        <f>VLOOKUP(A10,[1]Sheet1!$A$2:$E$112,4,FALSE)</f>
        <v>14350</v>
      </c>
      <c r="D10" s="8">
        <f>VLOOKUP(A10,[1]Sheet1!$A$2:$E$112,5,FALSE)</f>
        <v>37</v>
      </c>
      <c r="E10" s="29" t="str">
        <f>VLOOKUP(A10,[1]Sheet1!$A$2:$F$108,6,FALSE)</f>
        <v>2023-02-21</v>
      </c>
      <c r="G10" s="33" t="str">
        <f t="shared" si="0"/>
        <v/>
      </c>
      <c r="H10" s="34">
        <f>VLOOKUP(A10,[2]остатки!$B$8:$M$124,12,FALSE)</f>
        <v>0</v>
      </c>
    </row>
    <row r="11" spans="1:9" x14ac:dyDescent="0.25">
      <c r="A11" s="18" t="s">
        <v>39</v>
      </c>
      <c r="B11" s="7">
        <f>VLOOKUP(A11,[1]Sheet1!$A$2:$E$112,3,FALSE)</f>
        <v>16</v>
      </c>
      <c r="C11" s="7">
        <f>VLOOKUP(A11,[1]Sheet1!$A$2:$E$112,4,FALSE)</f>
        <v>14254</v>
      </c>
      <c r="D11" s="8">
        <f>VLOOKUP(A11,[1]Sheet1!$A$2:$E$112,5,FALSE)</f>
        <v>35</v>
      </c>
      <c r="E11" s="29" t="str">
        <f>VLOOKUP(A11,[1]Sheet1!$A$2:$F$108,6,FALSE)</f>
        <v>2023-02-22</v>
      </c>
      <c r="G11" s="33" t="str">
        <f t="shared" si="0"/>
        <v>•</v>
      </c>
      <c r="H11" s="34">
        <f>VLOOKUP(A11,[2]остатки!$B$8:$M$124,12,FALSE)</f>
        <v>9623</v>
      </c>
    </row>
    <row r="12" spans="1:9" x14ac:dyDescent="0.25">
      <c r="A12" s="18" t="s">
        <v>15</v>
      </c>
      <c r="B12" s="7">
        <f>VLOOKUP(A12,[1]Sheet1!$A$2:$E$112,3,FALSE)</f>
        <v>17</v>
      </c>
      <c r="C12" s="7">
        <f>VLOOKUP(A12,[1]Sheet1!$A$2:$E$112,4,FALSE)</f>
        <v>35449</v>
      </c>
      <c r="D12" s="8">
        <f>VLOOKUP(A12,[1]Sheet1!$A$2:$E$112,5,FALSE)</f>
        <v>29</v>
      </c>
      <c r="E12" s="29" t="str">
        <f>VLOOKUP(A12,[1]Sheet1!$A$2:$F$108,6,FALSE)</f>
        <v>2023-02-23</v>
      </c>
      <c r="G12" s="33" t="str">
        <f t="shared" si="0"/>
        <v>•</v>
      </c>
      <c r="H12" s="34">
        <f>VLOOKUP(A12,[2]остатки!$B$8:$M$124,12,FALSE)</f>
        <v>39401</v>
      </c>
    </row>
    <row r="13" spans="1:9" x14ac:dyDescent="0.25">
      <c r="A13" s="18" t="s">
        <v>46</v>
      </c>
      <c r="B13" s="7">
        <f>VLOOKUP(A13,[1]Sheet1!$A$2:$E$112,3,FALSE)</f>
        <v>18</v>
      </c>
      <c r="C13" s="7">
        <f>VLOOKUP(A13,[1]Sheet1!$A$2:$E$112,4,FALSE)</f>
        <v>9313</v>
      </c>
      <c r="D13" s="8">
        <f>VLOOKUP(A13,[1]Sheet1!$A$2:$E$112,5,FALSE)</f>
        <v>34</v>
      </c>
      <c r="E13" s="29" t="str">
        <f>VLOOKUP(A13,[1]Sheet1!$A$2:$F$108,6,FALSE)</f>
        <v>2023-02-24</v>
      </c>
      <c r="G13" s="33" t="str">
        <f t="shared" si="0"/>
        <v/>
      </c>
      <c r="H13" s="34">
        <f>VLOOKUP(A13,[2]остатки!$B$8:$M$124,12,FALSE)</f>
        <v>0</v>
      </c>
      <c r="I13" s="31"/>
    </row>
    <row r="14" spans="1:9" x14ac:dyDescent="0.25">
      <c r="A14" s="18" t="s">
        <v>23</v>
      </c>
      <c r="B14" s="7">
        <f>VLOOKUP(A14,[1]Sheet1!$A$2:$E$112,3,FALSE)</f>
        <v>18</v>
      </c>
      <c r="C14" s="7">
        <f>VLOOKUP(A14,[1]Sheet1!$A$2:$E$112,4,FALSE)</f>
        <v>20492</v>
      </c>
      <c r="D14" s="8">
        <f>VLOOKUP(A14,[1]Sheet1!$A$2:$E$112,5,FALSE)</f>
        <v>42</v>
      </c>
      <c r="E14" s="29" t="str">
        <f>VLOOKUP(A14,[1]Sheet1!$A$2:$F$108,6,FALSE)</f>
        <v>2023-02-24</v>
      </c>
      <c r="G14" s="33" t="str">
        <f t="shared" si="0"/>
        <v/>
      </c>
      <c r="H14" s="34">
        <f>VLOOKUP(A14,[2]остатки!$B$8:$M$124,12,FALSE)</f>
        <v>0</v>
      </c>
    </row>
    <row r="15" spans="1:9" x14ac:dyDescent="0.25">
      <c r="A15" s="18" t="s">
        <v>35</v>
      </c>
      <c r="B15" s="7">
        <f>VLOOKUP(A15,[1]Sheet1!$A$2:$E$112,3,FALSE)</f>
        <v>18</v>
      </c>
      <c r="C15" s="7">
        <f>VLOOKUP(A15,[1]Sheet1!$A$2:$E$112,4,FALSE)</f>
        <v>27014</v>
      </c>
      <c r="D15" s="8">
        <f>VLOOKUP(A15,[1]Sheet1!$A$2:$E$112,5,FALSE)</f>
        <v>67</v>
      </c>
      <c r="E15" s="29" t="str">
        <f>VLOOKUP(A15,[1]Sheet1!$A$2:$F$108,6,FALSE)</f>
        <v>2023-02-24</v>
      </c>
      <c r="G15" s="33" t="str">
        <f t="shared" si="0"/>
        <v/>
      </c>
      <c r="H15" s="34">
        <f>VLOOKUP(A15,[2]остатки!$B$8:$M$124,12,FALSE)</f>
        <v>0</v>
      </c>
    </row>
    <row r="16" spans="1:9" x14ac:dyDescent="0.25">
      <c r="A16" s="18" t="s">
        <v>31</v>
      </c>
      <c r="B16" s="7">
        <f>VLOOKUP(A16,[1]Sheet1!$A$2:$E$112,3,FALSE)</f>
        <v>18</v>
      </c>
      <c r="C16" s="7">
        <f>VLOOKUP(A16,[1]Sheet1!$A$2:$E$112,4,FALSE)</f>
        <v>20942</v>
      </c>
      <c r="D16" s="8">
        <f>VLOOKUP(A16,[1]Sheet1!$A$2:$E$112,5,FALSE)</f>
        <v>39</v>
      </c>
      <c r="E16" s="29" t="str">
        <f>VLOOKUP(A16,[1]Sheet1!$A$2:$F$108,6,FALSE)</f>
        <v>2023-02-24</v>
      </c>
      <c r="G16" s="33" t="str">
        <f t="shared" si="0"/>
        <v/>
      </c>
      <c r="H16" s="34">
        <f>VLOOKUP(A16,[2]остатки!$B$8:$M$124,12,FALSE)</f>
        <v>0</v>
      </c>
    </row>
    <row r="17" spans="1:8" x14ac:dyDescent="0.25">
      <c r="A17" s="18" t="s">
        <v>44</v>
      </c>
      <c r="B17" s="7">
        <f>VLOOKUP(A17,[1]Sheet1!$A$2:$E$112,3,FALSE)</f>
        <v>18</v>
      </c>
      <c r="C17" s="7">
        <f>VLOOKUP(A17,[1]Sheet1!$A$2:$E$112,4,FALSE)</f>
        <v>17073</v>
      </c>
      <c r="D17" s="8">
        <f>VLOOKUP(A17,[1]Sheet1!$A$2:$E$112,5,FALSE)</f>
        <v>31</v>
      </c>
      <c r="E17" s="29" t="str">
        <f>VLOOKUP(A17,[1]Sheet1!$A$2:$F$108,6,FALSE)</f>
        <v>2023-02-24</v>
      </c>
      <c r="G17" s="33" t="str">
        <f t="shared" si="0"/>
        <v/>
      </c>
      <c r="H17" s="34">
        <f>VLOOKUP(A17,[2]остатки!$B$8:$M$124,12,FALSE)</f>
        <v>0</v>
      </c>
    </row>
    <row r="18" spans="1:8" x14ac:dyDescent="0.25">
      <c r="A18" s="18" t="s">
        <v>32</v>
      </c>
      <c r="B18" s="7">
        <f>VLOOKUP(A18,[1]Sheet1!$A$2:$E$112,3,FALSE)</f>
        <v>19</v>
      </c>
      <c r="C18" s="7">
        <f>VLOOKUP(A18,[1]Sheet1!$A$2:$E$112,4,FALSE)</f>
        <v>68815</v>
      </c>
      <c r="D18" s="8">
        <f>VLOOKUP(A18,[1]Sheet1!$A$2:$E$112,5,FALSE)</f>
        <v>39</v>
      </c>
      <c r="E18" s="29" t="str">
        <f>VLOOKUP(A18,[1]Sheet1!$A$2:$F$108,6,FALSE)</f>
        <v>2023-02-27</v>
      </c>
      <c r="G18" s="33" t="str">
        <f t="shared" si="0"/>
        <v/>
      </c>
      <c r="H18" s="34">
        <f>VLOOKUP(A18,[2]остатки!$B$8:$M$124,12,FALSE)</f>
        <v>0</v>
      </c>
    </row>
    <row r="19" spans="1:8" x14ac:dyDescent="0.25">
      <c r="A19" s="18" t="s">
        <v>34</v>
      </c>
      <c r="B19" s="7">
        <f>VLOOKUP(A19,[1]Sheet1!$A$2:$E$112,3,FALSE)</f>
        <v>19</v>
      </c>
      <c r="C19" s="7">
        <f>VLOOKUP(A19,[1]Sheet1!$A$2:$E$112,4,FALSE)</f>
        <v>28126</v>
      </c>
      <c r="D19" s="8">
        <f>VLOOKUP(A19,[1]Sheet1!$A$2:$E$112,5,FALSE)</f>
        <v>29</v>
      </c>
      <c r="E19" s="29" t="str">
        <f>VLOOKUP(A19,[1]Sheet1!$A$2:$F$108,6,FALSE)</f>
        <v>2023-02-27</v>
      </c>
      <c r="G19" s="33" t="str">
        <f t="shared" si="0"/>
        <v>•</v>
      </c>
      <c r="H19" s="34">
        <f>VLOOKUP(A19,[2]остатки!$B$8:$M$124,12,FALSE)</f>
        <v>25304</v>
      </c>
    </row>
    <row r="20" spans="1:8" x14ac:dyDescent="0.25">
      <c r="A20" s="18" t="s">
        <v>28</v>
      </c>
      <c r="B20" s="7">
        <f>VLOOKUP(A20,[1]Sheet1!$A$2:$E$112,3,FALSE)</f>
        <v>20</v>
      </c>
      <c r="C20" s="7">
        <f>VLOOKUP(A20,[1]Sheet1!$A$2:$E$112,4,FALSE)</f>
        <v>29338</v>
      </c>
      <c r="D20" s="8">
        <f>VLOOKUP(A20,[1]Sheet1!$A$2:$E$112,5,FALSE)</f>
        <v>41</v>
      </c>
      <c r="E20" s="29" t="str">
        <f>VLOOKUP(A20,[1]Sheet1!$A$2:$F$108,6,FALSE)</f>
        <v>2023-02-28</v>
      </c>
      <c r="G20" s="33" t="str">
        <f t="shared" si="0"/>
        <v/>
      </c>
      <c r="H20" s="34">
        <f>VLOOKUP(A20,[2]остатки!$B$8:$M$124,12,FALSE)</f>
        <v>0</v>
      </c>
    </row>
    <row r="21" spans="1:8" x14ac:dyDescent="0.25">
      <c r="A21" s="18" t="s">
        <v>11</v>
      </c>
      <c r="B21" s="7">
        <f>VLOOKUP(A21,[1]Sheet1!$A$2:$E$112,3,FALSE)</f>
        <v>20</v>
      </c>
      <c r="C21" s="7">
        <f>VLOOKUP(A21,[1]Sheet1!$A$2:$E$112,4,FALSE)</f>
        <v>7871</v>
      </c>
      <c r="D21" s="8">
        <f>VLOOKUP(A21,[1]Sheet1!$A$2:$E$112,5,FALSE)</f>
        <v>72</v>
      </c>
      <c r="E21" s="29" t="str">
        <f>VLOOKUP(A21,[1]Sheet1!$A$2:$F$108,6,FALSE)</f>
        <v>2023-02-28</v>
      </c>
      <c r="G21" s="33" t="str">
        <f t="shared" si="0"/>
        <v/>
      </c>
      <c r="H21" s="34">
        <f>VLOOKUP(A21,[2]остатки!$B$8:$M$124,12,FALSE)</f>
        <v>0</v>
      </c>
    </row>
    <row r="22" spans="1:8" x14ac:dyDescent="0.25">
      <c r="A22" s="18" t="s">
        <v>16</v>
      </c>
      <c r="B22" s="7">
        <f>VLOOKUP(A22,[1]Sheet1!$A$2:$E$112,3,FALSE)</f>
        <v>20</v>
      </c>
      <c r="C22" s="7">
        <f>VLOOKUP(A22,[1]Sheet1!$A$2:$E$112,4,FALSE)</f>
        <v>13118</v>
      </c>
      <c r="D22" s="8">
        <f>VLOOKUP(A22,[1]Sheet1!$A$2:$E$112,5,FALSE)</f>
        <v>33</v>
      </c>
      <c r="E22" s="29" t="str">
        <f>VLOOKUP(A22,[1]Sheet1!$A$2:$F$108,6,FALSE)</f>
        <v>2023-02-28</v>
      </c>
      <c r="G22" s="33" t="str">
        <f t="shared" si="0"/>
        <v/>
      </c>
      <c r="H22" s="34">
        <f>VLOOKUP(A22,[2]остатки!$B$8:$M$124,12,FALSE)</f>
        <v>0</v>
      </c>
    </row>
    <row r="23" spans="1:8" x14ac:dyDescent="0.25">
      <c r="A23" s="18" t="s">
        <v>40</v>
      </c>
      <c r="B23" s="7">
        <f>VLOOKUP(A23,[1]Sheet1!$A$2:$E$112,3,FALSE)</f>
        <v>20</v>
      </c>
      <c r="C23" s="7">
        <f>VLOOKUP(A23,[1]Sheet1!$A$2:$E$112,4,FALSE)</f>
        <v>19020</v>
      </c>
      <c r="D23" s="8">
        <f>VLOOKUP(A23,[1]Sheet1!$A$2:$E$112,5,FALSE)</f>
        <v>44</v>
      </c>
      <c r="E23" s="29" t="str">
        <f>VLOOKUP(A23,[1]Sheet1!$A$2:$F$108,6,FALSE)</f>
        <v>2023-02-28</v>
      </c>
      <c r="G23" s="33" t="str">
        <f t="shared" si="0"/>
        <v/>
      </c>
      <c r="H23" s="34">
        <f>VLOOKUP(A23,[2]остатки!$B$8:$M$124,12,FALSE)</f>
        <v>0</v>
      </c>
    </row>
    <row r="24" spans="1:8" x14ac:dyDescent="0.25">
      <c r="A24" s="18" t="s">
        <v>21</v>
      </c>
      <c r="B24" s="7">
        <f>VLOOKUP(A24,[1]Sheet1!$A$2:$E$112,3,FALSE)</f>
        <v>21</v>
      </c>
      <c r="C24" s="7">
        <f>VLOOKUP(A24,[1]Sheet1!$A$2:$E$112,4,FALSE)</f>
        <v>15033</v>
      </c>
      <c r="D24" s="8">
        <f>VLOOKUP(A24,[1]Sheet1!$A$2:$E$112,5,FALSE)</f>
        <v>40</v>
      </c>
      <c r="E24" s="29" t="str">
        <f>VLOOKUP(A24,[1]Sheet1!$A$2:$F$108,6,FALSE)</f>
        <v>2023-03-01</v>
      </c>
      <c r="G24" s="33" t="str">
        <f t="shared" si="0"/>
        <v/>
      </c>
      <c r="H24" s="34">
        <f>VLOOKUP(A24,[2]остатки!$B$8:$M$124,12,FALSE)</f>
        <v>0</v>
      </c>
    </row>
    <row r="25" spans="1:8" x14ac:dyDescent="0.25">
      <c r="A25" s="18" t="s">
        <v>25</v>
      </c>
      <c r="B25" s="7">
        <f>VLOOKUP(A25,[1]Sheet1!$A$2:$E$112,3,FALSE)</f>
        <v>21</v>
      </c>
      <c r="C25" s="7">
        <f>VLOOKUP(A25,[1]Sheet1!$A$2:$E$112,4,FALSE)</f>
        <v>8991</v>
      </c>
      <c r="D25" s="8">
        <f>VLOOKUP(A25,[1]Sheet1!$A$2:$E$112,5,FALSE)</f>
        <v>31</v>
      </c>
      <c r="E25" s="29" t="str">
        <f>VLOOKUP(A25,[1]Sheet1!$A$2:$F$108,6,FALSE)</f>
        <v>2023-03-01</v>
      </c>
      <c r="G25" s="33" t="str">
        <f t="shared" si="0"/>
        <v/>
      </c>
      <c r="H25" s="34">
        <f>VLOOKUP(A25,[2]остатки!$B$8:$M$124,12,FALSE)</f>
        <v>0</v>
      </c>
    </row>
    <row r="26" spans="1:8" x14ac:dyDescent="0.25">
      <c r="A26" s="18" t="s">
        <v>47</v>
      </c>
      <c r="B26" s="7">
        <f>VLOOKUP(A26,[1]Sheet1!$A$2:$E$112,3,FALSE)</f>
        <v>22</v>
      </c>
      <c r="C26" s="7">
        <f>VLOOKUP(A26,[1]Sheet1!$A$2:$E$112,4,FALSE)</f>
        <v>21295</v>
      </c>
      <c r="D26" s="8">
        <f>VLOOKUP(A26,[1]Sheet1!$A$2:$E$112,5,FALSE)</f>
        <v>32</v>
      </c>
      <c r="E26" s="29" t="str">
        <f>VLOOKUP(A26,[1]Sheet1!$A$2:$F$108,6,FALSE)</f>
        <v>2023-03-02</v>
      </c>
      <c r="G26" s="33" t="str">
        <f t="shared" si="0"/>
        <v/>
      </c>
      <c r="H26" s="34">
        <f>VLOOKUP(A26,[2]остатки!$B$8:$M$124,12,FALSE)</f>
        <v>0</v>
      </c>
    </row>
    <row r="27" spans="1:8" x14ac:dyDescent="0.25">
      <c r="A27" s="18" t="s">
        <v>36</v>
      </c>
      <c r="B27" s="7">
        <f>VLOOKUP(A27,[1]Sheet1!$A$2:$E$112,3,FALSE)</f>
        <v>22</v>
      </c>
      <c r="C27" s="7">
        <f>VLOOKUP(A27,[1]Sheet1!$A$2:$E$112,4,FALSE)</f>
        <v>90690</v>
      </c>
      <c r="D27" s="8">
        <f>VLOOKUP(A27,[1]Sheet1!$A$2:$E$112,5,FALSE)</f>
        <v>32</v>
      </c>
      <c r="E27" s="29" t="str">
        <f>VLOOKUP(A27,[1]Sheet1!$A$2:$F$108,6,FALSE)</f>
        <v>2023-03-02</v>
      </c>
      <c r="G27" s="33" t="str">
        <f t="shared" si="0"/>
        <v>•</v>
      </c>
      <c r="H27" s="34">
        <f>VLOOKUP(A27,[2]остатки!$B$8:$M$124,12,FALSE)</f>
        <v>29964</v>
      </c>
    </row>
    <row r="28" spans="1:8" x14ac:dyDescent="0.25">
      <c r="A28" s="18" t="s">
        <v>27</v>
      </c>
      <c r="B28" s="7">
        <f>VLOOKUP(A28,[1]Sheet1!$A$2:$E$112,3,FALSE)</f>
        <v>23</v>
      </c>
      <c r="C28" s="7">
        <f>VLOOKUP(A28,[1]Sheet1!$A$2:$E$112,4,FALSE)</f>
        <v>17068</v>
      </c>
      <c r="D28" s="8">
        <f>VLOOKUP(A28,[1]Sheet1!$A$2:$E$112,5,FALSE)</f>
        <v>30</v>
      </c>
      <c r="E28" s="29" t="str">
        <f>VLOOKUP(A28,[1]Sheet1!$A$2:$F$108,6,FALSE)</f>
        <v>2023-03-03</v>
      </c>
      <c r="G28" s="33" t="str">
        <f t="shared" si="0"/>
        <v/>
      </c>
      <c r="H28" s="34">
        <f>VLOOKUP(A28,[2]остатки!$B$8:$M$124,12,FALSE)</f>
        <v>0</v>
      </c>
    </row>
    <row r="29" spans="1:8" x14ac:dyDescent="0.25">
      <c r="A29" s="18" t="s">
        <v>14</v>
      </c>
      <c r="B29" s="7">
        <f>VLOOKUP(A29,[1]Sheet1!$A$2:$E$112,3,FALSE)</f>
        <v>23</v>
      </c>
      <c r="C29" s="7">
        <f>VLOOKUP(A29,[1]Sheet1!$A$2:$E$112,4,FALSE)</f>
        <v>18373</v>
      </c>
      <c r="D29" s="8">
        <f>VLOOKUP(A29,[1]Sheet1!$A$2:$E$112,5,FALSE)</f>
        <v>31</v>
      </c>
      <c r="E29" s="29" t="str">
        <f>VLOOKUP(A29,[1]Sheet1!$A$2:$F$108,6,FALSE)</f>
        <v>2023-03-03</v>
      </c>
      <c r="G29" s="33" t="str">
        <f t="shared" si="0"/>
        <v/>
      </c>
      <c r="H29" s="34">
        <f>VLOOKUP(A29,[2]остатки!$B$8:$M$124,12,FALSE)</f>
        <v>0</v>
      </c>
    </row>
    <row r="30" spans="1:8" x14ac:dyDescent="0.25">
      <c r="A30" s="18" t="s">
        <v>38</v>
      </c>
      <c r="B30" s="7">
        <f>VLOOKUP(A30,[1]Sheet1!$A$2:$E$112,3,FALSE)</f>
        <v>23</v>
      </c>
      <c r="C30" s="7">
        <f>VLOOKUP(A30,[1]Sheet1!$A$2:$E$112,4,FALSE)</f>
        <v>20507</v>
      </c>
      <c r="D30" s="8">
        <f>VLOOKUP(A30,[1]Sheet1!$A$2:$E$112,5,FALSE)</f>
        <v>48</v>
      </c>
      <c r="E30" s="29" t="str">
        <f>VLOOKUP(A30,[1]Sheet1!$A$2:$F$108,6,FALSE)</f>
        <v>2023-03-03</v>
      </c>
      <c r="G30" s="33" t="str">
        <f t="shared" si="0"/>
        <v/>
      </c>
      <c r="H30" s="34">
        <f>VLOOKUP(A30,[2]остатки!$B$8:$M$124,12,FALSE)</f>
        <v>0</v>
      </c>
    </row>
    <row r="31" spans="1:8" x14ac:dyDescent="0.25">
      <c r="A31" s="18" t="s">
        <v>24</v>
      </c>
      <c r="B31" s="7">
        <f>VLOOKUP(A31,[1]Sheet1!$A$2:$E$112,3,FALSE)</f>
        <v>24</v>
      </c>
      <c r="C31" s="7">
        <f>VLOOKUP(A31,[1]Sheet1!$A$2:$E$112,4,FALSE)</f>
        <v>11618</v>
      </c>
      <c r="D31" s="8">
        <f>VLOOKUP(A31,[1]Sheet1!$A$2:$E$112,5,FALSE)</f>
        <v>39</v>
      </c>
      <c r="E31" s="29" t="str">
        <f>VLOOKUP(A31,[1]Sheet1!$A$2:$F$108,6,FALSE)</f>
        <v>2023-03-06</v>
      </c>
      <c r="G31" s="33" t="str">
        <f t="shared" si="0"/>
        <v/>
      </c>
      <c r="H31" s="34">
        <f>VLOOKUP(A31,[2]остатки!$B$8:$M$124,12,FALSE)</f>
        <v>0</v>
      </c>
    </row>
    <row r="32" spans="1:8" x14ac:dyDescent="0.25">
      <c r="A32" s="18" t="s">
        <v>37</v>
      </c>
      <c r="B32" s="7">
        <f>VLOOKUP(A32,[1]Sheet1!$A$2:$E$112,3,FALSE)</f>
        <v>24</v>
      </c>
      <c r="C32" s="7">
        <f>VLOOKUP(A32,[1]Sheet1!$A$2:$E$112,4,FALSE)</f>
        <v>18355</v>
      </c>
      <c r="D32" s="8">
        <f>VLOOKUP(A32,[1]Sheet1!$A$2:$E$112,5,FALSE)</f>
        <v>33</v>
      </c>
      <c r="E32" s="29" t="str">
        <f>VLOOKUP(A32,[1]Sheet1!$A$2:$F$108,6,FALSE)</f>
        <v>2023-03-06</v>
      </c>
      <c r="G32" s="33" t="str">
        <f t="shared" si="0"/>
        <v/>
      </c>
      <c r="H32" s="34">
        <f>VLOOKUP(A32,[2]остатки!$B$8:$M$124,12,FALSE)</f>
        <v>0</v>
      </c>
    </row>
    <row r="33" spans="1:8" x14ac:dyDescent="0.25">
      <c r="A33" s="18" t="s">
        <v>51</v>
      </c>
      <c r="B33" s="7">
        <f>VLOOKUP(A33,[1]Sheet1!$A$2:$E$112,3,FALSE)</f>
        <v>26</v>
      </c>
      <c r="C33" s="7">
        <f>VLOOKUP(A33,[1]Sheet1!$A$2:$E$112,4,FALSE)</f>
        <v>11129</v>
      </c>
      <c r="D33" s="8">
        <f>VLOOKUP(A33,[1]Sheet1!$A$2:$E$112,5,FALSE)</f>
        <v>35</v>
      </c>
      <c r="E33" s="29" t="str">
        <f>VLOOKUP(A33,[1]Sheet1!$A$2:$F$108,6,FALSE)</f>
        <v>2023-03-08</v>
      </c>
      <c r="G33" s="33" t="str">
        <f t="shared" si="0"/>
        <v/>
      </c>
      <c r="H33" s="34">
        <f>VLOOKUP(A33,[2]остатки!$B$8:$M$124,12,FALSE)</f>
        <v>0</v>
      </c>
    </row>
    <row r="34" spans="1:8" x14ac:dyDescent="0.25">
      <c r="A34" s="18" t="s">
        <v>43</v>
      </c>
      <c r="B34" s="7">
        <f>VLOOKUP(A34,[1]Sheet1!$A$2:$E$112,3,FALSE)</f>
        <v>26</v>
      </c>
      <c r="C34" s="7">
        <f>VLOOKUP(A34,[1]Sheet1!$A$2:$E$112,4,FALSE)</f>
        <v>33827</v>
      </c>
      <c r="D34" s="8">
        <f>VLOOKUP(A34,[1]Sheet1!$A$2:$E$112,5,FALSE)</f>
        <v>37</v>
      </c>
      <c r="E34" s="29" t="str">
        <f>VLOOKUP(A34,[1]Sheet1!$A$2:$F$108,6,FALSE)</f>
        <v>2023-03-08</v>
      </c>
      <c r="G34" s="33" t="str">
        <f t="shared" si="0"/>
        <v/>
      </c>
      <c r="H34" s="34">
        <f>VLOOKUP(A34,[2]остатки!$B$8:$M$124,12,FALSE)</f>
        <v>0</v>
      </c>
    </row>
    <row r="35" spans="1:8" x14ac:dyDescent="0.25">
      <c r="A35" s="18" t="s">
        <v>42</v>
      </c>
      <c r="B35" s="7">
        <f>VLOOKUP(A35,[1]Sheet1!$A$2:$E$112,3,FALSE)</f>
        <v>27</v>
      </c>
      <c r="C35" s="7">
        <f>VLOOKUP(A35,[1]Sheet1!$A$2:$E$112,4,FALSE)</f>
        <v>21738</v>
      </c>
      <c r="D35" s="8">
        <f>VLOOKUP(A35,[1]Sheet1!$A$2:$E$112,5,FALSE)</f>
        <v>40</v>
      </c>
      <c r="E35" s="29" t="str">
        <f>VLOOKUP(A35,[1]Sheet1!$A$2:$F$108,6,FALSE)</f>
        <v>2023-03-09</v>
      </c>
      <c r="G35" s="33" t="str">
        <f t="shared" si="0"/>
        <v/>
      </c>
      <c r="H35" s="34">
        <f>VLOOKUP(A35,[2]остатки!$B$8:$M$124,12,FALSE)</f>
        <v>0</v>
      </c>
    </row>
    <row r="36" spans="1:8" x14ac:dyDescent="0.25">
      <c r="A36" s="18" t="s">
        <v>45</v>
      </c>
      <c r="B36" s="7">
        <f>VLOOKUP(A36,[1]Sheet1!$A$2:$E$112,3,FALSE)</f>
        <v>27</v>
      </c>
      <c r="C36" s="7">
        <f>VLOOKUP(A36,[1]Sheet1!$A$2:$E$112,4,FALSE)</f>
        <v>24626</v>
      </c>
      <c r="D36" s="8">
        <f>VLOOKUP(A36,[1]Sheet1!$A$2:$E$112,5,FALSE)</f>
        <v>42</v>
      </c>
      <c r="E36" s="29" t="str">
        <f>VLOOKUP(A36,[1]Sheet1!$A$2:$F$108,6,FALSE)</f>
        <v>2023-03-09</v>
      </c>
      <c r="G36" s="33" t="str">
        <f t="shared" si="0"/>
        <v/>
      </c>
      <c r="H36" s="34">
        <f>VLOOKUP(A36,[2]остатки!$B$8:$M$124,12,FALSE)</f>
        <v>0</v>
      </c>
    </row>
    <row r="37" spans="1:8" x14ac:dyDescent="0.25">
      <c r="A37" s="18" t="s">
        <v>13</v>
      </c>
      <c r="B37" s="7">
        <f>VLOOKUP(A37,[1]Sheet1!$A$2:$E$112,3,FALSE)</f>
        <v>27</v>
      </c>
      <c r="C37" s="7">
        <f>VLOOKUP(A37,[1]Sheet1!$A$2:$E$112,4,FALSE)</f>
        <v>19188</v>
      </c>
      <c r="D37" s="8">
        <f>VLOOKUP(A37,[1]Sheet1!$A$2:$E$112,5,FALSE)</f>
        <v>30</v>
      </c>
      <c r="E37" s="29" t="str">
        <f>VLOOKUP(A37,[1]Sheet1!$A$2:$F$108,6,FALSE)</f>
        <v>2023-03-09</v>
      </c>
      <c r="G37" s="33" t="str">
        <f t="shared" si="0"/>
        <v/>
      </c>
      <c r="H37" s="34">
        <f>VLOOKUP(A37,[2]остатки!$B$8:$M$124,12,FALSE)</f>
        <v>0</v>
      </c>
    </row>
    <row r="38" spans="1:8" x14ac:dyDescent="0.25">
      <c r="A38" s="18" t="s">
        <v>18</v>
      </c>
      <c r="B38" s="7">
        <f>VLOOKUP(A38,[1]Sheet1!$A$2:$E$112,3,FALSE)</f>
        <v>28</v>
      </c>
      <c r="C38" s="7">
        <f>VLOOKUP(A38,[1]Sheet1!$A$2:$E$112,4,FALSE)</f>
        <v>9279</v>
      </c>
      <c r="D38" s="8">
        <f>VLOOKUP(A38,[1]Sheet1!$A$2:$E$112,5,FALSE)</f>
        <v>30</v>
      </c>
      <c r="E38" s="29" t="str">
        <f>VLOOKUP(A38,[1]Sheet1!$A$2:$F$108,6,FALSE)</f>
        <v>2023-03-10</v>
      </c>
      <c r="G38" s="33" t="str">
        <f t="shared" si="0"/>
        <v/>
      </c>
      <c r="H38" s="34">
        <f>VLOOKUP(A38,[2]остатки!$B$8:$M$124,12,FALSE)</f>
        <v>0</v>
      </c>
    </row>
    <row r="39" spans="1:8" x14ac:dyDescent="0.25">
      <c r="A39" s="18" t="s">
        <v>19</v>
      </c>
      <c r="B39" s="7">
        <f>VLOOKUP(A39,[1]Sheet1!$A$2:$E$112,3,FALSE)</f>
        <v>30</v>
      </c>
      <c r="C39" s="7">
        <f>VLOOKUP(A39,[1]Sheet1!$A$2:$E$112,4,FALSE)</f>
        <v>27850</v>
      </c>
      <c r="D39" s="8">
        <f>VLOOKUP(A39,[1]Sheet1!$A$2:$E$112,5,FALSE)</f>
        <v>42</v>
      </c>
      <c r="E39" s="29" t="str">
        <f>VLOOKUP(A39,[1]Sheet1!$A$2:$F$108,6,FALSE)</f>
        <v>2023-03-14</v>
      </c>
      <c r="G39" s="33" t="str">
        <f t="shared" si="0"/>
        <v/>
      </c>
      <c r="H39" s="34">
        <f>VLOOKUP(A39,[2]остатки!$B$8:$M$124,12,FALSE)</f>
        <v>0</v>
      </c>
    </row>
    <row r="40" spans="1:8" x14ac:dyDescent="0.25">
      <c r="A40" s="18" t="s">
        <v>29</v>
      </c>
      <c r="B40" s="7">
        <f>VLOOKUP(A40,[1]Sheet1!$A$2:$E$112,3,FALSE)</f>
        <v>30</v>
      </c>
      <c r="C40" s="7">
        <f>VLOOKUP(A40,[1]Sheet1!$A$2:$E$112,4,FALSE)</f>
        <v>17292</v>
      </c>
      <c r="D40" s="8">
        <f>VLOOKUP(A40,[1]Sheet1!$A$2:$E$112,5,FALSE)</f>
        <v>32</v>
      </c>
      <c r="E40" s="29" t="str">
        <f>VLOOKUP(A40,[1]Sheet1!$A$2:$F$108,6,FALSE)</f>
        <v>2023-03-14</v>
      </c>
      <c r="G40" s="33" t="str">
        <f t="shared" si="0"/>
        <v/>
      </c>
      <c r="H40" s="34">
        <f>VLOOKUP(A40,[2]остатки!$B$8:$M$124,12,FALSE)</f>
        <v>0</v>
      </c>
    </row>
    <row r="41" spans="1:8" x14ac:dyDescent="0.25">
      <c r="A41" s="18" t="s">
        <v>20</v>
      </c>
      <c r="B41" s="7">
        <f>VLOOKUP(A41,[1]Sheet1!$A$2:$E$112,3,FALSE)</f>
        <v>31</v>
      </c>
      <c r="C41" s="7">
        <f>VLOOKUP(A41,[1]Sheet1!$A$2:$E$112,4,FALSE)</f>
        <v>2800</v>
      </c>
      <c r="D41" s="8">
        <f>VLOOKUP(A41,[1]Sheet1!$A$2:$E$112,5,FALSE)</f>
        <v>51</v>
      </c>
      <c r="E41" s="29" t="str">
        <f>VLOOKUP(A41,[1]Sheet1!$A$2:$F$108,6,FALSE)</f>
        <v>2023-03-15</v>
      </c>
      <c r="G41" s="33" t="str">
        <f t="shared" si="0"/>
        <v/>
      </c>
      <c r="H41" s="34">
        <f>VLOOKUP(A41,[2]остатки!$B$8:$M$124,12,FALSE)</f>
        <v>0</v>
      </c>
    </row>
    <row r="42" spans="1:8" x14ac:dyDescent="0.25">
      <c r="A42" s="18" t="s">
        <v>22</v>
      </c>
      <c r="B42" s="7">
        <f>VLOOKUP(A42,[1]Sheet1!$A$2:$E$112,3,FALSE)</f>
        <v>33</v>
      </c>
      <c r="C42" s="7">
        <f>VLOOKUP(A42,[1]Sheet1!$A$2:$E$112,4,FALSE)</f>
        <v>81300</v>
      </c>
      <c r="D42" s="8">
        <f>VLOOKUP(A42,[1]Sheet1!$A$2:$E$112,5,FALSE)</f>
        <v>30</v>
      </c>
      <c r="E42" s="29" t="str">
        <f>VLOOKUP(A42,[1]Sheet1!$A$2:$F$108,6,FALSE)</f>
        <v>2023-03-17</v>
      </c>
      <c r="G42" s="33" t="str">
        <f t="shared" si="0"/>
        <v/>
      </c>
      <c r="H42" s="34">
        <f>VLOOKUP(A42,[2]остатки!$B$8:$M$124,12,FALSE)</f>
        <v>0</v>
      </c>
    </row>
    <row r="43" spans="1:8" x14ac:dyDescent="0.25">
      <c r="A43" s="18" t="s">
        <v>10</v>
      </c>
      <c r="B43" s="7">
        <f>VLOOKUP(A43,[1]Sheet1!$A$2:$E$112,3,FALSE)</f>
        <v>34</v>
      </c>
      <c r="C43" s="7">
        <f>VLOOKUP(A43,[1]Sheet1!$A$2:$E$112,4,FALSE)</f>
        <v>15298</v>
      </c>
      <c r="D43" s="8" t="str">
        <f>VLOOKUP(A43,[1]Sheet1!$A$2:$E$112,5,FALSE)</f>
        <v>inf</v>
      </c>
      <c r="E43" s="29" t="str">
        <f>VLOOKUP(A43,[1]Sheet1!$A$2:$F$108,6,FALSE)</f>
        <v>2023-03-20</v>
      </c>
      <c r="G43" s="33" t="str">
        <f t="shared" si="0"/>
        <v/>
      </c>
      <c r="H43" s="34">
        <f>VLOOKUP(A43,[2]остатки!$B$8:$M$124,12,FALSE)</f>
        <v>0</v>
      </c>
    </row>
    <row r="44" spans="1:8" x14ac:dyDescent="0.25">
      <c r="A44" s="18" t="s">
        <v>33</v>
      </c>
      <c r="B44" s="7">
        <f>VLOOKUP(A44,[1]Sheet1!$A$2:$E$112,3,FALSE)</f>
        <v>35</v>
      </c>
      <c r="C44" s="7">
        <f>VLOOKUP(A44,[1]Sheet1!$A$2:$E$112,4,FALSE)</f>
        <v>26010</v>
      </c>
      <c r="D44" s="8">
        <f>VLOOKUP(A44,[1]Sheet1!$A$2:$E$112,5,FALSE)</f>
        <v>37</v>
      </c>
      <c r="E44" s="29" t="str">
        <f>VLOOKUP(A44,[1]Sheet1!$A$2:$F$108,6,FALSE)</f>
        <v>2023-03-21</v>
      </c>
      <c r="G44" s="33" t="str">
        <f t="shared" si="0"/>
        <v/>
      </c>
      <c r="H44" s="34">
        <f>VLOOKUP(A44,[2]остатки!$B$8:$M$124,12,FALSE)</f>
        <v>0</v>
      </c>
    </row>
    <row r="45" spans="1:8" x14ac:dyDescent="0.25">
      <c r="A45" s="18" t="s">
        <v>41</v>
      </c>
      <c r="B45" s="7">
        <f>VLOOKUP(A45,[1]Sheet1!$A$2:$E$112,3,FALSE)</f>
        <v>38</v>
      </c>
      <c r="C45" s="7">
        <f>VLOOKUP(A45,[1]Sheet1!$A$2:$E$112,4,FALSE)</f>
        <v>7237</v>
      </c>
      <c r="D45" s="8">
        <f>VLOOKUP(A45,[1]Sheet1!$A$2:$E$112,5,FALSE)</f>
        <v>58</v>
      </c>
      <c r="E45" s="29" t="str">
        <f>VLOOKUP(A45,[1]Sheet1!$A$2:$F$108,6,FALSE)</f>
        <v>2023-03-24</v>
      </c>
      <c r="G45" s="33" t="str">
        <f t="shared" si="0"/>
        <v/>
      </c>
      <c r="H45" s="34">
        <f>VLOOKUP(A45,[2]остатки!$B$8:$M$124,12,FALSE)</f>
        <v>0</v>
      </c>
    </row>
    <row r="46" spans="1:8" x14ac:dyDescent="0.25">
      <c r="A46" s="18" t="s">
        <v>50</v>
      </c>
      <c r="B46" s="7">
        <f>VLOOKUP(A46,[1]Sheet1!$A$2:$E$112,3,FALSE)</f>
        <v>40</v>
      </c>
      <c r="C46" s="7">
        <f>VLOOKUP(A46,[1]Sheet1!$A$2:$E$112,4,FALSE)</f>
        <v>16683</v>
      </c>
      <c r="D46" s="8">
        <f>VLOOKUP(A46,[1]Sheet1!$A$2:$E$112,5,FALSE)</f>
        <v>33</v>
      </c>
      <c r="E46" s="29" t="str">
        <f>VLOOKUP(A46,[1]Sheet1!$A$2:$F$108,6,FALSE)</f>
        <v>2023-03-28</v>
      </c>
      <c r="G46" s="33" t="str">
        <f t="shared" si="0"/>
        <v/>
      </c>
      <c r="H46" s="34">
        <f>VLOOKUP(A46,[2]остатки!$B$8:$M$124,12,FALSE)</f>
        <v>0</v>
      </c>
    </row>
    <row r="47" spans="1:8" x14ac:dyDescent="0.25">
      <c r="A47" s="18" t="s">
        <v>49</v>
      </c>
      <c r="B47" s="7">
        <f>VLOOKUP(A47,[1]Sheet1!$A$2:$E$112,3,FALSE)</f>
        <v>47</v>
      </c>
      <c r="C47" s="7">
        <f>VLOOKUP(A47,[1]Sheet1!$A$2:$E$112,4,FALSE)</f>
        <v>17075</v>
      </c>
      <c r="D47" s="8">
        <f>VLOOKUP(A47,[1]Sheet1!$A$2:$E$112,5,FALSE)</f>
        <v>50</v>
      </c>
      <c r="E47" s="29" t="str">
        <f>VLOOKUP(A47,[1]Sheet1!$A$2:$F$108,6,FALSE)</f>
        <v>2023-04-06</v>
      </c>
      <c r="G47" s="33" t="str">
        <f t="shared" si="0"/>
        <v/>
      </c>
      <c r="H47" s="34">
        <f>VLOOKUP(A47,[2]остатки!$B$8:$M$124,12,FALSE)</f>
        <v>0</v>
      </c>
    </row>
    <row r="48" spans="1:8" x14ac:dyDescent="0.25">
      <c r="A48" s="18" t="s">
        <v>26</v>
      </c>
      <c r="B48" s="7">
        <f>VLOOKUP(A48,[1]Sheet1!$A$2:$E$112,3,FALSE)</f>
        <v>49</v>
      </c>
      <c r="C48" s="7">
        <f>VLOOKUP(A48,[1]Sheet1!$A$2:$E$112,4,FALSE)</f>
        <v>26020</v>
      </c>
      <c r="D48" s="8">
        <f>VLOOKUP(A48,[1]Sheet1!$A$2:$E$112,5,FALSE)</f>
        <v>46</v>
      </c>
      <c r="E48" s="29" t="str">
        <f>VLOOKUP(A48,[1]Sheet1!$A$2:$F$108,6,FALSE)</f>
        <v>2023-04-10</v>
      </c>
      <c r="G48" s="33" t="str">
        <f t="shared" si="0"/>
        <v/>
      </c>
      <c r="H48" s="34">
        <f>VLOOKUP(A48,[2]остатки!$B$8:$M$124,12,FALSE)</f>
        <v>0</v>
      </c>
    </row>
    <row r="49" spans="1:8" x14ac:dyDescent="0.25">
      <c r="A49" s="18" t="s">
        <v>48</v>
      </c>
      <c r="B49" s="7">
        <f>VLOOKUP(A49,[1]Sheet1!$A$2:$E$112,3,FALSE)</f>
        <v>50</v>
      </c>
      <c r="C49" s="7">
        <f>VLOOKUP(A49,[1]Sheet1!$A$2:$E$112,4,FALSE)</f>
        <v>26147</v>
      </c>
      <c r="D49" s="8">
        <f>VLOOKUP(A49,[1]Sheet1!$A$2:$E$112,5,FALSE)</f>
        <v>42</v>
      </c>
      <c r="E49" s="29" t="str">
        <f>VLOOKUP(A49,[1]Sheet1!$A$2:$F$108,6,FALSE)</f>
        <v>2023-04-11</v>
      </c>
      <c r="G49" s="33" t="str">
        <f t="shared" si="0"/>
        <v/>
      </c>
      <c r="H49" s="34">
        <f>VLOOKUP(A49,[2]остатки!$B$8:$M$124,12,FALSE)</f>
        <v>0</v>
      </c>
    </row>
    <row r="50" spans="1:8" x14ac:dyDescent="0.25">
      <c r="A50" s="18" t="s">
        <v>5</v>
      </c>
      <c r="B50" s="9">
        <f>VLOOKUP(A50,[1]Sheet1!$A$2:$E$112,3,FALSE)</f>
        <v>148</v>
      </c>
      <c r="C50" s="9">
        <f>VLOOKUP(A50,[1]Sheet1!$A$2:$E$112,4,FALSE)</f>
        <v>7312</v>
      </c>
      <c r="D50" s="10">
        <f>VLOOKUP(A50,[1]Sheet1!$A$2:$E$112,5,FALSE)</f>
        <v>90</v>
      </c>
      <c r="E50" s="30" t="str">
        <f>VLOOKUP(A50,[1]Sheet1!$A$2:$F$108,6,FALSE)</f>
        <v>2023-08-25</v>
      </c>
      <c r="G50" s="33" t="str">
        <f t="shared" si="0"/>
        <v/>
      </c>
      <c r="H50" s="34">
        <f>VLOOKUP(A50,[2]остатки!$B$8:$M$124,12,FALSE)</f>
        <v>0</v>
      </c>
    </row>
    <row r="51" spans="1:8" x14ac:dyDescent="0.25">
      <c r="A51" s="14" t="s">
        <v>53</v>
      </c>
      <c r="B51" s="23"/>
      <c r="C51" s="23"/>
      <c r="D51" s="24"/>
      <c r="E51" s="32"/>
      <c r="H51" s="34"/>
    </row>
    <row r="52" spans="1:8" x14ac:dyDescent="0.25">
      <c r="A52" s="26" t="s">
        <v>54</v>
      </c>
      <c r="B52" s="5">
        <f>VLOOKUP(A52,[1]Sheet1!$A$2:$E$112,3,FALSE)</f>
        <v>6</v>
      </c>
      <c r="C52" s="5">
        <f>VLOOKUP(A52,[1]Sheet1!$A$2:$E$112,4,FALSE)</f>
        <v>1850</v>
      </c>
      <c r="D52" s="6">
        <f>VLOOKUP(A52,[1]Sheet1!$A$2:$E$112,5,FALSE)</f>
        <v>136</v>
      </c>
      <c r="E52" s="29" t="str">
        <f>VLOOKUP(A52,[1]Sheet1!$A$2:$F$108,6,FALSE)</f>
        <v>2023-02-08</v>
      </c>
      <c r="G52" s="33" t="str">
        <f t="shared" ref="G52:G58" si="1">IF(H52&gt;0,"•","")</f>
        <v>•</v>
      </c>
      <c r="H52" s="34">
        <f>VLOOKUP(A52,[2]остатки!$B$8:$M$124,12,FALSE)</f>
        <v>4874</v>
      </c>
    </row>
    <row r="53" spans="1:8" x14ac:dyDescent="0.25">
      <c r="A53" s="18" t="s">
        <v>52</v>
      </c>
      <c r="B53" s="7">
        <f>VLOOKUP(A53,[1]Sheet1!$A$2:$E$112,3,FALSE)</f>
        <v>20</v>
      </c>
      <c r="C53" s="7">
        <f>VLOOKUP(A53,[1]Sheet1!$A$2:$E$112,4,FALSE)</f>
        <v>3220</v>
      </c>
      <c r="D53" s="8">
        <f>VLOOKUP(A53,[1]Sheet1!$A$2:$E$112,5,FALSE)</f>
        <v>285</v>
      </c>
      <c r="E53" s="29" t="str">
        <f>VLOOKUP(A53,[1]Sheet1!$A$2:$F$108,6,FALSE)</f>
        <v>2023-02-28</v>
      </c>
      <c r="G53" s="33" t="str">
        <f t="shared" si="1"/>
        <v/>
      </c>
      <c r="H53" s="34">
        <f>VLOOKUP(A53,[2]остатки!$B$8:$M$124,12,FALSE)</f>
        <v>0</v>
      </c>
    </row>
    <row r="54" spans="1:8" x14ac:dyDescent="0.25">
      <c r="A54" s="18" t="s">
        <v>55</v>
      </c>
      <c r="B54" s="7">
        <f>VLOOKUP(A54,[1]Sheet1!$A$2:$E$112,3,FALSE)</f>
        <v>36</v>
      </c>
      <c r="C54" s="7">
        <f>VLOOKUP(A54,[1]Sheet1!$A$2:$E$112,4,FALSE)</f>
        <v>14338</v>
      </c>
      <c r="D54" s="8">
        <f>VLOOKUP(A54,[1]Sheet1!$A$2:$E$112,5,FALSE)</f>
        <v>41</v>
      </c>
      <c r="E54" s="29" t="str">
        <f>VLOOKUP(A54,[1]Sheet1!$A$2:$F$108,6,FALSE)</f>
        <v>2023-03-22</v>
      </c>
      <c r="G54" s="33" t="str">
        <f t="shared" si="1"/>
        <v/>
      </c>
      <c r="H54" s="34">
        <f>VLOOKUP(A54,[2]остатки!$B$8:$M$124,12,FALSE)</f>
        <v>0</v>
      </c>
    </row>
    <row r="55" spans="1:8" x14ac:dyDescent="0.25">
      <c r="A55" s="18" t="s">
        <v>57</v>
      </c>
      <c r="B55" s="7">
        <f>VLOOKUP(A55,[1]Sheet1!$A$2:$E$112,3,FALSE)</f>
        <v>36</v>
      </c>
      <c r="C55" s="7">
        <f>VLOOKUP(A55,[1]Sheet1!$A$2:$E$112,4,FALSE)</f>
        <v>4480</v>
      </c>
      <c r="D55" s="8">
        <f>VLOOKUP(A55,[1]Sheet1!$A$2:$E$112,5,FALSE)</f>
        <v>109</v>
      </c>
      <c r="E55" s="29" t="str">
        <f>VLOOKUP(A55,[1]Sheet1!$A$2:$F$108,6,FALSE)</f>
        <v>2023-03-22</v>
      </c>
      <c r="G55" s="33" t="str">
        <f t="shared" si="1"/>
        <v/>
      </c>
      <c r="H55" s="34">
        <f>VLOOKUP(A55,[2]остатки!$B$8:$M$124,12,FALSE)</f>
        <v>0</v>
      </c>
    </row>
    <row r="56" spans="1:8" x14ac:dyDescent="0.25">
      <c r="A56" s="18" t="s">
        <v>56</v>
      </c>
      <c r="B56" s="7">
        <f>VLOOKUP(A56,[1]Sheet1!$A$2:$E$112,3,FALSE)</f>
        <v>63</v>
      </c>
      <c r="C56" s="7">
        <f>VLOOKUP(A56,[1]Sheet1!$A$2:$E$112,4,FALSE)</f>
        <v>3770</v>
      </c>
      <c r="D56" s="8">
        <f>VLOOKUP(A56,[1]Sheet1!$A$2:$E$112,5,FALSE)</f>
        <v>83</v>
      </c>
      <c r="E56" s="29" t="str">
        <f>VLOOKUP(A56,[1]Sheet1!$A$2:$F$108,6,FALSE)</f>
        <v>2023-04-28</v>
      </c>
      <c r="G56" s="33" t="str">
        <f t="shared" si="1"/>
        <v/>
      </c>
      <c r="H56" s="34">
        <f>VLOOKUP(A56,[2]остатки!$B$8:$M$124,12,FALSE)</f>
        <v>0</v>
      </c>
    </row>
    <row r="57" spans="1:8" x14ac:dyDescent="0.25">
      <c r="A57" s="18" t="s">
        <v>58</v>
      </c>
      <c r="B57" s="7">
        <f>VLOOKUP(A57,[1]Sheet1!$A$2:$E$112,3,FALSE)</f>
        <v>127</v>
      </c>
      <c r="C57" s="7">
        <f>VLOOKUP(A57,[1]Sheet1!$A$2:$E$112,4,FALSE)</f>
        <v>2810</v>
      </c>
      <c r="D57" s="8">
        <f>VLOOKUP(A57,[1]Sheet1!$A$2:$E$112,5,FALSE)</f>
        <v>218</v>
      </c>
      <c r="E57" s="29" t="str">
        <f>VLOOKUP(A57,[1]Sheet1!$A$2:$F$108,6,FALSE)</f>
        <v>2023-07-27</v>
      </c>
      <c r="G57" s="33" t="str">
        <f t="shared" si="1"/>
        <v/>
      </c>
      <c r="H57" s="34">
        <f>VLOOKUP(A57,[2]остатки!$B$8:$M$124,12,FALSE)</f>
        <v>0</v>
      </c>
    </row>
    <row r="58" spans="1:8" x14ac:dyDescent="0.25">
      <c r="A58" s="18" t="s">
        <v>59</v>
      </c>
      <c r="B58" s="9">
        <f>VLOOKUP(A58,[1]Sheet1!$A$2:$E$112,3,FALSE)</f>
        <v>256</v>
      </c>
      <c r="C58" s="9">
        <f>VLOOKUP(A58,[1]Sheet1!$A$2:$E$112,4,FALSE)</f>
        <v>6320</v>
      </c>
      <c r="D58" s="10">
        <f>VLOOKUP(A58,[1]Sheet1!$A$2:$E$112,5,FALSE)</f>
        <v>339</v>
      </c>
      <c r="E58" s="29">
        <f>VLOOKUP(A58,[1]Sheet1!$A$2:$F$108,6,FALSE)</f>
        <v>0</v>
      </c>
      <c r="G58" s="33" t="str">
        <f t="shared" si="1"/>
        <v/>
      </c>
      <c r="H58" s="34">
        <f>VLOOKUP(A58,[2]остатки!$B$8:$M$124,12,FALSE)</f>
        <v>0</v>
      </c>
    </row>
    <row r="59" spans="1:8" x14ac:dyDescent="0.25">
      <c r="A59" s="14" t="s">
        <v>60</v>
      </c>
      <c r="B59" s="15"/>
      <c r="C59" s="15"/>
      <c r="D59" s="16"/>
      <c r="E59" s="27"/>
      <c r="H59" s="34"/>
    </row>
    <row r="60" spans="1:8" x14ac:dyDescent="0.25">
      <c r="A60" s="18" t="s">
        <v>89</v>
      </c>
      <c r="B60" s="7">
        <f>VLOOKUP(A60,[1]Sheet1!$A$2:$E$112,3,FALSE)</f>
        <v>14</v>
      </c>
      <c r="C60" s="7">
        <f>VLOOKUP(A60,[1]Sheet1!$A$2:$E$112,4,FALSE)</f>
        <v>2334</v>
      </c>
      <c r="D60" s="8">
        <f>VLOOKUP(A60,[1]Sheet1!$A$2:$E$112,5,FALSE)</f>
        <v>33</v>
      </c>
      <c r="E60" s="29" t="str">
        <f>VLOOKUP(A60,[1]Sheet1!$A$2:$F$108,6,FALSE)</f>
        <v>2023-02-20</v>
      </c>
      <c r="G60" s="33" t="str">
        <f t="shared" ref="G60:G103" si="2">IF(H60&gt;0,"•","")</f>
        <v>•</v>
      </c>
      <c r="H60" s="34">
        <f>VLOOKUP(A60,[2]остатки!$B$8:$M$124,12,FALSE)</f>
        <v>7550</v>
      </c>
    </row>
    <row r="61" spans="1:8" x14ac:dyDescent="0.25">
      <c r="A61" s="18" t="s">
        <v>71</v>
      </c>
      <c r="B61" s="7">
        <f>VLOOKUP(A61,[1]Sheet1!$A$2:$E$112,3,FALSE)</f>
        <v>16</v>
      </c>
      <c r="C61" s="7">
        <f>VLOOKUP(A61,[1]Sheet1!$A$2:$E$112,4,FALSE)</f>
        <v>10818</v>
      </c>
      <c r="D61" s="8">
        <f>VLOOKUP(A61,[1]Sheet1!$A$2:$E$112,5,FALSE)</f>
        <v>32</v>
      </c>
      <c r="E61" s="29" t="str">
        <f>VLOOKUP(A61,[1]Sheet1!$A$2:$F$108,6,FALSE)</f>
        <v>2023-02-22</v>
      </c>
      <c r="G61" s="33" t="str">
        <f t="shared" si="2"/>
        <v>•</v>
      </c>
      <c r="H61" s="34">
        <f>VLOOKUP(A61,[2]остатки!$B$8:$M$124,12,FALSE)</f>
        <v>12508</v>
      </c>
    </row>
    <row r="62" spans="1:8" x14ac:dyDescent="0.25">
      <c r="A62" s="18" t="s">
        <v>100</v>
      </c>
      <c r="B62" s="7">
        <f>VLOOKUP(A62,[1]Sheet1!$A$2:$E$112,3,FALSE)</f>
        <v>17</v>
      </c>
      <c r="C62" s="7">
        <f>VLOOKUP(A62,[1]Sheet1!$A$2:$E$112,4,FALSE)</f>
        <v>6788</v>
      </c>
      <c r="D62" s="8">
        <f>VLOOKUP(A62,[1]Sheet1!$A$2:$E$112,5,FALSE)</f>
        <v>36</v>
      </c>
      <c r="E62" s="29" t="str">
        <f>VLOOKUP(A62,[1]Sheet1!$A$2:$F$108,6,FALSE)</f>
        <v>2023-02-23</v>
      </c>
      <c r="G62" s="33" t="str">
        <f t="shared" si="2"/>
        <v/>
      </c>
      <c r="H62" s="34">
        <f>VLOOKUP(A62,[2]остатки!$B$8:$M$124,12,FALSE)</f>
        <v>0</v>
      </c>
    </row>
    <row r="63" spans="1:8" x14ac:dyDescent="0.25">
      <c r="A63" s="18" t="s">
        <v>66</v>
      </c>
      <c r="B63" s="7">
        <f>VLOOKUP(A63,[1]Sheet1!$A$2:$E$112,3,FALSE)</f>
        <v>17</v>
      </c>
      <c r="C63" s="7">
        <f>VLOOKUP(A63,[1]Sheet1!$A$2:$E$112,4,FALSE)</f>
        <v>66852</v>
      </c>
      <c r="D63" s="8">
        <f>VLOOKUP(A63,[1]Sheet1!$A$2:$E$112,5,FALSE)</f>
        <v>51</v>
      </c>
      <c r="E63" s="29" t="str">
        <f>VLOOKUP(A63,[1]Sheet1!$A$2:$F$108,6,FALSE)</f>
        <v>2023-02-23</v>
      </c>
      <c r="G63" s="33" t="str">
        <f t="shared" si="2"/>
        <v>•</v>
      </c>
      <c r="H63" s="34">
        <f>VLOOKUP(A63,[2]остатки!$B$8:$M$124,12,FALSE)</f>
        <v>60735</v>
      </c>
    </row>
    <row r="64" spans="1:8" x14ac:dyDescent="0.25">
      <c r="A64" s="18" t="s">
        <v>77</v>
      </c>
      <c r="B64" s="7">
        <f>VLOOKUP(A64,[1]Sheet1!$A$2:$E$112,3,FALSE)</f>
        <v>18</v>
      </c>
      <c r="C64" s="7">
        <f>VLOOKUP(A64,[1]Sheet1!$A$2:$E$112,4,FALSE)</f>
        <v>11736</v>
      </c>
      <c r="D64" s="8">
        <f>VLOOKUP(A64,[1]Sheet1!$A$2:$E$112,5,FALSE)</f>
        <v>28</v>
      </c>
      <c r="E64" s="29" t="str">
        <f>VLOOKUP(A64,[1]Sheet1!$A$2:$F$108,6,FALSE)</f>
        <v>2023-02-24</v>
      </c>
      <c r="G64" s="33" t="str">
        <f t="shared" si="2"/>
        <v>•</v>
      </c>
      <c r="H64" s="34">
        <f>VLOOKUP(A64,[2]остатки!$B$8:$M$124,12,FALSE)</f>
        <v>9812</v>
      </c>
    </row>
    <row r="65" spans="1:8" x14ac:dyDescent="0.25">
      <c r="A65" s="18" t="s">
        <v>81</v>
      </c>
      <c r="B65" s="7">
        <f>VLOOKUP(A65,[1]Sheet1!$A$2:$E$112,3,FALSE)</f>
        <v>19</v>
      </c>
      <c r="C65" s="7">
        <f>VLOOKUP(A65,[1]Sheet1!$A$2:$E$112,4,FALSE)</f>
        <v>107395</v>
      </c>
      <c r="D65" s="8">
        <f>VLOOKUP(A65,[1]Sheet1!$A$2:$E$112,5,FALSE)</f>
        <v>28</v>
      </c>
      <c r="E65" s="29" t="str">
        <f>VLOOKUP(A65,[1]Sheet1!$A$2:$F$108,6,FALSE)</f>
        <v>2023-02-27</v>
      </c>
      <c r="G65" s="33" t="str">
        <f t="shared" si="2"/>
        <v>•</v>
      </c>
      <c r="H65" s="34">
        <f>VLOOKUP(A65,[2]остатки!$B$8:$M$124,12,FALSE)</f>
        <v>51317</v>
      </c>
    </row>
    <row r="66" spans="1:8" x14ac:dyDescent="0.25">
      <c r="A66" s="18" t="s">
        <v>64</v>
      </c>
      <c r="B66" s="7">
        <f>VLOOKUP(A66,[1]Sheet1!$A$2:$E$112,3,FALSE)</f>
        <v>19</v>
      </c>
      <c r="C66" s="7">
        <f>VLOOKUP(A66,[1]Sheet1!$A$2:$E$112,4,FALSE)</f>
        <v>24174</v>
      </c>
      <c r="D66" s="8">
        <f>VLOOKUP(A66,[1]Sheet1!$A$2:$E$112,5,FALSE)</f>
        <v>54</v>
      </c>
      <c r="E66" s="29" t="str">
        <f>VLOOKUP(A66,[1]Sheet1!$A$2:$F$108,6,FALSE)</f>
        <v>2023-02-27</v>
      </c>
      <c r="G66" s="33" t="str">
        <f t="shared" si="2"/>
        <v/>
      </c>
      <c r="H66" s="34">
        <f>VLOOKUP(A66,[2]остатки!$B$8:$M$124,12,FALSE)</f>
        <v>0</v>
      </c>
    </row>
    <row r="67" spans="1:8" x14ac:dyDescent="0.25">
      <c r="A67" s="18" t="s">
        <v>67</v>
      </c>
      <c r="B67" s="7">
        <f>VLOOKUP(A67,[1]Sheet1!$A$2:$E$112,3,FALSE)</f>
        <v>19</v>
      </c>
      <c r="C67" s="7">
        <f>VLOOKUP(A67,[1]Sheet1!$A$2:$E$112,4,FALSE)</f>
        <v>19314</v>
      </c>
      <c r="D67" s="8">
        <f>VLOOKUP(A67,[1]Sheet1!$A$2:$E$112,5,FALSE)</f>
        <v>32</v>
      </c>
      <c r="E67" s="29" t="str">
        <f>VLOOKUP(A67,[1]Sheet1!$A$2:$F$108,6,FALSE)</f>
        <v>2023-02-27</v>
      </c>
      <c r="G67" s="33" t="str">
        <f t="shared" si="2"/>
        <v/>
      </c>
      <c r="H67" s="34">
        <f>VLOOKUP(A67,[2]остатки!$B$8:$M$124,12,FALSE)</f>
        <v>0</v>
      </c>
    </row>
    <row r="68" spans="1:8" x14ac:dyDescent="0.25">
      <c r="A68" s="18" t="s">
        <v>61</v>
      </c>
      <c r="B68" s="7">
        <f>VLOOKUP(A68,[1]Sheet1!$A$2:$E$112,3,FALSE)</f>
        <v>20</v>
      </c>
      <c r="C68" s="7">
        <f>VLOOKUP(A68,[1]Sheet1!$A$2:$E$112,4,FALSE)</f>
        <v>33017</v>
      </c>
      <c r="D68" s="8">
        <f>VLOOKUP(A68,[1]Sheet1!$A$2:$E$112,5,FALSE)</f>
        <v>29</v>
      </c>
      <c r="E68" s="29" t="str">
        <f>VLOOKUP(A68,[1]Sheet1!$A$2:$F$108,6,FALSE)</f>
        <v>2023-02-28</v>
      </c>
      <c r="G68" s="33" t="str">
        <f t="shared" si="2"/>
        <v/>
      </c>
      <c r="H68" s="34">
        <f>VLOOKUP(A68,[2]остатки!$B$8:$M$124,12,FALSE)</f>
        <v>0</v>
      </c>
    </row>
    <row r="69" spans="1:8" x14ac:dyDescent="0.25">
      <c r="A69" s="18" t="s">
        <v>96</v>
      </c>
      <c r="B69" s="7">
        <f>VLOOKUP(A69,[1]Sheet1!$A$2:$E$112,3,FALSE)</f>
        <v>21</v>
      </c>
      <c r="C69" s="7">
        <f>VLOOKUP(A69,[1]Sheet1!$A$2:$E$112,4,FALSE)</f>
        <v>26765</v>
      </c>
      <c r="D69" s="8">
        <f>VLOOKUP(A69,[1]Sheet1!$A$2:$E$112,5,FALSE)</f>
        <v>28</v>
      </c>
      <c r="E69" s="29" t="str">
        <f>VLOOKUP(A69,[1]Sheet1!$A$2:$F$108,6,FALSE)</f>
        <v>2023-03-01</v>
      </c>
      <c r="G69" s="33" t="str">
        <f t="shared" si="2"/>
        <v/>
      </c>
      <c r="H69" s="34">
        <f>VLOOKUP(A69,[2]остатки!$B$8:$M$124,12,FALSE)</f>
        <v>0</v>
      </c>
    </row>
    <row r="70" spans="1:8" x14ac:dyDescent="0.25">
      <c r="A70" s="18" t="s">
        <v>62</v>
      </c>
      <c r="B70" s="7">
        <f>VLOOKUP(A70,[1]Sheet1!$A$2:$E$112,3,FALSE)</f>
        <v>23</v>
      </c>
      <c r="C70" s="7">
        <f>VLOOKUP(A70,[1]Sheet1!$A$2:$E$112,4,FALSE)</f>
        <v>24154</v>
      </c>
      <c r="D70" s="8">
        <f>VLOOKUP(A70,[1]Sheet1!$A$2:$E$112,5,FALSE)</f>
        <v>30</v>
      </c>
      <c r="E70" s="29" t="str">
        <f>VLOOKUP(A70,[1]Sheet1!$A$2:$F$108,6,FALSE)</f>
        <v>2023-03-03</v>
      </c>
      <c r="G70" s="33" t="str">
        <f t="shared" si="2"/>
        <v/>
      </c>
      <c r="H70" s="34">
        <f>VLOOKUP(A70,[2]остатки!$B$8:$M$124,12,FALSE)</f>
        <v>0</v>
      </c>
    </row>
    <row r="71" spans="1:8" x14ac:dyDescent="0.25">
      <c r="A71" s="18" t="s">
        <v>70</v>
      </c>
      <c r="B71" s="7">
        <f>VLOOKUP(A71,[1]Sheet1!$A$2:$E$112,3,FALSE)</f>
        <v>23</v>
      </c>
      <c r="C71" s="7">
        <f>VLOOKUP(A71,[1]Sheet1!$A$2:$E$112,4,FALSE)</f>
        <v>50814</v>
      </c>
      <c r="D71" s="8">
        <f>VLOOKUP(A71,[1]Sheet1!$A$2:$E$112,5,FALSE)</f>
        <v>62</v>
      </c>
      <c r="E71" s="29" t="str">
        <f>VLOOKUP(A71,[1]Sheet1!$A$2:$F$108,6,FALSE)</f>
        <v>2023-03-03</v>
      </c>
      <c r="G71" s="33" t="str">
        <f t="shared" si="2"/>
        <v/>
      </c>
      <c r="H71" s="34">
        <f>VLOOKUP(A71,[2]остатки!$B$8:$M$124,12,FALSE)</f>
        <v>0</v>
      </c>
    </row>
    <row r="72" spans="1:8" x14ac:dyDescent="0.25">
      <c r="A72" s="18" t="s">
        <v>75</v>
      </c>
      <c r="B72" s="7">
        <f>VLOOKUP(A72,[1]Sheet1!$A$2:$E$112,3,FALSE)</f>
        <v>23</v>
      </c>
      <c r="C72" s="7">
        <f>VLOOKUP(A72,[1]Sheet1!$A$2:$E$112,4,FALSE)</f>
        <v>30807</v>
      </c>
      <c r="D72" s="8">
        <f>VLOOKUP(A72,[1]Sheet1!$A$2:$E$112,5,FALSE)</f>
        <v>32</v>
      </c>
      <c r="E72" s="29" t="str">
        <f>VLOOKUP(A72,[1]Sheet1!$A$2:$F$108,6,FALSE)</f>
        <v>2023-03-03</v>
      </c>
      <c r="G72" s="33" t="str">
        <f t="shared" si="2"/>
        <v/>
      </c>
      <c r="H72" s="34">
        <f>VLOOKUP(A72,[2]остатки!$B$8:$M$124,12,FALSE)</f>
        <v>0</v>
      </c>
    </row>
    <row r="73" spans="1:8" x14ac:dyDescent="0.25">
      <c r="A73" s="18" t="s">
        <v>97</v>
      </c>
      <c r="B73" s="7">
        <f>VLOOKUP(A73,[1]Sheet1!$A$2:$E$112,3,FALSE)</f>
        <v>24</v>
      </c>
      <c r="C73" s="7">
        <f>VLOOKUP(A73,[1]Sheet1!$A$2:$E$112,4,FALSE)</f>
        <v>22270</v>
      </c>
      <c r="D73" s="8">
        <f>VLOOKUP(A73,[1]Sheet1!$A$2:$E$112,5,FALSE)</f>
        <v>25</v>
      </c>
      <c r="E73" s="29" t="str">
        <f>VLOOKUP(A73,[1]Sheet1!$A$2:$F$108,6,FALSE)</f>
        <v>2023-03-06</v>
      </c>
      <c r="G73" s="33" t="str">
        <f t="shared" si="2"/>
        <v/>
      </c>
      <c r="H73" s="34">
        <f>VLOOKUP(A73,[2]остатки!$B$8:$M$124,12,FALSE)</f>
        <v>0</v>
      </c>
    </row>
    <row r="74" spans="1:8" x14ac:dyDescent="0.25">
      <c r="A74" s="18" t="s">
        <v>80</v>
      </c>
      <c r="B74" s="7">
        <f>VLOOKUP(A74,[1]Sheet1!$A$2:$E$112,3,FALSE)</f>
        <v>24</v>
      </c>
      <c r="C74" s="7">
        <f>VLOOKUP(A74,[1]Sheet1!$A$2:$E$112,4,FALSE)</f>
        <v>47875</v>
      </c>
      <c r="D74" s="8">
        <f>VLOOKUP(A74,[1]Sheet1!$A$2:$E$112,5,FALSE)</f>
        <v>44</v>
      </c>
      <c r="E74" s="29" t="str">
        <f>VLOOKUP(A74,[1]Sheet1!$A$2:$F$108,6,FALSE)</f>
        <v>2023-03-06</v>
      </c>
      <c r="G74" s="33" t="str">
        <f t="shared" si="2"/>
        <v/>
      </c>
      <c r="H74" s="34">
        <f>VLOOKUP(A74,[2]остатки!$B$8:$M$124,12,FALSE)</f>
        <v>0</v>
      </c>
    </row>
    <row r="75" spans="1:8" x14ac:dyDescent="0.25">
      <c r="A75" s="18" t="s">
        <v>91</v>
      </c>
      <c r="B75" s="7">
        <f>VLOOKUP(A75,[1]Sheet1!$A$2:$E$112,3,FALSE)</f>
        <v>25</v>
      </c>
      <c r="C75" s="7">
        <f>VLOOKUP(A75,[1]Sheet1!$A$2:$E$112,4,FALSE)</f>
        <v>4102</v>
      </c>
      <c r="D75" s="8">
        <f>VLOOKUP(A75,[1]Sheet1!$A$2:$E$112,5,FALSE)</f>
        <v>37</v>
      </c>
      <c r="E75" s="29" t="str">
        <f>VLOOKUP(A75,[1]Sheet1!$A$2:$F$108,6,FALSE)</f>
        <v>2023-03-07</v>
      </c>
      <c r="G75" s="33" t="str">
        <f t="shared" si="2"/>
        <v/>
      </c>
      <c r="H75" s="34">
        <f>VLOOKUP(A75,[2]остатки!$B$8:$M$124,12,FALSE)</f>
        <v>0</v>
      </c>
    </row>
    <row r="76" spans="1:8" x14ac:dyDescent="0.25">
      <c r="A76" s="18" t="s">
        <v>74</v>
      </c>
      <c r="B76" s="7">
        <f>VLOOKUP(A76,[1]Sheet1!$A$2:$E$112,3,FALSE)</f>
        <v>26</v>
      </c>
      <c r="C76" s="7">
        <f>VLOOKUP(A76,[1]Sheet1!$A$2:$E$112,4,FALSE)</f>
        <v>34128</v>
      </c>
      <c r="D76" s="8">
        <f>VLOOKUP(A76,[1]Sheet1!$A$2:$E$112,5,FALSE)</f>
        <v>30</v>
      </c>
      <c r="E76" s="29" t="str">
        <f>VLOOKUP(A76,[1]Sheet1!$A$2:$F$108,6,FALSE)</f>
        <v>2023-03-08</v>
      </c>
      <c r="G76" s="33" t="str">
        <f t="shared" si="2"/>
        <v/>
      </c>
      <c r="H76" s="34">
        <f>VLOOKUP(A76,[2]остатки!$B$8:$M$124,12,FALSE)</f>
        <v>0</v>
      </c>
    </row>
    <row r="77" spans="1:8" x14ac:dyDescent="0.25">
      <c r="A77" s="18" t="s">
        <v>78</v>
      </c>
      <c r="B77" s="7">
        <f>VLOOKUP(A77,[1]Sheet1!$A$2:$E$112,3,FALSE)</f>
        <v>26</v>
      </c>
      <c r="C77" s="7">
        <f>VLOOKUP(A77,[1]Sheet1!$A$2:$E$112,4,FALSE)</f>
        <v>60399</v>
      </c>
      <c r="D77" s="8">
        <f>VLOOKUP(A77,[1]Sheet1!$A$2:$E$112,5,FALSE)</f>
        <v>32</v>
      </c>
      <c r="E77" s="29" t="str">
        <f>VLOOKUP(A77,[1]Sheet1!$A$2:$F$108,6,FALSE)</f>
        <v>2023-03-08</v>
      </c>
      <c r="G77" s="33" t="str">
        <f t="shared" si="2"/>
        <v/>
      </c>
      <c r="H77" s="34">
        <f>VLOOKUP(A77,[2]остатки!$B$8:$M$124,12,FALSE)</f>
        <v>0</v>
      </c>
    </row>
    <row r="78" spans="1:8" x14ac:dyDescent="0.25">
      <c r="A78" s="18" t="s">
        <v>88</v>
      </c>
      <c r="B78" s="7">
        <f>VLOOKUP(A78,[1]Sheet1!$A$2:$E$112,3,FALSE)</f>
        <v>27</v>
      </c>
      <c r="C78" s="7">
        <f>VLOOKUP(A78,[1]Sheet1!$A$2:$E$112,4,FALSE)</f>
        <v>61274</v>
      </c>
      <c r="D78" s="8">
        <f>VLOOKUP(A78,[1]Sheet1!$A$2:$E$112,5,FALSE)</f>
        <v>32</v>
      </c>
      <c r="E78" s="29" t="str">
        <f>VLOOKUP(A78,[1]Sheet1!$A$2:$F$108,6,FALSE)</f>
        <v>2023-03-09</v>
      </c>
      <c r="G78" s="33" t="str">
        <f t="shared" si="2"/>
        <v/>
      </c>
      <c r="H78" s="34">
        <f>VLOOKUP(A78,[2]остатки!$B$8:$M$124,12,FALSE)</f>
        <v>0</v>
      </c>
    </row>
    <row r="79" spans="1:8" x14ac:dyDescent="0.25">
      <c r="A79" s="18" t="s">
        <v>65</v>
      </c>
      <c r="B79" s="7">
        <f>VLOOKUP(A79,[1]Sheet1!$A$2:$E$112,3,FALSE)</f>
        <v>27</v>
      </c>
      <c r="C79" s="7">
        <f>VLOOKUP(A79,[1]Sheet1!$A$2:$E$112,4,FALSE)</f>
        <v>29484</v>
      </c>
      <c r="D79" s="8">
        <f>VLOOKUP(A79,[1]Sheet1!$A$2:$E$112,5,FALSE)</f>
        <v>43</v>
      </c>
      <c r="E79" s="29" t="str">
        <f>VLOOKUP(A79,[1]Sheet1!$A$2:$F$108,6,FALSE)</f>
        <v>2023-03-09</v>
      </c>
      <c r="G79" s="33" t="str">
        <f t="shared" si="2"/>
        <v/>
      </c>
      <c r="H79" s="34">
        <f>VLOOKUP(A79,[2]остатки!$B$8:$M$124,12,FALSE)</f>
        <v>0</v>
      </c>
    </row>
    <row r="80" spans="1:8" x14ac:dyDescent="0.25">
      <c r="A80" s="18" t="s">
        <v>73</v>
      </c>
      <c r="B80" s="7">
        <f>VLOOKUP(A80,[1]Sheet1!$A$2:$E$112,3,FALSE)</f>
        <v>28</v>
      </c>
      <c r="C80" s="7">
        <f>VLOOKUP(A80,[1]Sheet1!$A$2:$E$112,4,FALSE)</f>
        <v>28322</v>
      </c>
      <c r="D80" s="8">
        <f>VLOOKUP(A80,[1]Sheet1!$A$2:$E$112,5,FALSE)</f>
        <v>25</v>
      </c>
      <c r="E80" s="29" t="str">
        <f>VLOOKUP(A80,[1]Sheet1!$A$2:$F$108,6,FALSE)</f>
        <v>2023-03-10</v>
      </c>
      <c r="G80" s="33" t="str">
        <f t="shared" si="2"/>
        <v/>
      </c>
      <c r="H80" s="34">
        <f>VLOOKUP(A80,[2]остатки!$B$8:$M$124,12,FALSE)</f>
        <v>0</v>
      </c>
    </row>
    <row r="81" spans="1:8" x14ac:dyDescent="0.25">
      <c r="A81" s="18" t="s">
        <v>84</v>
      </c>
      <c r="B81" s="7">
        <f>VLOOKUP(A81,[1]Sheet1!$A$2:$E$112,3,FALSE)</f>
        <v>28</v>
      </c>
      <c r="C81" s="7">
        <f>VLOOKUP(A81,[1]Sheet1!$A$2:$E$112,4,FALSE)</f>
        <v>151953</v>
      </c>
      <c r="D81" s="8">
        <f>VLOOKUP(A81,[1]Sheet1!$A$2:$E$112,5,FALSE)</f>
        <v>32</v>
      </c>
      <c r="E81" s="29" t="str">
        <f>VLOOKUP(A81,[1]Sheet1!$A$2:$F$108,6,FALSE)</f>
        <v>2023-03-10</v>
      </c>
      <c r="G81" s="33" t="str">
        <f t="shared" si="2"/>
        <v/>
      </c>
      <c r="H81" s="34">
        <f>VLOOKUP(A81,[2]остатки!$B$8:$M$124,12,FALSE)</f>
        <v>0</v>
      </c>
    </row>
    <row r="82" spans="1:8" x14ac:dyDescent="0.25">
      <c r="A82" s="18" t="s">
        <v>68</v>
      </c>
      <c r="B82" s="7">
        <f>VLOOKUP(A82,[1]Sheet1!$A$2:$E$112,3,FALSE)</f>
        <v>28</v>
      </c>
      <c r="C82" s="7">
        <f>VLOOKUP(A82,[1]Sheet1!$A$2:$E$112,4,FALSE)</f>
        <v>697284</v>
      </c>
      <c r="D82" s="8">
        <f>VLOOKUP(A82,[1]Sheet1!$A$2:$E$112,5,FALSE)</f>
        <v>100</v>
      </c>
      <c r="E82" s="29" t="str">
        <f>VLOOKUP(A82,[1]Sheet1!$A$2:$F$108,6,FALSE)</f>
        <v>2023-03-10</v>
      </c>
      <c r="G82" s="33" t="str">
        <f t="shared" si="2"/>
        <v>•</v>
      </c>
      <c r="H82" s="34">
        <f>VLOOKUP(A82,[2]остатки!$B$8:$M$124,12,FALSE)</f>
        <v>245678</v>
      </c>
    </row>
    <row r="83" spans="1:8" x14ac:dyDescent="0.25">
      <c r="A83" s="18" t="s">
        <v>94</v>
      </c>
      <c r="B83" s="7">
        <f>VLOOKUP(A83,[1]Sheet1!$A$2:$E$112,3,FALSE)</f>
        <v>28</v>
      </c>
      <c r="C83" s="7">
        <f>VLOOKUP(A83,[1]Sheet1!$A$2:$E$112,4,FALSE)</f>
        <v>3741</v>
      </c>
      <c r="D83" s="8">
        <f>VLOOKUP(A83,[1]Sheet1!$A$2:$E$112,5,FALSE)</f>
        <v>37</v>
      </c>
      <c r="E83" s="29" t="str">
        <f>VLOOKUP(A83,[1]Sheet1!$A$2:$F$108,6,FALSE)</f>
        <v>2023-03-10</v>
      </c>
      <c r="G83" s="33" t="str">
        <f t="shared" si="2"/>
        <v/>
      </c>
      <c r="H83" s="34">
        <f>VLOOKUP(A83,[2]остатки!$B$8:$M$124,12,FALSE)</f>
        <v>0</v>
      </c>
    </row>
    <row r="84" spans="1:8" x14ac:dyDescent="0.25">
      <c r="A84" s="18" t="s">
        <v>76</v>
      </c>
      <c r="B84" s="7">
        <f>VLOOKUP(A84,[1]Sheet1!$A$2:$E$112,3,FALSE)</f>
        <v>29</v>
      </c>
      <c r="C84" s="7">
        <f>VLOOKUP(A84,[1]Sheet1!$A$2:$E$112,4,FALSE)</f>
        <v>30663</v>
      </c>
      <c r="D84" s="8">
        <f>VLOOKUP(A84,[1]Sheet1!$A$2:$E$112,5,FALSE)</f>
        <v>29</v>
      </c>
      <c r="E84" s="29" t="str">
        <f>VLOOKUP(A84,[1]Sheet1!$A$2:$F$108,6,FALSE)</f>
        <v>2023-03-13</v>
      </c>
      <c r="G84" s="33" t="str">
        <f t="shared" si="2"/>
        <v/>
      </c>
      <c r="H84" s="34">
        <f>VLOOKUP(A84,[2]остатки!$B$8:$M$124,12,FALSE)</f>
        <v>0</v>
      </c>
    </row>
    <row r="85" spans="1:8" x14ac:dyDescent="0.25">
      <c r="A85" s="18" t="s">
        <v>82</v>
      </c>
      <c r="B85" s="7">
        <f>VLOOKUP(A85,[1]Sheet1!$A$2:$E$112,3,FALSE)</f>
        <v>29</v>
      </c>
      <c r="C85" s="7">
        <f>VLOOKUP(A85,[1]Sheet1!$A$2:$E$112,4,FALSE)</f>
        <v>63841</v>
      </c>
      <c r="D85" s="8">
        <f>VLOOKUP(A85,[1]Sheet1!$A$2:$E$112,5,FALSE)</f>
        <v>30</v>
      </c>
      <c r="E85" s="29" t="str">
        <f>VLOOKUP(A85,[1]Sheet1!$A$2:$F$108,6,FALSE)</f>
        <v>2023-03-13</v>
      </c>
      <c r="G85" s="33" t="str">
        <f t="shared" si="2"/>
        <v/>
      </c>
      <c r="H85" s="34">
        <f>VLOOKUP(A85,[2]остатки!$B$8:$M$124,12,FALSE)</f>
        <v>0</v>
      </c>
    </row>
    <row r="86" spans="1:8" x14ac:dyDescent="0.25">
      <c r="A86" s="18" t="s">
        <v>69</v>
      </c>
      <c r="B86" s="7">
        <f>VLOOKUP(A86,[1]Sheet1!$A$2:$E$112,3,FALSE)</f>
        <v>31</v>
      </c>
      <c r="C86" s="7">
        <f>VLOOKUP(A86,[1]Sheet1!$A$2:$E$112,4,FALSE)</f>
        <v>78515</v>
      </c>
      <c r="D86" s="8">
        <f>VLOOKUP(A86,[1]Sheet1!$A$2:$E$112,5,FALSE)</f>
        <v>27</v>
      </c>
      <c r="E86" s="29" t="str">
        <f>VLOOKUP(A86,[1]Sheet1!$A$2:$F$108,6,FALSE)</f>
        <v>2023-03-15</v>
      </c>
      <c r="G86" s="33" t="str">
        <f t="shared" si="2"/>
        <v/>
      </c>
      <c r="H86" s="34">
        <f>VLOOKUP(A86,[2]остатки!$B$8:$M$124,12,FALSE)</f>
        <v>0</v>
      </c>
    </row>
    <row r="87" spans="1:8" x14ac:dyDescent="0.25">
      <c r="A87" s="18" t="s">
        <v>86</v>
      </c>
      <c r="B87" s="7">
        <f>VLOOKUP(A87,[1]Sheet1!$A$2:$E$112,3,FALSE)</f>
        <v>31</v>
      </c>
      <c r="C87" s="7">
        <f>VLOOKUP(A87,[1]Sheet1!$A$2:$E$112,4,FALSE)</f>
        <v>22819</v>
      </c>
      <c r="D87" s="8">
        <f>VLOOKUP(A87,[1]Sheet1!$A$2:$E$112,5,FALSE)</f>
        <v>36</v>
      </c>
      <c r="E87" s="29" t="str">
        <f>VLOOKUP(A87,[1]Sheet1!$A$2:$F$108,6,FALSE)</f>
        <v>2023-03-15</v>
      </c>
      <c r="G87" s="33" t="str">
        <f t="shared" si="2"/>
        <v/>
      </c>
      <c r="H87" s="34">
        <f>VLOOKUP(A87,[2]остатки!$B$8:$M$124,12,FALSE)</f>
        <v>0</v>
      </c>
    </row>
    <row r="88" spans="1:8" x14ac:dyDescent="0.25">
      <c r="A88" s="18" t="s">
        <v>90</v>
      </c>
      <c r="B88" s="7">
        <f>VLOOKUP(A88,[1]Sheet1!$A$2:$E$112,3,FALSE)</f>
        <v>32</v>
      </c>
      <c r="C88" s="7">
        <f>VLOOKUP(A88,[1]Sheet1!$A$2:$E$112,4,FALSE)</f>
        <v>53667</v>
      </c>
      <c r="D88" s="8">
        <f>VLOOKUP(A88,[1]Sheet1!$A$2:$E$112,5,FALSE)</f>
        <v>29</v>
      </c>
      <c r="E88" s="29" t="str">
        <f>VLOOKUP(A88,[1]Sheet1!$A$2:$F$108,6,FALSE)</f>
        <v>2023-03-16</v>
      </c>
      <c r="G88" s="33" t="str">
        <f t="shared" si="2"/>
        <v/>
      </c>
      <c r="H88" s="34">
        <f>VLOOKUP(A88,[2]остатки!$B$8:$M$124,12,FALSE)</f>
        <v>0</v>
      </c>
    </row>
    <row r="89" spans="1:8" x14ac:dyDescent="0.25">
      <c r="A89" s="18" t="s">
        <v>72</v>
      </c>
      <c r="B89" s="7">
        <f>VLOOKUP(A89,[1]Sheet1!$A$2:$E$112,3,FALSE)</f>
        <v>32</v>
      </c>
      <c r="C89" s="7">
        <f>VLOOKUP(A89,[1]Sheet1!$A$2:$E$112,4,FALSE)</f>
        <v>42460</v>
      </c>
      <c r="D89" s="8">
        <f>VLOOKUP(A89,[1]Sheet1!$A$2:$E$112,5,FALSE)</f>
        <v>29</v>
      </c>
      <c r="E89" s="29" t="str">
        <f>VLOOKUP(A89,[1]Sheet1!$A$2:$F$108,6,FALSE)</f>
        <v>2023-03-16</v>
      </c>
      <c r="G89" s="33" t="str">
        <f t="shared" si="2"/>
        <v/>
      </c>
      <c r="H89" s="34">
        <f>VLOOKUP(A89,[2]остатки!$B$8:$M$124,12,FALSE)</f>
        <v>0</v>
      </c>
    </row>
    <row r="90" spans="1:8" x14ac:dyDescent="0.25">
      <c r="A90" s="18" t="s">
        <v>63</v>
      </c>
      <c r="B90" s="7">
        <f>VLOOKUP(A90,[1]Sheet1!$A$2:$E$112,3,FALSE)</f>
        <v>33</v>
      </c>
      <c r="C90" s="7">
        <f>VLOOKUP(A90,[1]Sheet1!$A$2:$E$112,4,FALSE)</f>
        <v>23631</v>
      </c>
      <c r="D90" s="8">
        <f>VLOOKUP(A90,[1]Sheet1!$A$2:$E$112,5,FALSE)</f>
        <v>37</v>
      </c>
      <c r="E90" s="29" t="str">
        <f>VLOOKUP(A90,[1]Sheet1!$A$2:$F$108,6,FALSE)</f>
        <v>2023-03-17</v>
      </c>
      <c r="G90" s="33" t="str">
        <f t="shared" si="2"/>
        <v/>
      </c>
      <c r="H90" s="34">
        <f>VLOOKUP(A90,[2]остатки!$B$8:$M$124,12,FALSE)</f>
        <v>0</v>
      </c>
    </row>
    <row r="91" spans="1:8" x14ac:dyDescent="0.25">
      <c r="A91" s="18" t="s">
        <v>79</v>
      </c>
      <c r="B91" s="7">
        <f>VLOOKUP(A91,[1]Sheet1!$A$2:$E$112,3,FALSE)</f>
        <v>35</v>
      </c>
      <c r="C91" s="7">
        <f>VLOOKUP(A91,[1]Sheet1!$A$2:$E$112,4,FALSE)</f>
        <v>63018</v>
      </c>
      <c r="D91" s="8">
        <f>VLOOKUP(A91,[1]Sheet1!$A$2:$E$112,5,FALSE)</f>
        <v>35</v>
      </c>
      <c r="E91" s="29" t="str">
        <f>VLOOKUP(A91,[1]Sheet1!$A$2:$F$108,6,FALSE)</f>
        <v>2023-03-21</v>
      </c>
      <c r="G91" s="33" t="str">
        <f t="shared" si="2"/>
        <v/>
      </c>
      <c r="H91" s="34">
        <f>VLOOKUP(A91,[2]остатки!$B$8:$M$124,12,FALSE)</f>
        <v>0</v>
      </c>
    </row>
    <row r="92" spans="1:8" x14ac:dyDescent="0.25">
      <c r="A92" s="18" t="s">
        <v>83</v>
      </c>
      <c r="B92" s="7">
        <f>VLOOKUP(A92,[1]Sheet1!$A$2:$E$112,3,FALSE)</f>
        <v>35</v>
      </c>
      <c r="C92" s="7">
        <f>VLOOKUP(A92,[1]Sheet1!$A$2:$E$112,4,FALSE)</f>
        <v>1130381</v>
      </c>
      <c r="D92" s="8">
        <f>VLOOKUP(A92,[1]Sheet1!$A$2:$E$112,5,FALSE)</f>
        <v>31</v>
      </c>
      <c r="E92" s="29" t="str">
        <f>VLOOKUP(A92,[1]Sheet1!$A$2:$F$108,6,FALSE)</f>
        <v>2023-03-21</v>
      </c>
      <c r="G92" s="33" t="str">
        <f t="shared" si="2"/>
        <v>•</v>
      </c>
      <c r="H92" s="34">
        <f>VLOOKUP(A92,[2]остатки!$B$8:$M$124,12,FALSE)</f>
        <v>226241</v>
      </c>
    </row>
    <row r="93" spans="1:8" x14ac:dyDescent="0.25">
      <c r="A93" s="18" t="s">
        <v>87</v>
      </c>
      <c r="B93" s="7">
        <f>VLOOKUP(A93,[1]Sheet1!$A$2:$E$112,3,FALSE)</f>
        <v>47</v>
      </c>
      <c r="C93" s="7">
        <f>VLOOKUP(A93,[1]Sheet1!$A$2:$E$112,4,FALSE)</f>
        <v>1562</v>
      </c>
      <c r="D93" s="8" t="str">
        <f>VLOOKUP(A93,[1]Sheet1!$A$2:$E$112,5,FALSE)</f>
        <v>inf</v>
      </c>
      <c r="E93" s="29" t="str">
        <f>VLOOKUP(A93,[1]Sheet1!$A$2:$F$108,6,FALSE)</f>
        <v>2023-04-06</v>
      </c>
      <c r="G93" s="33" t="str">
        <f t="shared" si="2"/>
        <v/>
      </c>
      <c r="H93" s="34">
        <f>VLOOKUP(A93,[2]остатки!$B$8:$M$124,12,FALSE)</f>
        <v>0</v>
      </c>
    </row>
    <row r="94" spans="1:8" x14ac:dyDescent="0.25">
      <c r="A94" s="18" t="s">
        <v>85</v>
      </c>
      <c r="B94" s="7">
        <f>VLOOKUP(A94,[1]Sheet1!$A$2:$E$112,3,FALSE)</f>
        <v>150</v>
      </c>
      <c r="C94" s="7">
        <f>VLOOKUP(A94,[1]Sheet1!$A$2:$E$112,4,FALSE)</f>
        <v>7516</v>
      </c>
      <c r="D94" s="8">
        <f>VLOOKUP(A94,[1]Sheet1!$A$2:$E$112,5,FALSE)</f>
        <v>39</v>
      </c>
      <c r="E94" s="29" t="str">
        <f>VLOOKUP(A94,[1]Sheet1!$A$2:$F$108,6,FALSE)</f>
        <v>2023-08-29</v>
      </c>
      <c r="G94" s="33" t="str">
        <f t="shared" si="2"/>
        <v/>
      </c>
      <c r="H94" s="34">
        <f>VLOOKUP(A94,[2]остатки!$B$8:$M$124,12,FALSE)</f>
        <v>0</v>
      </c>
    </row>
    <row r="95" spans="1:8" x14ac:dyDescent="0.25">
      <c r="A95" s="18" t="s">
        <v>93</v>
      </c>
      <c r="B95" s="7">
        <f>VLOOKUP(A95,[1]Sheet1!$A$2:$E$112,3,FALSE)</f>
        <v>174</v>
      </c>
      <c r="C95" s="7">
        <f>VLOOKUP(A95,[1]Sheet1!$A$2:$E$112,4,FALSE)</f>
        <v>11704</v>
      </c>
      <c r="D95" s="8">
        <f>VLOOKUP(A95,[1]Sheet1!$A$2:$E$112,5,FALSE)</f>
        <v>43</v>
      </c>
      <c r="E95" s="29" t="str">
        <f>VLOOKUP(A95,[1]Sheet1!$A$2:$F$108,6,FALSE)</f>
        <v>2023-10-02</v>
      </c>
      <c r="G95" s="33" t="str">
        <f t="shared" si="2"/>
        <v/>
      </c>
      <c r="H95" s="34">
        <f>VLOOKUP(A95,[2]остатки!$B$8:$M$124,12,FALSE)</f>
        <v>0</v>
      </c>
    </row>
    <row r="96" spans="1:8" x14ac:dyDescent="0.25">
      <c r="A96" s="18" t="s">
        <v>92</v>
      </c>
      <c r="B96" s="7">
        <f>VLOOKUP(A96,[1]Sheet1!$A$2:$E$112,3,FALSE)</f>
        <v>211</v>
      </c>
      <c r="C96" s="7">
        <f>VLOOKUP(A96,[1]Sheet1!$A$2:$E$112,4,FALSE)</f>
        <v>9054</v>
      </c>
      <c r="D96" s="8">
        <f>VLOOKUP(A96,[1]Sheet1!$A$2:$E$112,5,FALSE)</f>
        <v>47</v>
      </c>
      <c r="E96" s="29" t="str">
        <f>VLOOKUP(A96,[1]Sheet1!$A$2:$F$108,6,FALSE)</f>
        <v>2023-11-22</v>
      </c>
      <c r="G96" s="33" t="str">
        <f t="shared" si="2"/>
        <v/>
      </c>
      <c r="H96" s="34">
        <f>VLOOKUP(A96,[2]остатки!$B$8:$M$124,12,FALSE)</f>
        <v>0</v>
      </c>
    </row>
    <row r="97" spans="1:8" x14ac:dyDescent="0.25">
      <c r="A97" s="18" t="s">
        <v>102</v>
      </c>
      <c r="B97" s="7">
        <f>VLOOKUP(A97,[1]Sheet1!$A$2:$E$112,3,FALSE)</f>
        <v>216</v>
      </c>
      <c r="C97" s="7">
        <f>VLOOKUP(A97,[1]Sheet1!$A$2:$E$112,4,FALSE)</f>
        <v>3834</v>
      </c>
      <c r="D97" s="8">
        <f>VLOOKUP(A97,[1]Sheet1!$A$2:$E$112,5,FALSE)</f>
        <v>100</v>
      </c>
      <c r="E97" s="29" t="str">
        <f>VLOOKUP(A97,[1]Sheet1!$A$2:$F$108,6,FALSE)</f>
        <v>2023-11-29</v>
      </c>
      <c r="G97" s="33" t="str">
        <f t="shared" si="2"/>
        <v/>
      </c>
      <c r="H97" s="34">
        <f>VLOOKUP(A97,[2]остатки!$B$8:$M$124,12,FALSE)</f>
        <v>0</v>
      </c>
    </row>
    <row r="98" spans="1:8" x14ac:dyDescent="0.25">
      <c r="A98" s="18" t="s">
        <v>99</v>
      </c>
      <c r="B98" s="7">
        <f>VLOOKUP(A98,[1]Sheet1!$A$2:$E$112,3,FALSE)</f>
        <v>221</v>
      </c>
      <c r="C98" s="7">
        <f>VLOOKUP(A98,[1]Sheet1!$A$2:$E$112,4,FALSE)</f>
        <v>4212</v>
      </c>
      <c r="D98" s="8">
        <f>VLOOKUP(A98,[1]Sheet1!$A$2:$E$112,5,FALSE)</f>
        <v>100</v>
      </c>
      <c r="E98" s="29" t="str">
        <f>VLOOKUP(A98,[1]Sheet1!$A$2:$F$108,6,FALSE)</f>
        <v>2023-12-06</v>
      </c>
      <c r="G98" s="33" t="str">
        <f t="shared" si="2"/>
        <v/>
      </c>
      <c r="H98" s="34">
        <f>VLOOKUP(A98,[2]остатки!$B$8:$M$124,12,FALSE)</f>
        <v>0</v>
      </c>
    </row>
    <row r="99" spans="1:8" x14ac:dyDescent="0.25">
      <c r="A99" s="18" t="s">
        <v>98</v>
      </c>
      <c r="B99" s="7">
        <f>VLOOKUP(A99,[1]Sheet1!$A$2:$E$112,3,FALSE)</f>
        <v>221</v>
      </c>
      <c r="C99" s="7">
        <f>VLOOKUP(A99,[1]Sheet1!$A$2:$E$112,4,FALSE)</f>
        <v>3816</v>
      </c>
      <c r="D99" s="8">
        <f>VLOOKUP(A99,[1]Sheet1!$A$2:$E$112,5,FALSE)</f>
        <v>100</v>
      </c>
      <c r="E99" s="29" t="str">
        <f>VLOOKUP(A99,[1]Sheet1!$A$2:$F$108,6,FALSE)</f>
        <v>2023-12-06</v>
      </c>
      <c r="G99" s="33" t="str">
        <f t="shared" si="2"/>
        <v>•</v>
      </c>
      <c r="H99" s="34">
        <f>VLOOKUP(A99,[2]остатки!$B$8:$M$124,12,FALSE)</f>
        <v>2462</v>
      </c>
    </row>
    <row r="100" spans="1:8" x14ac:dyDescent="0.25">
      <c r="A100" s="18" t="s">
        <v>103</v>
      </c>
      <c r="B100" s="7">
        <f>VLOOKUP(A100,[1]Sheet1!$A$2:$E$112,3,FALSE)</f>
        <v>230</v>
      </c>
      <c r="C100" s="7">
        <f>VLOOKUP(A100,[1]Sheet1!$A$2:$E$112,4,FALSE)</f>
        <v>2818</v>
      </c>
      <c r="D100" s="8">
        <f>VLOOKUP(A100,[1]Sheet1!$A$2:$E$112,5,FALSE)</f>
        <v>100</v>
      </c>
      <c r="E100" s="29" t="str">
        <f>VLOOKUP(A100,[1]Sheet1!$A$2:$F$108,6,FALSE)</f>
        <v>2023-12-19</v>
      </c>
      <c r="G100" s="33" t="str">
        <f t="shared" si="2"/>
        <v>•</v>
      </c>
      <c r="H100" s="34">
        <f>VLOOKUP(A100,[2]остатки!$B$8:$M$124,12,FALSE)</f>
        <v>4038</v>
      </c>
    </row>
    <row r="101" spans="1:8" x14ac:dyDescent="0.25">
      <c r="A101" s="18" t="s">
        <v>95</v>
      </c>
      <c r="B101" s="7">
        <f>VLOOKUP(A101,[1]Sheet1!$A$2:$E$112,3,FALSE)</f>
        <v>250</v>
      </c>
      <c r="C101" s="7">
        <f>VLOOKUP(A101,[1]Sheet1!$A$2:$E$112,4,FALSE)</f>
        <v>5040</v>
      </c>
      <c r="D101" s="8">
        <f>VLOOKUP(A101,[1]Sheet1!$A$2:$E$112,5,FALSE)</f>
        <v>100</v>
      </c>
      <c r="E101" s="29" t="str">
        <f>VLOOKUP(A101,[1]Sheet1!$A$2:$F$108,6,FALSE)</f>
        <v>2024-01-16</v>
      </c>
      <c r="G101" s="33" t="str">
        <f t="shared" si="2"/>
        <v/>
      </c>
      <c r="H101" s="34">
        <f>VLOOKUP(A101,[2]остатки!$B$8:$M$124,12,FALSE)</f>
        <v>0</v>
      </c>
    </row>
    <row r="102" spans="1:8" x14ac:dyDescent="0.25">
      <c r="A102" s="18" t="s">
        <v>101</v>
      </c>
      <c r="B102" s="7">
        <f>VLOOKUP(A102,[1]Sheet1!$A$2:$E$112,3,FALSE)</f>
        <v>256</v>
      </c>
      <c r="C102" s="7">
        <f>VLOOKUP(A102,[1]Sheet1!$A$2:$E$112,4,FALSE)</f>
        <v>2888</v>
      </c>
      <c r="D102" s="8">
        <f>VLOOKUP(A102,[1]Sheet1!$A$2:$E$112,5,FALSE)</f>
        <v>100</v>
      </c>
      <c r="E102" s="29">
        <f>VLOOKUP(A102,[1]Sheet1!$A$2:$F$108,6,FALSE)</f>
        <v>0</v>
      </c>
      <c r="G102" s="33" t="str">
        <f t="shared" si="2"/>
        <v/>
      </c>
      <c r="H102" s="34">
        <f>VLOOKUP(A102,[2]остатки!$B$8:$M$124,12,FALSE)</f>
        <v>0</v>
      </c>
    </row>
    <row r="103" spans="1:8" x14ac:dyDescent="0.25">
      <c r="A103" s="18" t="s">
        <v>104</v>
      </c>
      <c r="B103" s="7">
        <f>VLOOKUP(A103,[1]Sheet1!$A$2:$E$112,3,FALSE)</f>
        <v>256</v>
      </c>
      <c r="C103" s="7">
        <f>VLOOKUP(A103,[1]Sheet1!$A$2:$E$112,4,FALSE)</f>
        <v>1836</v>
      </c>
      <c r="D103" s="8">
        <f>VLOOKUP(A103,[1]Sheet1!$A$2:$E$112,5,FALSE)</f>
        <v>100</v>
      </c>
      <c r="E103" s="29">
        <f>VLOOKUP(A103,[1]Sheet1!$A$2:$F$108,6,FALSE)</f>
        <v>0</v>
      </c>
      <c r="G103" s="33" t="str">
        <f t="shared" si="2"/>
        <v/>
      </c>
      <c r="H103" s="34">
        <f>VLOOKUP(A103,[2]остатки!$B$8:$M$124,12,FALSE)</f>
        <v>0</v>
      </c>
    </row>
    <row r="104" spans="1:8" x14ac:dyDescent="0.25">
      <c r="A104" s="14" t="s">
        <v>106</v>
      </c>
      <c r="B104" s="15"/>
      <c r="C104" s="15"/>
      <c r="D104" s="16"/>
      <c r="E104" s="27"/>
      <c r="H104" s="34"/>
    </row>
    <row r="105" spans="1:8" x14ac:dyDescent="0.25">
      <c r="A105" s="18" t="s">
        <v>114</v>
      </c>
      <c r="B105" s="5">
        <f>VLOOKUP(A105,[1]Sheet1!$A$2:$E$112,3,FALSE)</f>
        <v>9</v>
      </c>
      <c r="C105" s="5">
        <f>VLOOKUP(A105,[1]Sheet1!$A$2:$E$112,4,FALSE)</f>
        <v>3148</v>
      </c>
      <c r="D105" s="6">
        <f>VLOOKUP(A105,[1]Sheet1!$A$2:$E$112,5,FALSE)</f>
        <v>30</v>
      </c>
      <c r="E105" s="29" t="str">
        <f>VLOOKUP(A105,[1]Sheet1!$A$2:$F$108,6,FALSE)</f>
        <v>2023-02-13</v>
      </c>
      <c r="G105" s="33" t="str">
        <f t="shared" ref="G105:G113" si="3">IF(H105&gt;0,"•","")</f>
        <v/>
      </c>
      <c r="H105" s="34">
        <f>VLOOKUP(A105,[2]остатки!$B$8:$M$124,12,FALSE)</f>
        <v>0</v>
      </c>
    </row>
    <row r="106" spans="1:8" x14ac:dyDescent="0.25">
      <c r="A106" s="18" t="s">
        <v>107</v>
      </c>
      <c r="B106" s="7">
        <f>VLOOKUP(A106,[1]Sheet1!$A$2:$E$112,3,FALSE)</f>
        <v>10</v>
      </c>
      <c r="C106" s="7">
        <f>VLOOKUP(A106,[1]Sheet1!$A$2:$E$112,4,FALSE)</f>
        <v>24386</v>
      </c>
      <c r="D106" s="8">
        <f>VLOOKUP(A106,[1]Sheet1!$A$2:$E$112,5,FALSE)</f>
        <v>37</v>
      </c>
      <c r="E106" s="29" t="str">
        <f>VLOOKUP(A106,[1]Sheet1!$A$2:$F$108,6,FALSE)</f>
        <v>2023-02-14</v>
      </c>
      <c r="G106" s="33" t="str">
        <f t="shared" si="3"/>
        <v>•</v>
      </c>
      <c r="H106" s="34">
        <f>VLOOKUP(A106,[2]остатки!$B$8:$M$124,12,FALSE)</f>
        <v>20264</v>
      </c>
    </row>
    <row r="107" spans="1:8" x14ac:dyDescent="0.25">
      <c r="A107" s="18" t="s">
        <v>111</v>
      </c>
      <c r="B107" s="7">
        <f>VLOOKUP(A107,[1]Sheet1!$A$2:$E$112,3,FALSE)</f>
        <v>12</v>
      </c>
      <c r="C107" s="7">
        <f>VLOOKUP(A107,[1]Sheet1!$A$2:$E$112,4,FALSE)</f>
        <v>7452</v>
      </c>
      <c r="D107" s="8">
        <f>VLOOKUP(A107,[1]Sheet1!$A$2:$E$112,5,FALSE)</f>
        <v>31</v>
      </c>
      <c r="E107" s="29" t="str">
        <f>VLOOKUP(A107,[1]Sheet1!$A$2:$F$108,6,FALSE)</f>
        <v>2023-02-16</v>
      </c>
      <c r="G107" s="33" t="str">
        <f t="shared" si="3"/>
        <v/>
      </c>
      <c r="H107" s="34">
        <f>VLOOKUP(A107,[2]остатки!$B$8:$M$124,12,FALSE)</f>
        <v>0</v>
      </c>
    </row>
    <row r="108" spans="1:8" x14ac:dyDescent="0.25">
      <c r="A108" s="18" t="s">
        <v>113</v>
      </c>
      <c r="B108" s="7">
        <f>VLOOKUP(A108,[1]Sheet1!$A$2:$E$112,3,FALSE)</f>
        <v>16</v>
      </c>
      <c r="C108" s="7">
        <f>VLOOKUP(A108,[1]Sheet1!$A$2:$E$112,4,FALSE)</f>
        <v>14622</v>
      </c>
      <c r="D108" s="8">
        <f>VLOOKUP(A108,[1]Sheet1!$A$2:$E$112,5,FALSE)</f>
        <v>30</v>
      </c>
      <c r="E108" s="29" t="str">
        <f>VLOOKUP(A108,[1]Sheet1!$A$2:$F$108,6,FALSE)</f>
        <v>2023-02-22</v>
      </c>
      <c r="G108" s="33" t="str">
        <f t="shared" si="3"/>
        <v/>
      </c>
      <c r="H108" s="34">
        <f>VLOOKUP(A108,[2]остатки!$B$8:$M$124,12,FALSE)</f>
        <v>0</v>
      </c>
    </row>
    <row r="109" spans="1:8" x14ac:dyDescent="0.25">
      <c r="A109" s="18" t="s">
        <v>112</v>
      </c>
      <c r="B109" s="7">
        <f>VLOOKUP(A109,[1]Sheet1!$A$2:$E$112,3,FALSE)</f>
        <v>17</v>
      </c>
      <c r="C109" s="7">
        <f>VLOOKUP(A109,[1]Sheet1!$A$2:$E$112,4,FALSE)</f>
        <v>19386</v>
      </c>
      <c r="D109" s="8">
        <f>VLOOKUP(A109,[1]Sheet1!$A$2:$E$112,5,FALSE)</f>
        <v>30</v>
      </c>
      <c r="E109" s="29" t="str">
        <f>VLOOKUP(A109,[1]Sheet1!$A$2:$F$108,6,FALSE)</f>
        <v>2023-02-23</v>
      </c>
      <c r="G109" s="33" t="str">
        <f t="shared" si="3"/>
        <v/>
      </c>
      <c r="H109" s="34">
        <f>VLOOKUP(A109,[2]остатки!$B$8:$M$124,12,FALSE)</f>
        <v>0</v>
      </c>
    </row>
    <row r="110" spans="1:8" x14ac:dyDescent="0.25">
      <c r="A110" s="18" t="s">
        <v>108</v>
      </c>
      <c r="B110" s="7">
        <f>VLOOKUP(A110,[1]Sheet1!$A$2:$E$112,3,FALSE)</f>
        <v>18</v>
      </c>
      <c r="C110" s="7">
        <f>VLOOKUP(A110,[1]Sheet1!$A$2:$E$112,4,FALSE)</f>
        <v>52040</v>
      </c>
      <c r="D110" s="8">
        <f>VLOOKUP(A110,[1]Sheet1!$A$2:$E$112,5,FALSE)</f>
        <v>31</v>
      </c>
      <c r="E110" s="29" t="str">
        <f>VLOOKUP(A110,[1]Sheet1!$A$2:$F$108,6,FALSE)</f>
        <v>2023-02-24</v>
      </c>
      <c r="G110" s="33" t="str">
        <f t="shared" si="3"/>
        <v/>
      </c>
      <c r="H110" s="34">
        <f>VLOOKUP(A110,[2]остатки!$B$8:$M$124,12,FALSE)</f>
        <v>0</v>
      </c>
    </row>
    <row r="111" spans="1:8" x14ac:dyDescent="0.25">
      <c r="A111" s="18" t="s">
        <v>105</v>
      </c>
      <c r="B111" s="7">
        <f>VLOOKUP(A111,[1]Sheet1!$A$2:$E$112,3,FALSE)</f>
        <v>24</v>
      </c>
      <c r="C111" s="7">
        <f>VLOOKUP(A111,[1]Sheet1!$A$2:$E$112,4,FALSE)</f>
        <v>4050</v>
      </c>
      <c r="D111" s="8">
        <f>VLOOKUP(A111,[1]Sheet1!$A$2:$E$112,5,FALSE)</f>
        <v>33</v>
      </c>
      <c r="E111" s="29" t="str">
        <f>VLOOKUP(A111,[1]Sheet1!$A$2:$F$108,6,FALSE)</f>
        <v>2023-03-06</v>
      </c>
      <c r="G111" s="33" t="str">
        <f t="shared" si="3"/>
        <v/>
      </c>
      <c r="H111" s="34">
        <f>VLOOKUP(A111,[2]остатки!$B$8:$M$124,12,FALSE)</f>
        <v>0</v>
      </c>
    </row>
    <row r="112" spans="1:8" x14ac:dyDescent="0.25">
      <c r="A112" s="18" t="s">
        <v>109</v>
      </c>
      <c r="B112" s="7">
        <f>VLOOKUP(A112,[1]Sheet1!$A$2:$E$112,3,FALSE)</f>
        <v>33</v>
      </c>
      <c r="C112" s="7">
        <f>VLOOKUP(A112,[1]Sheet1!$A$2:$E$112,4,FALSE)</f>
        <v>21626</v>
      </c>
      <c r="D112" s="8">
        <f>VLOOKUP(A112,[1]Sheet1!$A$2:$E$112,5,FALSE)</f>
        <v>45</v>
      </c>
      <c r="E112" s="29" t="str">
        <f>VLOOKUP(A112,[1]Sheet1!$A$2:$F$108,6,FALSE)</f>
        <v>2023-03-17</v>
      </c>
      <c r="G112" s="33" t="str">
        <f t="shared" si="3"/>
        <v/>
      </c>
      <c r="H112" s="34">
        <f>VLOOKUP(A112,[2]остатки!$B$8:$M$124,12,FALSE)</f>
        <v>0</v>
      </c>
    </row>
    <row r="113" spans="1:8" x14ac:dyDescent="0.25">
      <c r="A113" s="18" t="s">
        <v>110</v>
      </c>
      <c r="B113" s="9">
        <f>VLOOKUP(A113,[1]Sheet1!$A$2:$E$112,3,FALSE)</f>
        <v>36</v>
      </c>
      <c r="C113" s="9">
        <f>VLOOKUP(A113,[1]Sheet1!$A$2:$E$112,4,FALSE)</f>
        <v>3733</v>
      </c>
      <c r="D113" s="10">
        <f>VLOOKUP(A113,[1]Sheet1!$A$2:$E$112,5,FALSE)</f>
        <v>51</v>
      </c>
      <c r="E113" s="29" t="str">
        <f>VLOOKUP(A113,[1]Sheet1!$A$2:$F$108,6,FALSE)</f>
        <v>2023-03-22</v>
      </c>
      <c r="G113" s="33" t="str">
        <f t="shared" si="3"/>
        <v/>
      </c>
      <c r="H113" s="34">
        <f>VLOOKUP(A113,[2]остатки!$B$8:$M$124,12,FALSE)</f>
        <v>0</v>
      </c>
    </row>
    <row r="114" spans="1:8" x14ac:dyDescent="0.25">
      <c r="A114" s="14" t="s">
        <v>116</v>
      </c>
      <c r="B114" s="15"/>
      <c r="C114" s="17">
        <f>SUM(C105:C113)+SUM(C60:C103)+SUM(C52:C58)+SUM(C5:C50)+C3</f>
        <v>4376424</v>
      </c>
      <c r="D114" s="16"/>
      <c r="E114" s="16"/>
    </row>
    <row r="115" spans="1:8" x14ac:dyDescent="0.25">
      <c r="E115" s="25"/>
    </row>
    <row r="116" spans="1:8" x14ac:dyDescent="0.25">
      <c r="E116" s="25"/>
    </row>
    <row r="117" spans="1:8" x14ac:dyDescent="0.25">
      <c r="E117" s="25"/>
    </row>
    <row r="118" spans="1:8" x14ac:dyDescent="0.25">
      <c r="E118" s="25"/>
    </row>
    <row r="119" spans="1:8" x14ac:dyDescent="0.25">
      <c r="E119" s="25"/>
    </row>
    <row r="120" spans="1:8" x14ac:dyDescent="0.25">
      <c r="E120" s="25"/>
    </row>
    <row r="121" spans="1:8" x14ac:dyDescent="0.25">
      <c r="E121" s="25"/>
    </row>
    <row r="122" spans="1:8" x14ac:dyDescent="0.25">
      <c r="E122" s="25"/>
    </row>
    <row r="123" spans="1:8" x14ac:dyDescent="0.25">
      <c r="E123" s="25"/>
    </row>
    <row r="124" spans="1:8" x14ac:dyDescent="0.25">
      <c r="E124" s="25"/>
    </row>
  </sheetData>
  <autoFilter ref="A1:D1"/>
  <sortState ref="A105:E113">
    <sortCondition ref="B105:B113"/>
  </sortState>
  <conditionalFormatting sqref="B3">
    <cfRule type="iconSet" priority="31">
      <iconSet>
        <cfvo type="percent" val="0"/>
        <cfvo type="num" val="15"/>
        <cfvo type="num" val="20"/>
      </iconSet>
    </cfRule>
  </conditionalFormatting>
  <conditionalFormatting sqref="B5">
    <cfRule type="iconSet" priority="27">
      <iconSet>
        <cfvo type="percent" val="0"/>
        <cfvo type="num" val="15"/>
        <cfvo type="num" val="20"/>
      </iconSet>
    </cfRule>
  </conditionalFormatting>
  <conditionalFormatting sqref="B6:B50">
    <cfRule type="iconSet" priority="26">
      <iconSet>
        <cfvo type="percent" val="0"/>
        <cfvo type="num" val="15"/>
        <cfvo type="num" val="20"/>
      </iconSet>
    </cfRule>
  </conditionalFormatting>
  <conditionalFormatting sqref="B52:B58">
    <cfRule type="iconSet" priority="25">
      <iconSet>
        <cfvo type="percent" val="0"/>
        <cfvo type="num" val="15"/>
        <cfvo type="num" val="20"/>
      </iconSet>
    </cfRule>
  </conditionalFormatting>
  <conditionalFormatting sqref="B105:B113">
    <cfRule type="iconSet" priority="23">
      <iconSet>
        <cfvo type="percent" val="0"/>
        <cfvo type="num" val="15"/>
        <cfvo type="num" val="20"/>
      </iconSet>
    </cfRule>
  </conditionalFormatting>
  <conditionalFormatting sqref="A52:A58 A63:A98 A100:A103">
    <cfRule type="expression" dxfId="14" priority="21">
      <formula>G52="•"</formula>
    </cfRule>
  </conditionalFormatting>
  <conditionalFormatting sqref="A105:A113">
    <cfRule type="expression" dxfId="13" priority="19">
      <formula>G105="•"</formula>
    </cfRule>
  </conditionalFormatting>
  <conditionalFormatting sqref="A5:A50">
    <cfRule type="expression" dxfId="12" priority="16">
      <formula>G5="•"</formula>
    </cfRule>
  </conditionalFormatting>
  <conditionalFormatting sqref="A60:A61">
    <cfRule type="expression" dxfId="11" priority="15">
      <formula>G60="•"</formula>
    </cfRule>
  </conditionalFormatting>
  <conditionalFormatting sqref="A99">
    <cfRule type="expression" dxfId="10" priority="14">
      <formula>G99="•"</formula>
    </cfRule>
  </conditionalFormatting>
  <conditionalFormatting sqref="A62">
    <cfRule type="expression" dxfId="9" priority="12">
      <formula>G62="•"</formula>
    </cfRule>
  </conditionalFormatting>
  <conditionalFormatting sqref="B60:B103">
    <cfRule type="iconSet" priority="38">
      <iconSet>
        <cfvo type="percent" val="0"/>
        <cfvo type="num" val="15"/>
        <cfvo type="num" val="20"/>
      </iconSet>
    </cfRule>
  </conditionalFormatting>
  <conditionalFormatting sqref="E5:E50">
    <cfRule type="expression" dxfId="8" priority="10">
      <formula>(E5-7)&lt;NOW()</formula>
    </cfRule>
  </conditionalFormatting>
  <conditionalFormatting sqref="E52:E58">
    <cfRule type="expression" dxfId="7" priority="9">
      <formula>(E52-7)&lt;NOW()</formula>
    </cfRule>
  </conditionalFormatting>
  <conditionalFormatting sqref="E60:E103">
    <cfRule type="expression" dxfId="6" priority="8">
      <formula>(E60-7)&lt;NOW()</formula>
    </cfRule>
  </conditionalFormatting>
  <conditionalFormatting sqref="E105:E113">
    <cfRule type="expression" dxfId="5" priority="7">
      <formula>(E105-7)&lt;NOW()</formula>
    </cfRule>
  </conditionalFormatting>
  <conditionalFormatting sqref="E3">
    <cfRule type="expression" dxfId="4" priority="6">
      <formula>(E3-7)&lt;NOW()</formula>
    </cfRule>
  </conditionalFormatting>
  <conditionalFormatting sqref="G5:G50">
    <cfRule type="expression" dxfId="3" priority="4">
      <formula>G5="•"</formula>
    </cfRule>
  </conditionalFormatting>
  <conditionalFormatting sqref="G52:G58">
    <cfRule type="expression" dxfId="2" priority="3">
      <formula>G52="•"</formula>
    </cfRule>
  </conditionalFormatting>
  <conditionalFormatting sqref="G60:G103">
    <cfRule type="expression" dxfId="1" priority="2">
      <formula>G60="•"</formula>
    </cfRule>
  </conditionalFormatting>
  <conditionalFormatting sqref="G105:G113">
    <cfRule type="expression" dxfId="0" priority="1">
      <formula>G105="•"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Kozinov Andrey</dc:creator>
  <cp:lastModifiedBy>Kozinov Andrey</cp:lastModifiedBy>
  <dcterms:created xsi:type="dcterms:W3CDTF">2022-10-11T07:26:35Z</dcterms:created>
  <dcterms:modified xsi:type="dcterms:W3CDTF">2023-02-08T06:09:25Z</dcterms:modified>
</cp:coreProperties>
</file>