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9900" windowHeight="6870" activeTab="8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  <sheet name="WS_count" sheetId="8" r:id="rId8"/>
    <sheet name="WS_time" sheetId="9" r:id="rId9"/>
    <sheet name="Справочник" sheetId="10" r:id="rId10"/>
  </sheets>
  <calcPr calcId="162913"/>
</workbook>
</file>

<file path=xl/calcChain.xml><?xml version="1.0" encoding="utf-8"?>
<calcChain xmlns="http://schemas.openxmlformats.org/spreadsheetml/2006/main">
  <c r="H220" i="6" l="1"/>
  <c r="H221" i="6"/>
  <c r="K220" i="6"/>
  <c r="K221" i="6"/>
  <c r="L220" i="6"/>
  <c r="L221" i="6"/>
  <c r="M220" i="6"/>
  <c r="M221" i="6"/>
  <c r="P221" i="6" s="1"/>
  <c r="P220" i="6"/>
  <c r="Q220" i="6"/>
  <c r="Q221" i="6"/>
  <c r="R220" i="6"/>
  <c r="R221" i="6"/>
  <c r="U220" i="6"/>
  <c r="U221" i="6"/>
  <c r="V220" i="6"/>
  <c r="V221" i="6"/>
  <c r="W220" i="6"/>
  <c r="W221" i="6"/>
  <c r="Z221" i="6" s="1"/>
  <c r="Z220" i="6"/>
  <c r="AA220" i="6"/>
  <c r="AA221" i="6"/>
  <c r="I16" i="10"/>
  <c r="AA219" i="6"/>
  <c r="Z219" i="6"/>
  <c r="W219" i="6"/>
  <c r="V219" i="6"/>
  <c r="U219" i="6"/>
  <c r="R219" i="6"/>
  <c r="Q219" i="6"/>
  <c r="P219" i="6"/>
  <c r="M219" i="6"/>
  <c r="L219" i="6"/>
  <c r="K219" i="6"/>
  <c r="H219" i="6"/>
  <c r="AA218" i="6"/>
  <c r="Z218" i="6"/>
  <c r="W218" i="6"/>
  <c r="V218" i="6"/>
  <c r="U218" i="6"/>
  <c r="R218" i="6"/>
  <c r="Q218" i="6"/>
  <c r="P218" i="6"/>
  <c r="M218" i="6"/>
  <c r="L218" i="6"/>
  <c r="K218" i="6"/>
  <c r="H218" i="6"/>
  <c r="AA217" i="6"/>
  <c r="Z217" i="6"/>
  <c r="W217" i="6"/>
  <c r="V217" i="6"/>
  <c r="U217" i="6"/>
  <c r="R217" i="6"/>
  <c r="Q217" i="6"/>
  <c r="P217" i="6"/>
  <c r="M217" i="6"/>
  <c r="L217" i="6"/>
  <c r="K217" i="6"/>
  <c r="H217" i="6"/>
  <c r="AA216" i="6"/>
  <c r="Z216" i="6"/>
  <c r="W216" i="6"/>
  <c r="V216" i="6"/>
  <c r="U216" i="6"/>
  <c r="R216" i="6"/>
  <c r="Q216" i="6"/>
  <c r="P216" i="6"/>
  <c r="M216" i="6"/>
  <c r="L216" i="6"/>
  <c r="K216" i="6"/>
  <c r="H216" i="6"/>
  <c r="AA215" i="6"/>
  <c r="Z215" i="6"/>
  <c r="W215" i="6"/>
  <c r="V215" i="6"/>
  <c r="U215" i="6"/>
  <c r="R215" i="6"/>
  <c r="Q215" i="6"/>
  <c r="P215" i="6"/>
  <c r="M215" i="6"/>
  <c r="L215" i="6"/>
  <c r="K215" i="6"/>
  <c r="H215" i="6"/>
  <c r="AA214" i="6"/>
  <c r="Z214" i="6"/>
  <c r="W214" i="6"/>
  <c r="V214" i="6"/>
  <c r="U214" i="6"/>
  <c r="R214" i="6"/>
  <c r="Q214" i="6"/>
  <c r="P214" i="6"/>
  <c r="M214" i="6"/>
  <c r="L214" i="6"/>
  <c r="K214" i="6"/>
  <c r="H214" i="6"/>
  <c r="AA213" i="6"/>
  <c r="Z213" i="6"/>
  <c r="W213" i="6"/>
  <c r="V213" i="6"/>
  <c r="U213" i="6"/>
  <c r="R213" i="6"/>
  <c r="Q213" i="6"/>
  <c r="P213" i="6"/>
  <c r="M213" i="6"/>
  <c r="L213" i="6"/>
  <c r="K213" i="6"/>
  <c r="H213" i="6"/>
  <c r="AA212" i="6"/>
  <c r="Z212" i="6"/>
  <c r="W212" i="6"/>
  <c r="V212" i="6"/>
  <c r="U212" i="6"/>
  <c r="R212" i="6"/>
  <c r="Q212" i="6"/>
  <c r="P212" i="6"/>
  <c r="M212" i="6"/>
  <c r="L212" i="6"/>
  <c r="K212" i="6"/>
  <c r="H212" i="6"/>
  <c r="AA211" i="6"/>
  <c r="Z211" i="6"/>
  <c r="W211" i="6"/>
  <c r="V211" i="6"/>
  <c r="U211" i="6"/>
  <c r="R211" i="6"/>
  <c r="Q211" i="6"/>
  <c r="P211" i="6"/>
  <c r="M211" i="6"/>
  <c r="L211" i="6"/>
  <c r="K211" i="6"/>
  <c r="H211" i="6"/>
  <c r="AA210" i="6"/>
  <c r="Z210" i="6"/>
  <c r="W210" i="6"/>
  <c r="V210" i="6"/>
  <c r="U210" i="6"/>
  <c r="R210" i="6"/>
  <c r="Q210" i="6"/>
  <c r="P210" i="6"/>
  <c r="M210" i="6"/>
  <c r="L210" i="6"/>
  <c r="K210" i="6"/>
  <c r="H210" i="6"/>
  <c r="AA209" i="6"/>
  <c r="Z209" i="6"/>
  <c r="W209" i="6"/>
  <c r="V209" i="6"/>
  <c r="U209" i="6"/>
  <c r="R209" i="6"/>
  <c r="Q209" i="6"/>
  <c r="P209" i="6"/>
  <c r="M209" i="6"/>
  <c r="L209" i="6"/>
  <c r="K209" i="6"/>
  <c r="H209" i="6"/>
  <c r="AA208" i="6"/>
  <c r="Z208" i="6"/>
  <c r="W208" i="6"/>
  <c r="V208" i="6"/>
  <c r="U208" i="6"/>
  <c r="R208" i="6"/>
  <c r="Q208" i="6"/>
  <c r="P208" i="6"/>
  <c r="M208" i="6"/>
  <c r="L208" i="6"/>
  <c r="K208" i="6"/>
  <c r="H208" i="6"/>
  <c r="AA207" i="6"/>
  <c r="Z207" i="6"/>
  <c r="W207" i="6"/>
  <c r="V207" i="6"/>
  <c r="U207" i="6"/>
  <c r="R207" i="6"/>
  <c r="Q207" i="6"/>
  <c r="P207" i="6"/>
  <c r="M207" i="6"/>
  <c r="L207" i="6"/>
  <c r="K207" i="6"/>
  <c r="H207" i="6"/>
  <c r="AA206" i="6"/>
  <c r="Z206" i="6"/>
  <c r="W206" i="6"/>
  <c r="V206" i="6"/>
  <c r="U206" i="6"/>
  <c r="R206" i="6"/>
  <c r="Q206" i="6"/>
  <c r="P206" i="6"/>
  <c r="M206" i="6"/>
  <c r="L206" i="6"/>
  <c r="K206" i="6"/>
  <c r="H206" i="6"/>
  <c r="AA205" i="6"/>
  <c r="Z205" i="6"/>
  <c r="W205" i="6"/>
  <c r="V205" i="6"/>
  <c r="U205" i="6"/>
  <c r="R205" i="6"/>
  <c r="Q205" i="6"/>
  <c r="P205" i="6"/>
  <c r="M205" i="6"/>
  <c r="L205" i="6"/>
  <c r="K205" i="6"/>
  <c r="H205" i="6"/>
  <c r="AA204" i="6"/>
  <c r="Z204" i="6"/>
  <c r="W204" i="6"/>
  <c r="V204" i="6"/>
  <c r="U204" i="6"/>
  <c r="R204" i="6"/>
  <c r="Q204" i="6"/>
  <c r="P204" i="6"/>
  <c r="M204" i="6"/>
  <c r="L204" i="6"/>
  <c r="K204" i="6"/>
  <c r="H204" i="6"/>
  <c r="AA203" i="6"/>
  <c r="Z203" i="6"/>
  <c r="W203" i="6"/>
  <c r="V203" i="6"/>
  <c r="U203" i="6"/>
  <c r="R203" i="6"/>
  <c r="Q203" i="6"/>
  <c r="P203" i="6"/>
  <c r="M203" i="6"/>
  <c r="L203" i="6"/>
  <c r="K203" i="6"/>
  <c r="H203" i="6"/>
  <c r="AA202" i="6"/>
  <c r="Z202" i="6"/>
  <c r="W202" i="6"/>
  <c r="V202" i="6"/>
  <c r="U202" i="6"/>
  <c r="R202" i="6"/>
  <c r="Q202" i="6"/>
  <c r="P202" i="6"/>
  <c r="M202" i="6"/>
  <c r="L202" i="6"/>
  <c r="K202" i="6"/>
  <c r="H202" i="6"/>
  <c r="AA201" i="6"/>
  <c r="Z201" i="6"/>
  <c r="W201" i="6"/>
  <c r="V201" i="6"/>
  <c r="U201" i="6"/>
  <c r="R201" i="6"/>
  <c r="Q201" i="6"/>
  <c r="P201" i="6"/>
  <c r="M201" i="6"/>
  <c r="L201" i="6"/>
  <c r="K201" i="6"/>
  <c r="H201" i="6"/>
  <c r="AA200" i="6"/>
  <c r="Z200" i="6"/>
  <c r="W200" i="6"/>
  <c r="V200" i="6"/>
  <c r="U200" i="6"/>
  <c r="R200" i="6"/>
  <c r="Q200" i="6"/>
  <c r="P200" i="6"/>
  <c r="M200" i="6"/>
  <c r="L200" i="6"/>
  <c r="K200" i="6"/>
  <c r="H200" i="6"/>
  <c r="AA199" i="6"/>
  <c r="Z199" i="6"/>
  <c r="W199" i="6"/>
  <c r="V199" i="6"/>
  <c r="U199" i="6"/>
  <c r="R199" i="6"/>
  <c r="Q199" i="6"/>
  <c r="P199" i="6"/>
  <c r="M199" i="6"/>
  <c r="L199" i="6"/>
  <c r="K199" i="6"/>
  <c r="H199" i="6"/>
  <c r="AA198" i="6"/>
  <c r="Z198" i="6"/>
  <c r="W198" i="6"/>
  <c r="V198" i="6"/>
  <c r="U198" i="6"/>
  <c r="R198" i="6"/>
  <c r="Q198" i="6"/>
  <c r="P198" i="6"/>
  <c r="M198" i="6"/>
  <c r="L198" i="6"/>
  <c r="K198" i="6"/>
  <c r="H198" i="6"/>
  <c r="AA197" i="6"/>
  <c r="Z197" i="6"/>
  <c r="W197" i="6"/>
  <c r="V197" i="6"/>
  <c r="U197" i="6"/>
  <c r="R197" i="6"/>
  <c r="Q197" i="6"/>
  <c r="P197" i="6"/>
  <c r="M197" i="6"/>
  <c r="L197" i="6"/>
  <c r="K197" i="6"/>
  <c r="H197" i="6"/>
  <c r="AA196" i="6"/>
  <c r="Z196" i="6"/>
  <c r="W196" i="6"/>
  <c r="V196" i="6"/>
  <c r="U196" i="6"/>
  <c r="R196" i="6"/>
  <c r="Q196" i="6"/>
  <c r="P196" i="6"/>
  <c r="M196" i="6"/>
  <c r="L196" i="6"/>
  <c r="K196" i="6"/>
  <c r="H196" i="6"/>
  <c r="AA195" i="6"/>
  <c r="Z195" i="6"/>
  <c r="W195" i="6"/>
  <c r="V195" i="6"/>
  <c r="U195" i="6"/>
  <c r="R195" i="6"/>
  <c r="Q195" i="6"/>
  <c r="P195" i="6"/>
  <c r="M195" i="6"/>
  <c r="L195" i="6"/>
  <c r="K195" i="6"/>
  <c r="H195" i="6"/>
  <c r="AA194" i="6"/>
  <c r="Z194" i="6"/>
  <c r="W194" i="6"/>
  <c r="V194" i="6"/>
  <c r="U194" i="6"/>
  <c r="R194" i="6"/>
  <c r="Q194" i="6"/>
  <c r="P194" i="6"/>
  <c r="M194" i="6"/>
  <c r="L194" i="6"/>
  <c r="K194" i="6"/>
  <c r="H194" i="6"/>
  <c r="AA193" i="6"/>
  <c r="Z193" i="6"/>
  <c r="W193" i="6"/>
  <c r="V193" i="6"/>
  <c r="U193" i="6"/>
  <c r="R193" i="6"/>
  <c r="Q193" i="6"/>
  <c r="P193" i="6"/>
  <c r="M193" i="6"/>
  <c r="L193" i="6"/>
  <c r="K193" i="6"/>
  <c r="H193" i="6"/>
  <c r="AA192" i="6"/>
  <c r="Z192" i="6"/>
  <c r="W192" i="6"/>
  <c r="V192" i="6"/>
  <c r="U192" i="6"/>
  <c r="R192" i="6"/>
  <c r="Q192" i="6"/>
  <c r="P192" i="6"/>
  <c r="M192" i="6"/>
  <c r="L192" i="6"/>
  <c r="K192" i="6"/>
  <c r="H192" i="6"/>
  <c r="AA191" i="6"/>
  <c r="Z191" i="6"/>
  <c r="W191" i="6"/>
  <c r="V191" i="6"/>
  <c r="U191" i="6"/>
  <c r="R191" i="6"/>
  <c r="Q191" i="6"/>
  <c r="P191" i="6"/>
  <c r="M191" i="6"/>
  <c r="L191" i="6"/>
  <c r="K191" i="6"/>
  <c r="H191" i="6"/>
  <c r="AA190" i="6"/>
  <c r="Z190" i="6"/>
  <c r="W190" i="6"/>
  <c r="V190" i="6"/>
  <c r="U190" i="6"/>
  <c r="R190" i="6"/>
  <c r="Q190" i="6"/>
  <c r="P190" i="6"/>
  <c r="M190" i="6"/>
  <c r="L190" i="6"/>
  <c r="K190" i="6"/>
  <c r="H190" i="6"/>
  <c r="AA189" i="6"/>
  <c r="Z189" i="6"/>
  <c r="W189" i="6"/>
  <c r="V189" i="6"/>
  <c r="U189" i="6"/>
  <c r="R189" i="6"/>
  <c r="Q189" i="6"/>
  <c r="P189" i="6"/>
  <c r="M189" i="6"/>
  <c r="L189" i="6"/>
  <c r="K189" i="6"/>
  <c r="H189" i="6"/>
  <c r="AA188" i="6"/>
  <c r="Z188" i="6"/>
  <c r="W188" i="6"/>
  <c r="V188" i="6"/>
  <c r="U188" i="6"/>
  <c r="R188" i="6"/>
  <c r="Q188" i="6"/>
  <c r="P188" i="6"/>
  <c r="M188" i="6"/>
  <c r="L188" i="6"/>
  <c r="K188" i="6"/>
  <c r="H188" i="6"/>
  <c r="AA187" i="6"/>
  <c r="Z187" i="6"/>
  <c r="W187" i="6"/>
  <c r="V187" i="6"/>
  <c r="U187" i="6"/>
  <c r="R187" i="6"/>
  <c r="Q187" i="6"/>
  <c r="P187" i="6"/>
  <c r="M187" i="6"/>
  <c r="L187" i="6"/>
  <c r="K187" i="6"/>
  <c r="H187" i="6"/>
  <c r="AA186" i="6"/>
  <c r="Z186" i="6"/>
  <c r="W186" i="6"/>
  <c r="V186" i="6"/>
  <c r="U186" i="6"/>
  <c r="R186" i="6"/>
  <c r="Q186" i="6"/>
  <c r="P186" i="6"/>
  <c r="M186" i="6"/>
  <c r="L186" i="6"/>
  <c r="K186" i="6"/>
  <c r="H186" i="6"/>
  <c r="AA185" i="6"/>
  <c r="Z185" i="6"/>
  <c r="W185" i="6"/>
  <c r="V185" i="6"/>
  <c r="U185" i="6"/>
  <c r="R185" i="6"/>
  <c r="Q185" i="6"/>
  <c r="P185" i="6"/>
  <c r="M185" i="6"/>
  <c r="L185" i="6"/>
  <c r="K185" i="6"/>
  <c r="H185" i="6"/>
  <c r="AA184" i="6"/>
  <c r="Z184" i="6"/>
  <c r="W184" i="6"/>
  <c r="V184" i="6"/>
  <c r="U184" i="6"/>
  <c r="R184" i="6"/>
  <c r="Q184" i="6"/>
  <c r="P184" i="6"/>
  <c r="M184" i="6"/>
  <c r="L184" i="6"/>
  <c r="K184" i="6"/>
  <c r="H184" i="6"/>
  <c r="AA183" i="6"/>
  <c r="Z183" i="6"/>
  <c r="W183" i="6"/>
  <c r="V183" i="6"/>
  <c r="U183" i="6"/>
  <c r="R183" i="6"/>
  <c r="Q183" i="6"/>
  <c r="P183" i="6"/>
  <c r="M183" i="6"/>
  <c r="L183" i="6"/>
  <c r="K183" i="6"/>
  <c r="H183" i="6"/>
  <c r="AA182" i="6"/>
  <c r="Z182" i="6"/>
  <c r="W182" i="6"/>
  <c r="V182" i="6"/>
  <c r="U182" i="6"/>
  <c r="R182" i="6"/>
  <c r="Q182" i="6"/>
  <c r="P182" i="6"/>
  <c r="M182" i="6"/>
  <c r="L182" i="6"/>
  <c r="K182" i="6"/>
  <c r="H182" i="6"/>
  <c r="AA181" i="6"/>
  <c r="Z181" i="6"/>
  <c r="W181" i="6"/>
  <c r="V181" i="6"/>
  <c r="U181" i="6"/>
  <c r="R181" i="6"/>
  <c r="Q181" i="6"/>
  <c r="P181" i="6"/>
  <c r="M181" i="6"/>
  <c r="L181" i="6"/>
  <c r="K181" i="6"/>
  <c r="H181" i="6"/>
  <c r="AA180" i="6"/>
  <c r="Z180" i="6"/>
  <c r="W180" i="6"/>
  <c r="V180" i="6"/>
  <c r="U180" i="6"/>
  <c r="R180" i="6"/>
  <c r="Q180" i="6"/>
  <c r="P180" i="6"/>
  <c r="M180" i="6"/>
  <c r="L180" i="6"/>
  <c r="K180" i="6"/>
  <c r="H180" i="6"/>
  <c r="AA179" i="6"/>
  <c r="Z179" i="6"/>
  <c r="W179" i="6"/>
  <c r="V179" i="6"/>
  <c r="U179" i="6"/>
  <c r="R179" i="6"/>
  <c r="Q179" i="6"/>
  <c r="P179" i="6"/>
  <c r="M179" i="6"/>
  <c r="L179" i="6"/>
  <c r="K179" i="6"/>
  <c r="H179" i="6"/>
  <c r="AA178" i="6"/>
  <c r="Z178" i="6"/>
  <c r="W178" i="6"/>
  <c r="V178" i="6"/>
  <c r="U178" i="6"/>
  <c r="R178" i="6"/>
  <c r="Q178" i="6"/>
  <c r="P178" i="6"/>
  <c r="M178" i="6"/>
  <c r="L178" i="6"/>
  <c r="K178" i="6"/>
  <c r="H178" i="6"/>
  <c r="AA177" i="6"/>
  <c r="Z177" i="6"/>
  <c r="W177" i="6"/>
  <c r="V177" i="6"/>
  <c r="U177" i="6"/>
  <c r="R177" i="6"/>
  <c r="Q177" i="6"/>
  <c r="P177" i="6"/>
  <c r="M177" i="6"/>
  <c r="L177" i="6"/>
  <c r="K177" i="6"/>
  <c r="H177" i="6"/>
  <c r="AA176" i="6"/>
  <c r="Z176" i="6"/>
  <c r="W176" i="6"/>
  <c r="V176" i="6"/>
  <c r="U176" i="6"/>
  <c r="R176" i="6"/>
  <c r="Q176" i="6"/>
  <c r="P176" i="6"/>
  <c r="M176" i="6"/>
  <c r="L176" i="6"/>
  <c r="K176" i="6"/>
  <c r="H176" i="6"/>
  <c r="AA175" i="6"/>
  <c r="Z175" i="6"/>
  <c r="W175" i="6"/>
  <c r="V175" i="6"/>
  <c r="U175" i="6"/>
  <c r="R175" i="6"/>
  <c r="Q175" i="6"/>
  <c r="P175" i="6"/>
  <c r="M175" i="6"/>
  <c r="L175" i="6"/>
  <c r="K175" i="6"/>
  <c r="H175" i="6"/>
  <c r="AA174" i="6"/>
  <c r="Z174" i="6"/>
  <c r="W174" i="6"/>
  <c r="V174" i="6"/>
  <c r="U174" i="6"/>
  <c r="R174" i="6"/>
  <c r="Q174" i="6"/>
  <c r="P174" i="6"/>
  <c r="M174" i="6"/>
  <c r="L174" i="6"/>
  <c r="K174" i="6"/>
  <c r="H174" i="6"/>
  <c r="AA173" i="6"/>
  <c r="Z173" i="6"/>
  <c r="W173" i="6"/>
  <c r="V173" i="6"/>
  <c r="U173" i="6"/>
  <c r="R173" i="6"/>
  <c r="Q173" i="6"/>
  <c r="P173" i="6"/>
  <c r="M173" i="6"/>
  <c r="L173" i="6"/>
  <c r="K173" i="6"/>
  <c r="H173" i="6"/>
  <c r="AA172" i="6"/>
  <c r="Z172" i="6"/>
  <c r="W172" i="6"/>
  <c r="V172" i="6"/>
  <c r="U172" i="6"/>
  <c r="R172" i="6"/>
  <c r="Q172" i="6"/>
  <c r="P172" i="6"/>
  <c r="M172" i="6"/>
  <c r="L172" i="6"/>
  <c r="K172" i="6"/>
  <c r="H172" i="6"/>
  <c r="AA171" i="6"/>
  <c r="Z171" i="6"/>
  <c r="W171" i="6"/>
  <c r="V171" i="6"/>
  <c r="U171" i="6"/>
  <c r="R171" i="6"/>
  <c r="Q171" i="6"/>
  <c r="P171" i="6"/>
  <c r="M171" i="6"/>
  <c r="L171" i="6"/>
  <c r="K171" i="6"/>
  <c r="H171" i="6"/>
  <c r="AA170" i="6"/>
  <c r="Z170" i="6"/>
  <c r="W170" i="6"/>
  <c r="V170" i="6"/>
  <c r="U170" i="6"/>
  <c r="R170" i="6"/>
  <c r="Q170" i="6"/>
  <c r="P170" i="6"/>
  <c r="M170" i="6"/>
  <c r="L170" i="6"/>
  <c r="K170" i="6"/>
  <c r="H170" i="6"/>
  <c r="AA169" i="6"/>
  <c r="Z169" i="6"/>
  <c r="W169" i="6"/>
  <c r="V169" i="6"/>
  <c r="U169" i="6"/>
  <c r="R169" i="6"/>
  <c r="Q169" i="6"/>
  <c r="P169" i="6"/>
  <c r="M169" i="6"/>
  <c r="L169" i="6"/>
  <c r="K169" i="6"/>
  <c r="H169" i="6"/>
  <c r="AA168" i="6"/>
  <c r="Z168" i="6"/>
  <c r="W168" i="6"/>
  <c r="V168" i="6"/>
  <c r="U168" i="6"/>
  <c r="R168" i="6"/>
  <c r="Q168" i="6"/>
  <c r="P168" i="6"/>
  <c r="M168" i="6"/>
  <c r="L168" i="6"/>
  <c r="K168" i="6"/>
  <c r="H168" i="6"/>
  <c r="AA167" i="6"/>
  <c r="Z167" i="6"/>
  <c r="W167" i="6"/>
  <c r="V167" i="6"/>
  <c r="U167" i="6"/>
  <c r="R167" i="6"/>
  <c r="Q167" i="6"/>
  <c r="P167" i="6"/>
  <c r="M167" i="6"/>
  <c r="L167" i="6"/>
  <c r="K167" i="6"/>
  <c r="H167" i="6"/>
  <c r="AA166" i="6"/>
  <c r="Z166" i="6"/>
  <c r="W166" i="6"/>
  <c r="V166" i="6"/>
  <c r="U166" i="6"/>
  <c r="R166" i="6"/>
  <c r="Q166" i="6"/>
  <c r="P166" i="6"/>
  <c r="M166" i="6"/>
  <c r="L166" i="6"/>
  <c r="K166" i="6"/>
  <c r="H166" i="6"/>
  <c r="AA165" i="6"/>
  <c r="Z165" i="6"/>
  <c r="W165" i="6"/>
  <c r="V165" i="6"/>
  <c r="U165" i="6"/>
  <c r="R165" i="6"/>
  <c r="Q165" i="6"/>
  <c r="P165" i="6"/>
  <c r="M165" i="6"/>
  <c r="L165" i="6"/>
  <c r="K165" i="6"/>
  <c r="H165" i="6"/>
  <c r="AA164" i="6"/>
  <c r="Z164" i="6"/>
  <c r="W164" i="6"/>
  <c r="V164" i="6"/>
  <c r="U164" i="6"/>
  <c r="R164" i="6"/>
  <c r="Q164" i="6"/>
  <c r="P164" i="6"/>
  <c r="M164" i="6"/>
  <c r="L164" i="6"/>
  <c r="K164" i="6"/>
  <c r="H164" i="6"/>
  <c r="AA163" i="6"/>
  <c r="Z163" i="6"/>
  <c r="W163" i="6"/>
  <c r="V163" i="6"/>
  <c r="U163" i="6"/>
  <c r="R163" i="6"/>
  <c r="Q163" i="6"/>
  <c r="P163" i="6"/>
  <c r="M163" i="6"/>
  <c r="L163" i="6"/>
  <c r="K163" i="6"/>
  <c r="H163" i="6"/>
  <c r="AA162" i="6"/>
  <c r="Z162" i="6"/>
  <c r="W162" i="6"/>
  <c r="V162" i="6"/>
  <c r="U162" i="6"/>
  <c r="R162" i="6"/>
  <c r="Q162" i="6"/>
  <c r="P162" i="6"/>
  <c r="M162" i="6"/>
  <c r="L162" i="6"/>
  <c r="K162" i="6"/>
  <c r="H162" i="6"/>
  <c r="AA161" i="6"/>
  <c r="Z161" i="6"/>
  <c r="W161" i="6"/>
  <c r="V161" i="6"/>
  <c r="U161" i="6"/>
  <c r="R161" i="6"/>
  <c r="Q161" i="6"/>
  <c r="P161" i="6"/>
  <c r="M161" i="6"/>
  <c r="L161" i="6"/>
  <c r="K161" i="6"/>
  <c r="H161" i="6"/>
  <c r="AA160" i="6"/>
  <c r="Z160" i="6"/>
  <c r="W160" i="6"/>
  <c r="V160" i="6"/>
  <c r="U160" i="6"/>
  <c r="R160" i="6"/>
  <c r="Q160" i="6"/>
  <c r="P160" i="6"/>
  <c r="M160" i="6"/>
  <c r="L160" i="6"/>
  <c r="K160" i="6"/>
  <c r="H160" i="6"/>
  <c r="AA159" i="6"/>
  <c r="Z159" i="6"/>
  <c r="W159" i="6"/>
  <c r="V159" i="6"/>
  <c r="U159" i="6"/>
  <c r="R159" i="6"/>
  <c r="Q159" i="6"/>
  <c r="P159" i="6"/>
  <c r="M159" i="6"/>
  <c r="L159" i="6"/>
  <c r="K159" i="6"/>
  <c r="H159" i="6"/>
  <c r="AA158" i="6"/>
  <c r="Z158" i="6"/>
  <c r="W158" i="6"/>
  <c r="V158" i="6"/>
  <c r="U158" i="6"/>
  <c r="R158" i="6"/>
  <c r="Q158" i="6"/>
  <c r="P158" i="6"/>
  <c r="M158" i="6"/>
  <c r="L158" i="6"/>
  <c r="K158" i="6"/>
  <c r="H158" i="6"/>
  <c r="AA157" i="6"/>
  <c r="Z157" i="6"/>
  <c r="W157" i="6"/>
  <c r="V157" i="6"/>
  <c r="U157" i="6"/>
  <c r="R157" i="6"/>
  <c r="Q157" i="6"/>
  <c r="P157" i="6"/>
  <c r="M157" i="6"/>
  <c r="L157" i="6"/>
  <c r="K157" i="6"/>
  <c r="H157" i="6"/>
  <c r="AA156" i="6"/>
  <c r="Z156" i="6"/>
  <c r="W156" i="6"/>
  <c r="V156" i="6"/>
  <c r="U156" i="6"/>
  <c r="R156" i="6"/>
  <c r="Q156" i="6"/>
  <c r="P156" i="6"/>
  <c r="M156" i="6"/>
  <c r="L156" i="6"/>
  <c r="K156" i="6"/>
  <c r="H156" i="6"/>
  <c r="AA155" i="6"/>
  <c r="Z155" i="6"/>
  <c r="W155" i="6"/>
  <c r="V155" i="6"/>
  <c r="U155" i="6"/>
  <c r="R155" i="6"/>
  <c r="Q155" i="6"/>
  <c r="P155" i="6"/>
  <c r="M155" i="6"/>
  <c r="L155" i="6"/>
  <c r="K155" i="6"/>
  <c r="H155" i="6"/>
  <c r="AA154" i="6"/>
  <c r="Z154" i="6"/>
  <c r="W154" i="6"/>
  <c r="V154" i="6"/>
  <c r="U154" i="6"/>
  <c r="R154" i="6"/>
  <c r="Q154" i="6"/>
  <c r="P154" i="6"/>
  <c r="M154" i="6"/>
  <c r="L154" i="6"/>
  <c r="K154" i="6"/>
  <c r="H154" i="6"/>
  <c r="AA153" i="6"/>
  <c r="Z153" i="6"/>
  <c r="W153" i="6"/>
  <c r="V153" i="6"/>
  <c r="U153" i="6"/>
  <c r="R153" i="6"/>
  <c r="Q153" i="6"/>
  <c r="P153" i="6"/>
  <c r="M153" i="6"/>
  <c r="L153" i="6"/>
  <c r="K153" i="6"/>
  <c r="H153" i="6"/>
  <c r="AA152" i="6"/>
  <c r="Z152" i="6"/>
  <c r="W152" i="6"/>
  <c r="V152" i="6"/>
  <c r="U152" i="6"/>
  <c r="R152" i="6"/>
  <c r="Q152" i="6"/>
  <c r="P152" i="6"/>
  <c r="M152" i="6"/>
  <c r="L152" i="6"/>
  <c r="K152" i="6"/>
  <c r="H152" i="6"/>
  <c r="AA151" i="6"/>
  <c r="Z151" i="6"/>
  <c r="W151" i="6"/>
  <c r="V151" i="6"/>
  <c r="U151" i="6"/>
  <c r="R151" i="6"/>
  <c r="Q151" i="6"/>
  <c r="P151" i="6"/>
  <c r="M151" i="6"/>
  <c r="L151" i="6"/>
  <c r="K151" i="6"/>
  <c r="H151" i="6"/>
  <c r="AA150" i="6"/>
  <c r="Z150" i="6"/>
  <c r="W150" i="6"/>
  <c r="V150" i="6"/>
  <c r="U150" i="6"/>
  <c r="R150" i="6"/>
  <c r="Q150" i="6"/>
  <c r="P150" i="6"/>
  <c r="M150" i="6"/>
  <c r="L150" i="6"/>
  <c r="K150" i="6"/>
  <c r="H150" i="6"/>
  <c r="AA149" i="6"/>
  <c r="Z149" i="6"/>
  <c r="W149" i="6"/>
  <c r="V149" i="6"/>
  <c r="U149" i="6"/>
  <c r="R149" i="6"/>
  <c r="Q149" i="6"/>
  <c r="P149" i="6"/>
  <c r="M149" i="6"/>
  <c r="L149" i="6"/>
  <c r="K149" i="6"/>
  <c r="H149" i="6"/>
  <c r="AA148" i="6"/>
  <c r="Z148" i="6"/>
  <c r="W148" i="6"/>
  <c r="V148" i="6"/>
  <c r="U148" i="6"/>
  <c r="R148" i="6"/>
  <c r="Q148" i="6"/>
  <c r="P148" i="6"/>
  <c r="M148" i="6"/>
  <c r="L148" i="6"/>
  <c r="K148" i="6"/>
  <c r="H148" i="6"/>
  <c r="AA147" i="6"/>
  <c r="Z147" i="6"/>
  <c r="W147" i="6"/>
  <c r="V147" i="6"/>
  <c r="U147" i="6"/>
  <c r="R147" i="6"/>
  <c r="Q147" i="6"/>
  <c r="P147" i="6"/>
  <c r="M147" i="6"/>
  <c r="L147" i="6"/>
  <c r="K147" i="6"/>
  <c r="H147" i="6"/>
  <c r="AA146" i="6"/>
  <c r="Z146" i="6"/>
  <c r="W146" i="6"/>
  <c r="V146" i="6"/>
  <c r="U146" i="6"/>
  <c r="R146" i="6"/>
  <c r="Q146" i="6"/>
  <c r="P146" i="6"/>
  <c r="M146" i="6"/>
  <c r="L146" i="6"/>
  <c r="K146" i="6"/>
  <c r="H146" i="6"/>
  <c r="AA145" i="6"/>
  <c r="Z145" i="6"/>
  <c r="W145" i="6"/>
  <c r="V145" i="6"/>
  <c r="U145" i="6"/>
  <c r="R145" i="6"/>
  <c r="Q145" i="6"/>
  <c r="P145" i="6"/>
  <c r="M145" i="6"/>
  <c r="L145" i="6"/>
  <c r="K145" i="6"/>
  <c r="H145" i="6"/>
  <c r="AA144" i="6"/>
  <c r="Z144" i="6"/>
  <c r="W144" i="6"/>
  <c r="V144" i="6"/>
  <c r="U144" i="6"/>
  <c r="R144" i="6"/>
  <c r="Q144" i="6"/>
  <c r="P144" i="6"/>
  <c r="M144" i="6"/>
  <c r="L144" i="6"/>
  <c r="K144" i="6"/>
  <c r="H144" i="6"/>
  <c r="AA143" i="6"/>
  <c r="Z143" i="6"/>
  <c r="W143" i="6"/>
  <c r="V143" i="6"/>
  <c r="U143" i="6"/>
  <c r="R143" i="6"/>
  <c r="Q143" i="6"/>
  <c r="P143" i="6"/>
  <c r="M143" i="6"/>
  <c r="L143" i="6"/>
  <c r="K143" i="6"/>
  <c r="H143" i="6"/>
  <c r="AA142" i="6"/>
  <c r="Z142" i="6"/>
  <c r="W142" i="6"/>
  <c r="V142" i="6"/>
  <c r="U142" i="6"/>
  <c r="R142" i="6"/>
  <c r="Q142" i="6"/>
  <c r="P142" i="6"/>
  <c r="M142" i="6"/>
  <c r="L142" i="6"/>
  <c r="K142" i="6"/>
  <c r="H142" i="6"/>
  <c r="AA141" i="6"/>
  <c r="Z141" i="6"/>
  <c r="W141" i="6"/>
  <c r="V141" i="6"/>
  <c r="U141" i="6"/>
  <c r="R141" i="6"/>
  <c r="Q141" i="6"/>
  <c r="P141" i="6"/>
  <c r="M141" i="6"/>
  <c r="L141" i="6"/>
  <c r="K141" i="6"/>
  <c r="H141" i="6"/>
  <c r="AA140" i="6"/>
  <c r="Z140" i="6"/>
  <c r="W140" i="6"/>
  <c r="V140" i="6"/>
  <c r="U140" i="6"/>
  <c r="R140" i="6"/>
  <c r="Q140" i="6"/>
  <c r="P140" i="6"/>
  <c r="M140" i="6"/>
  <c r="L140" i="6"/>
  <c r="K140" i="6"/>
  <c r="H140" i="6"/>
  <c r="AA139" i="6"/>
  <c r="Z139" i="6"/>
  <c r="W139" i="6"/>
  <c r="V139" i="6"/>
  <c r="U139" i="6"/>
  <c r="R139" i="6"/>
  <c r="Q139" i="6"/>
  <c r="P139" i="6"/>
  <c r="M139" i="6"/>
  <c r="L139" i="6"/>
  <c r="K139" i="6"/>
  <c r="H139" i="6"/>
  <c r="AA138" i="6"/>
  <c r="Z138" i="6"/>
  <c r="W138" i="6"/>
  <c r="V138" i="6"/>
  <c r="U138" i="6"/>
  <c r="R138" i="6"/>
  <c r="Q138" i="6"/>
  <c r="P138" i="6"/>
  <c r="M138" i="6"/>
  <c r="L138" i="6"/>
  <c r="K138" i="6"/>
  <c r="H138" i="6"/>
  <c r="AA137" i="6"/>
  <c r="Z137" i="6"/>
  <c r="W137" i="6"/>
  <c r="V137" i="6"/>
  <c r="U137" i="6"/>
  <c r="R137" i="6"/>
  <c r="Q137" i="6"/>
  <c r="P137" i="6"/>
  <c r="M137" i="6"/>
  <c r="L137" i="6"/>
  <c r="K137" i="6"/>
  <c r="H137" i="6"/>
  <c r="AA136" i="6"/>
  <c r="Z136" i="6"/>
  <c r="W136" i="6"/>
  <c r="V136" i="6"/>
  <c r="U136" i="6"/>
  <c r="R136" i="6"/>
  <c r="Q136" i="6"/>
  <c r="P136" i="6"/>
  <c r="M136" i="6"/>
  <c r="L136" i="6"/>
  <c r="K136" i="6"/>
  <c r="H136" i="6"/>
  <c r="AA135" i="6"/>
  <c r="Z135" i="6"/>
  <c r="W135" i="6"/>
  <c r="V135" i="6"/>
  <c r="U135" i="6"/>
  <c r="R135" i="6"/>
  <c r="Q135" i="6"/>
  <c r="P135" i="6"/>
  <c r="M135" i="6"/>
  <c r="L135" i="6"/>
  <c r="K135" i="6"/>
  <c r="H135" i="6"/>
  <c r="AA134" i="6"/>
  <c r="Z134" i="6"/>
  <c r="W134" i="6"/>
  <c r="V134" i="6"/>
  <c r="U134" i="6"/>
  <c r="R134" i="6"/>
  <c r="Q134" i="6"/>
  <c r="P134" i="6"/>
  <c r="M134" i="6"/>
  <c r="L134" i="6"/>
  <c r="K134" i="6"/>
  <c r="H134" i="6"/>
  <c r="AA133" i="6"/>
  <c r="Z133" i="6"/>
  <c r="W133" i="6"/>
  <c r="V133" i="6"/>
  <c r="U133" i="6"/>
  <c r="R133" i="6"/>
  <c r="Q133" i="6"/>
  <c r="P133" i="6"/>
  <c r="M133" i="6"/>
  <c r="L133" i="6"/>
  <c r="K133" i="6"/>
  <c r="H133" i="6"/>
  <c r="AA132" i="6"/>
  <c r="Z132" i="6"/>
  <c r="W132" i="6"/>
  <c r="V132" i="6"/>
  <c r="U132" i="6"/>
  <c r="R132" i="6"/>
  <c r="Q132" i="6"/>
  <c r="P132" i="6"/>
  <c r="M132" i="6"/>
  <c r="L132" i="6"/>
  <c r="K132" i="6"/>
  <c r="H132" i="6"/>
  <c r="AA131" i="6"/>
  <c r="Z131" i="6"/>
  <c r="W131" i="6"/>
  <c r="V131" i="6"/>
  <c r="U131" i="6"/>
  <c r="R131" i="6"/>
  <c r="Q131" i="6"/>
  <c r="P131" i="6"/>
  <c r="M131" i="6"/>
  <c r="L131" i="6"/>
  <c r="K131" i="6"/>
  <c r="H131" i="6"/>
  <c r="AA130" i="6"/>
  <c r="Z130" i="6"/>
  <c r="W130" i="6"/>
  <c r="V130" i="6"/>
  <c r="U130" i="6"/>
  <c r="R130" i="6"/>
  <c r="Q130" i="6"/>
  <c r="P130" i="6"/>
  <c r="M130" i="6"/>
  <c r="L130" i="6"/>
  <c r="K130" i="6"/>
  <c r="H130" i="6"/>
  <c r="AA129" i="6"/>
  <c r="Z129" i="6"/>
  <c r="W129" i="6"/>
  <c r="V129" i="6"/>
  <c r="U129" i="6"/>
  <c r="R129" i="6"/>
  <c r="Q129" i="6"/>
  <c r="P129" i="6"/>
  <c r="M129" i="6"/>
  <c r="L129" i="6"/>
  <c r="K129" i="6"/>
  <c r="H129" i="6"/>
  <c r="AA128" i="6"/>
  <c r="Z128" i="6"/>
  <c r="W128" i="6"/>
  <c r="V128" i="6"/>
  <c r="U128" i="6"/>
  <c r="R128" i="6"/>
  <c r="Q128" i="6"/>
  <c r="P128" i="6"/>
  <c r="M128" i="6"/>
  <c r="L128" i="6"/>
  <c r="K128" i="6"/>
  <c r="H128" i="6"/>
  <c r="AA127" i="6"/>
  <c r="Z127" i="6"/>
  <c r="W127" i="6"/>
  <c r="V127" i="6"/>
  <c r="U127" i="6"/>
  <c r="R127" i="6"/>
  <c r="Q127" i="6"/>
  <c r="P127" i="6"/>
  <c r="M127" i="6"/>
  <c r="L127" i="6"/>
  <c r="K127" i="6"/>
  <c r="H127" i="6"/>
  <c r="AA126" i="6"/>
  <c r="Z126" i="6"/>
  <c r="W126" i="6"/>
  <c r="V126" i="6"/>
  <c r="U126" i="6"/>
  <c r="R126" i="6"/>
  <c r="Q126" i="6"/>
  <c r="P126" i="6"/>
  <c r="M126" i="6"/>
  <c r="L126" i="6"/>
  <c r="K126" i="6"/>
  <c r="H126" i="6"/>
  <c r="AA125" i="6"/>
  <c r="Z125" i="6"/>
  <c r="W125" i="6"/>
  <c r="V125" i="6"/>
  <c r="U125" i="6"/>
  <c r="R125" i="6"/>
  <c r="Q125" i="6"/>
  <c r="P125" i="6"/>
  <c r="M125" i="6"/>
  <c r="L125" i="6"/>
  <c r="K125" i="6"/>
  <c r="H125" i="6"/>
  <c r="AA124" i="6"/>
  <c r="Z124" i="6"/>
  <c r="W124" i="6"/>
  <c r="V124" i="6"/>
  <c r="U124" i="6"/>
  <c r="R124" i="6"/>
  <c r="Q124" i="6"/>
  <c r="P124" i="6"/>
  <c r="M124" i="6"/>
  <c r="L124" i="6"/>
  <c r="K124" i="6"/>
  <c r="H124" i="6"/>
  <c r="AA123" i="6"/>
  <c r="Z123" i="6"/>
  <c r="W123" i="6"/>
  <c r="V123" i="6"/>
  <c r="U123" i="6"/>
  <c r="R123" i="6"/>
  <c r="Q123" i="6"/>
  <c r="P123" i="6"/>
  <c r="M123" i="6"/>
  <c r="L123" i="6"/>
  <c r="K123" i="6"/>
  <c r="H123" i="6"/>
  <c r="AA122" i="6"/>
  <c r="Z122" i="6"/>
  <c r="W122" i="6"/>
  <c r="V122" i="6"/>
  <c r="U122" i="6"/>
  <c r="R122" i="6"/>
  <c r="Q122" i="6"/>
  <c r="P122" i="6"/>
  <c r="M122" i="6"/>
  <c r="L122" i="6"/>
  <c r="K122" i="6"/>
  <c r="H122" i="6"/>
  <c r="AA121" i="6"/>
  <c r="Z121" i="6"/>
  <c r="W121" i="6"/>
  <c r="V121" i="6"/>
  <c r="U121" i="6"/>
  <c r="R121" i="6"/>
  <c r="Q121" i="6"/>
  <c r="P121" i="6"/>
  <c r="M121" i="6"/>
  <c r="L121" i="6"/>
  <c r="K121" i="6"/>
  <c r="H121" i="6"/>
  <c r="AA120" i="6"/>
  <c r="Z120" i="6"/>
  <c r="W120" i="6"/>
  <c r="V120" i="6"/>
  <c r="U120" i="6"/>
  <c r="R120" i="6"/>
  <c r="Q120" i="6"/>
  <c r="P120" i="6"/>
  <c r="M120" i="6"/>
  <c r="L120" i="6"/>
  <c r="K120" i="6"/>
  <c r="H120" i="6"/>
  <c r="AA119" i="6"/>
  <c r="Z119" i="6"/>
  <c r="W119" i="6"/>
  <c r="V119" i="6"/>
  <c r="U119" i="6"/>
  <c r="R119" i="6"/>
  <c r="Q119" i="6"/>
  <c r="P119" i="6"/>
  <c r="M119" i="6"/>
  <c r="L119" i="6"/>
  <c r="K119" i="6"/>
  <c r="H119" i="6"/>
  <c r="AA118" i="6"/>
  <c r="Z118" i="6"/>
  <c r="W118" i="6"/>
  <c r="V118" i="6"/>
  <c r="U118" i="6"/>
  <c r="R118" i="6"/>
  <c r="Q118" i="6"/>
  <c r="P118" i="6"/>
  <c r="M118" i="6"/>
  <c r="L118" i="6"/>
  <c r="K118" i="6"/>
  <c r="H118" i="6"/>
  <c r="AA117" i="6"/>
  <c r="Z117" i="6"/>
  <c r="W117" i="6"/>
  <c r="V117" i="6"/>
  <c r="U117" i="6"/>
  <c r="R117" i="6"/>
  <c r="Q117" i="6"/>
  <c r="P117" i="6"/>
  <c r="M117" i="6"/>
  <c r="L117" i="6"/>
  <c r="K117" i="6"/>
  <c r="H117" i="6"/>
  <c r="AA116" i="6"/>
  <c r="Z116" i="6"/>
  <c r="W116" i="6"/>
  <c r="V116" i="6"/>
  <c r="U116" i="6"/>
  <c r="R116" i="6"/>
  <c r="Q116" i="6"/>
  <c r="P116" i="6"/>
  <c r="M116" i="6"/>
  <c r="L116" i="6"/>
  <c r="K116" i="6"/>
  <c r="H116" i="6"/>
  <c r="AA115" i="6"/>
  <c r="Z115" i="6"/>
  <c r="W115" i="6"/>
  <c r="V115" i="6"/>
  <c r="U115" i="6"/>
  <c r="R115" i="6"/>
  <c r="Q115" i="6"/>
  <c r="P115" i="6"/>
  <c r="M115" i="6"/>
  <c r="L115" i="6"/>
  <c r="K115" i="6"/>
  <c r="H115" i="6"/>
  <c r="AA114" i="6"/>
  <c r="Z114" i="6"/>
  <c r="W114" i="6"/>
  <c r="V114" i="6"/>
  <c r="U114" i="6"/>
  <c r="R114" i="6"/>
  <c r="Q114" i="6"/>
  <c r="P114" i="6"/>
  <c r="M114" i="6"/>
  <c r="L114" i="6"/>
  <c r="K114" i="6"/>
  <c r="H114" i="6"/>
  <c r="AA113" i="6"/>
  <c r="Z113" i="6"/>
  <c r="W113" i="6"/>
  <c r="V113" i="6"/>
  <c r="U113" i="6"/>
  <c r="R113" i="6"/>
  <c r="Q113" i="6"/>
  <c r="P113" i="6"/>
  <c r="M113" i="6"/>
  <c r="L113" i="6"/>
  <c r="K113" i="6"/>
  <c r="H113" i="6"/>
  <c r="AA112" i="6"/>
  <c r="Z112" i="6"/>
  <c r="W112" i="6"/>
  <c r="V112" i="6"/>
  <c r="U112" i="6"/>
  <c r="R112" i="6"/>
  <c r="Q112" i="6"/>
  <c r="P112" i="6"/>
  <c r="M112" i="6"/>
  <c r="L112" i="6"/>
  <c r="K112" i="6"/>
  <c r="H112" i="6"/>
  <c r="AA111" i="6"/>
  <c r="Z111" i="6"/>
  <c r="W111" i="6"/>
  <c r="V111" i="6"/>
  <c r="U111" i="6"/>
  <c r="R111" i="6"/>
  <c r="Q111" i="6"/>
  <c r="P111" i="6"/>
  <c r="M111" i="6"/>
  <c r="L111" i="6"/>
  <c r="K111" i="6"/>
  <c r="H111" i="6"/>
  <c r="AA110" i="6"/>
  <c r="Z110" i="6"/>
  <c r="W110" i="6"/>
  <c r="V110" i="6"/>
  <c r="U110" i="6"/>
  <c r="R110" i="6"/>
  <c r="Q110" i="6"/>
  <c r="P110" i="6"/>
  <c r="M110" i="6"/>
  <c r="L110" i="6"/>
  <c r="K110" i="6"/>
  <c r="H110" i="6"/>
  <c r="AA109" i="6"/>
  <c r="Z109" i="6"/>
  <c r="W109" i="6"/>
  <c r="V109" i="6"/>
  <c r="U109" i="6"/>
  <c r="R109" i="6"/>
  <c r="Q109" i="6"/>
  <c r="P109" i="6"/>
  <c r="M109" i="6"/>
  <c r="L109" i="6"/>
  <c r="K109" i="6"/>
  <c r="H109" i="6"/>
  <c r="AA108" i="6"/>
  <c r="Z108" i="6"/>
  <c r="W108" i="6"/>
  <c r="V108" i="6"/>
  <c r="U108" i="6"/>
  <c r="R108" i="6"/>
  <c r="Q108" i="6"/>
  <c r="P108" i="6"/>
  <c r="M108" i="6"/>
  <c r="L108" i="6"/>
  <c r="K108" i="6"/>
  <c r="H108" i="6"/>
  <c r="AA107" i="6"/>
  <c r="Z107" i="6"/>
  <c r="W107" i="6"/>
  <c r="V107" i="6"/>
  <c r="U107" i="6"/>
  <c r="R107" i="6"/>
  <c r="Q107" i="6"/>
  <c r="P107" i="6"/>
  <c r="M107" i="6"/>
  <c r="L107" i="6"/>
  <c r="K107" i="6"/>
  <c r="H107" i="6"/>
  <c r="AA106" i="6"/>
  <c r="Z106" i="6"/>
  <c r="W106" i="6"/>
  <c r="V106" i="6"/>
  <c r="U106" i="6"/>
  <c r="R106" i="6"/>
  <c r="Q106" i="6"/>
  <c r="P106" i="6"/>
  <c r="M106" i="6"/>
  <c r="L106" i="6"/>
  <c r="K106" i="6"/>
  <c r="H106" i="6"/>
  <c r="AA105" i="6"/>
  <c r="Z105" i="6"/>
  <c r="W105" i="6"/>
  <c r="V105" i="6"/>
  <c r="U105" i="6"/>
  <c r="R105" i="6"/>
  <c r="Q105" i="6"/>
  <c r="P105" i="6"/>
  <c r="M105" i="6"/>
  <c r="L105" i="6"/>
  <c r="K105" i="6"/>
  <c r="H105" i="6"/>
  <c r="AA104" i="6"/>
  <c r="Z104" i="6"/>
  <c r="W104" i="6"/>
  <c r="V104" i="6"/>
  <c r="U104" i="6"/>
  <c r="R104" i="6"/>
  <c r="Q104" i="6"/>
  <c r="P104" i="6"/>
  <c r="M104" i="6"/>
  <c r="L104" i="6"/>
  <c r="K104" i="6"/>
  <c r="H104" i="6"/>
  <c r="AA103" i="6"/>
  <c r="Z103" i="6"/>
  <c r="W103" i="6"/>
  <c r="V103" i="6"/>
  <c r="U103" i="6"/>
  <c r="R103" i="6"/>
  <c r="Q103" i="6"/>
  <c r="P103" i="6"/>
  <c r="M103" i="6"/>
  <c r="L103" i="6"/>
  <c r="K103" i="6"/>
  <c r="H103" i="6"/>
  <c r="AA102" i="6"/>
  <c r="Z102" i="6"/>
  <c r="W102" i="6"/>
  <c r="V102" i="6"/>
  <c r="U102" i="6"/>
  <c r="R102" i="6"/>
  <c r="Q102" i="6"/>
  <c r="P102" i="6"/>
  <c r="M102" i="6"/>
  <c r="L102" i="6"/>
  <c r="K102" i="6"/>
  <c r="H102" i="6"/>
  <c r="AA101" i="6"/>
  <c r="Z101" i="6"/>
  <c r="W101" i="6"/>
  <c r="V101" i="6"/>
  <c r="U101" i="6"/>
  <c r="R101" i="6"/>
  <c r="Q101" i="6"/>
  <c r="P101" i="6"/>
  <c r="M101" i="6"/>
  <c r="L101" i="6"/>
  <c r="K101" i="6"/>
  <c r="H101" i="6"/>
  <c r="AA100" i="6"/>
  <c r="Z100" i="6"/>
  <c r="W100" i="6"/>
  <c r="V100" i="6"/>
  <c r="U100" i="6"/>
  <c r="R100" i="6"/>
  <c r="Q100" i="6"/>
  <c r="P100" i="6"/>
  <c r="M100" i="6"/>
  <c r="L100" i="6"/>
  <c r="K100" i="6"/>
  <c r="H100" i="6"/>
  <c r="AA99" i="6"/>
  <c r="Z99" i="6"/>
  <c r="W99" i="6"/>
  <c r="V99" i="6"/>
  <c r="U99" i="6"/>
  <c r="R99" i="6"/>
  <c r="Q99" i="6"/>
  <c r="P99" i="6"/>
  <c r="M99" i="6"/>
  <c r="L99" i="6"/>
  <c r="K99" i="6"/>
  <c r="H99" i="6"/>
  <c r="AA98" i="6"/>
  <c r="Z98" i="6"/>
  <c r="W98" i="6"/>
  <c r="V98" i="6"/>
  <c r="U98" i="6"/>
  <c r="R98" i="6"/>
  <c r="Q98" i="6"/>
  <c r="P98" i="6"/>
  <c r="M98" i="6"/>
  <c r="L98" i="6"/>
  <c r="K98" i="6"/>
  <c r="H98" i="6"/>
  <c r="AA97" i="6"/>
  <c r="Z97" i="6"/>
  <c r="W97" i="6"/>
  <c r="V97" i="6"/>
  <c r="U97" i="6"/>
  <c r="R97" i="6"/>
  <c r="Q97" i="6"/>
  <c r="P97" i="6"/>
  <c r="M97" i="6"/>
  <c r="L97" i="6"/>
  <c r="K97" i="6"/>
  <c r="H97" i="6"/>
  <c r="AA96" i="6"/>
  <c r="Z96" i="6"/>
  <c r="W96" i="6"/>
  <c r="V96" i="6"/>
  <c r="U96" i="6"/>
  <c r="R96" i="6"/>
  <c r="Q96" i="6"/>
  <c r="P96" i="6"/>
  <c r="M96" i="6"/>
  <c r="L96" i="6"/>
  <c r="K96" i="6"/>
  <c r="H96" i="6"/>
  <c r="AA95" i="6"/>
  <c r="Z95" i="6"/>
  <c r="W95" i="6"/>
  <c r="V95" i="6"/>
  <c r="U95" i="6"/>
  <c r="R95" i="6"/>
  <c r="Q95" i="6"/>
  <c r="P95" i="6"/>
  <c r="M95" i="6"/>
  <c r="L95" i="6"/>
  <c r="K95" i="6"/>
  <c r="H95" i="6"/>
  <c r="AA94" i="6"/>
  <c r="Z94" i="6"/>
  <c r="W94" i="6"/>
  <c r="V94" i="6"/>
  <c r="U94" i="6"/>
  <c r="R94" i="6"/>
  <c r="Q94" i="6"/>
  <c r="P94" i="6"/>
  <c r="M94" i="6"/>
  <c r="L94" i="6"/>
  <c r="K94" i="6"/>
  <c r="H94" i="6"/>
  <c r="AA93" i="6"/>
  <c r="Z93" i="6"/>
  <c r="W93" i="6"/>
  <c r="V93" i="6"/>
  <c r="U93" i="6"/>
  <c r="R93" i="6"/>
  <c r="Q93" i="6"/>
  <c r="P93" i="6"/>
  <c r="M93" i="6"/>
  <c r="L93" i="6"/>
  <c r="K93" i="6"/>
  <c r="H93" i="6"/>
  <c r="AA92" i="6"/>
  <c r="Z92" i="6"/>
  <c r="W92" i="6"/>
  <c r="V92" i="6"/>
  <c r="U92" i="6"/>
  <c r="R92" i="6"/>
  <c r="Q92" i="6"/>
  <c r="P92" i="6"/>
  <c r="M92" i="6"/>
  <c r="L92" i="6"/>
  <c r="K92" i="6"/>
  <c r="H92" i="6"/>
  <c r="AA91" i="6"/>
  <c r="Z91" i="6"/>
  <c r="W91" i="6"/>
  <c r="V91" i="6"/>
  <c r="U91" i="6"/>
  <c r="R91" i="6"/>
  <c r="Q91" i="6"/>
  <c r="P91" i="6"/>
  <c r="M91" i="6"/>
  <c r="L91" i="6"/>
  <c r="K91" i="6"/>
  <c r="H91" i="6"/>
  <c r="AA90" i="6"/>
  <c r="Z90" i="6"/>
  <c r="W90" i="6"/>
  <c r="V90" i="6"/>
  <c r="U90" i="6"/>
  <c r="R90" i="6"/>
  <c r="Q90" i="6"/>
  <c r="P90" i="6"/>
  <c r="M90" i="6"/>
  <c r="L90" i="6"/>
  <c r="K90" i="6"/>
  <c r="H90" i="6"/>
  <c r="AA89" i="6"/>
  <c r="Z89" i="6"/>
  <c r="W89" i="6"/>
  <c r="V89" i="6"/>
  <c r="U89" i="6"/>
  <c r="R89" i="6"/>
  <c r="Q89" i="6"/>
  <c r="P89" i="6"/>
  <c r="M89" i="6"/>
  <c r="L89" i="6"/>
  <c r="K89" i="6"/>
  <c r="H89" i="6"/>
  <c r="AA88" i="6"/>
  <c r="Z88" i="6"/>
  <c r="W88" i="6"/>
  <c r="V88" i="6"/>
  <c r="U88" i="6"/>
  <c r="R88" i="6"/>
  <c r="Q88" i="6"/>
  <c r="P88" i="6"/>
  <c r="M88" i="6"/>
  <c r="L88" i="6"/>
  <c r="K88" i="6"/>
  <c r="H88" i="6"/>
  <c r="AA87" i="6"/>
  <c r="Z87" i="6"/>
  <c r="W87" i="6"/>
  <c r="V87" i="6"/>
  <c r="U87" i="6"/>
  <c r="R87" i="6"/>
  <c r="Q87" i="6"/>
  <c r="P87" i="6"/>
  <c r="M87" i="6"/>
  <c r="L87" i="6"/>
  <c r="K87" i="6"/>
  <c r="H87" i="6"/>
  <c r="AA86" i="6"/>
  <c r="Z86" i="6"/>
  <c r="W86" i="6"/>
  <c r="V86" i="6"/>
  <c r="U86" i="6"/>
  <c r="R86" i="6"/>
  <c r="Q86" i="6"/>
  <c r="P86" i="6"/>
  <c r="M86" i="6"/>
  <c r="L86" i="6"/>
  <c r="K86" i="6"/>
  <c r="H86" i="6"/>
  <c r="AA85" i="6"/>
  <c r="Z85" i="6"/>
  <c r="W85" i="6"/>
  <c r="V85" i="6"/>
  <c r="U85" i="6"/>
  <c r="R85" i="6"/>
  <c r="Q85" i="6"/>
  <c r="P85" i="6"/>
  <c r="M85" i="6"/>
  <c r="L85" i="6"/>
  <c r="K85" i="6"/>
  <c r="H85" i="6"/>
  <c r="AA84" i="6"/>
  <c r="Z84" i="6"/>
  <c r="W84" i="6"/>
  <c r="V84" i="6"/>
  <c r="U84" i="6"/>
  <c r="R84" i="6"/>
  <c r="Q84" i="6"/>
  <c r="P84" i="6"/>
  <c r="M84" i="6"/>
  <c r="L84" i="6"/>
  <c r="K84" i="6"/>
  <c r="H84" i="6"/>
  <c r="AA83" i="6"/>
  <c r="Z83" i="6"/>
  <c r="W83" i="6"/>
  <c r="V83" i="6"/>
  <c r="U83" i="6"/>
  <c r="R83" i="6"/>
  <c r="Q83" i="6"/>
  <c r="P83" i="6"/>
  <c r="M83" i="6"/>
  <c r="L83" i="6"/>
  <c r="K83" i="6"/>
  <c r="H83" i="6"/>
  <c r="AA82" i="6"/>
  <c r="Z82" i="6"/>
  <c r="W82" i="6"/>
  <c r="V82" i="6"/>
  <c r="U82" i="6"/>
  <c r="R82" i="6"/>
  <c r="Q82" i="6"/>
  <c r="P82" i="6"/>
  <c r="M82" i="6"/>
  <c r="L82" i="6"/>
  <c r="K82" i="6"/>
  <c r="H82" i="6"/>
  <c r="AA81" i="6"/>
  <c r="Z81" i="6"/>
  <c r="W81" i="6"/>
  <c r="V81" i="6"/>
  <c r="U81" i="6"/>
  <c r="R81" i="6"/>
  <c r="Q81" i="6"/>
  <c r="P81" i="6"/>
  <c r="M81" i="6"/>
  <c r="L81" i="6"/>
  <c r="K81" i="6"/>
  <c r="H81" i="6"/>
  <c r="AA80" i="6"/>
  <c r="Z80" i="6"/>
  <c r="W80" i="6"/>
  <c r="V80" i="6"/>
  <c r="U80" i="6"/>
  <c r="R80" i="6"/>
  <c r="Q80" i="6"/>
  <c r="P80" i="6"/>
  <c r="M80" i="6"/>
  <c r="L80" i="6"/>
  <c r="K80" i="6"/>
  <c r="H80" i="6"/>
  <c r="AA79" i="6"/>
  <c r="Z79" i="6"/>
  <c r="W79" i="6"/>
  <c r="V79" i="6"/>
  <c r="U79" i="6"/>
  <c r="R79" i="6"/>
  <c r="Q79" i="6"/>
  <c r="P79" i="6"/>
  <c r="M79" i="6"/>
  <c r="L79" i="6"/>
  <c r="K79" i="6"/>
  <c r="H79" i="6"/>
  <c r="AA78" i="6"/>
  <c r="Z78" i="6"/>
  <c r="W78" i="6"/>
  <c r="V78" i="6"/>
  <c r="U78" i="6"/>
  <c r="R78" i="6"/>
  <c r="Q78" i="6"/>
  <c r="P78" i="6"/>
  <c r="M78" i="6"/>
  <c r="L78" i="6"/>
  <c r="K78" i="6"/>
  <c r="H78" i="6"/>
  <c r="AA77" i="6"/>
  <c r="Z77" i="6"/>
  <c r="W77" i="6"/>
  <c r="V77" i="6"/>
  <c r="U77" i="6"/>
  <c r="R77" i="6"/>
  <c r="Q77" i="6"/>
  <c r="P77" i="6"/>
  <c r="M77" i="6"/>
  <c r="L77" i="6"/>
  <c r="K77" i="6"/>
  <c r="H77" i="6"/>
  <c r="AA76" i="6"/>
  <c r="Z76" i="6"/>
  <c r="W76" i="6"/>
  <c r="V76" i="6"/>
  <c r="U76" i="6"/>
  <c r="R76" i="6"/>
  <c r="Q76" i="6"/>
  <c r="P76" i="6"/>
  <c r="M76" i="6"/>
  <c r="L76" i="6"/>
  <c r="K76" i="6"/>
  <c r="H76" i="6"/>
  <c r="AA75" i="6"/>
  <c r="Z75" i="6"/>
  <c r="W75" i="6"/>
  <c r="V75" i="6"/>
  <c r="U75" i="6"/>
  <c r="R75" i="6"/>
  <c r="Q75" i="6"/>
  <c r="P75" i="6"/>
  <c r="M75" i="6"/>
  <c r="L75" i="6"/>
  <c r="K75" i="6"/>
  <c r="H75" i="6"/>
  <c r="AA74" i="6"/>
  <c r="Z74" i="6"/>
  <c r="W74" i="6"/>
  <c r="V74" i="6"/>
  <c r="U74" i="6"/>
  <c r="R74" i="6"/>
  <c r="Q74" i="6"/>
  <c r="P74" i="6"/>
  <c r="M74" i="6"/>
  <c r="L74" i="6"/>
  <c r="K74" i="6"/>
  <c r="H74" i="6"/>
  <c r="AA73" i="6"/>
  <c r="Z73" i="6"/>
  <c r="W73" i="6"/>
  <c r="V73" i="6"/>
  <c r="U73" i="6"/>
  <c r="R73" i="6"/>
  <c r="Q73" i="6"/>
  <c r="P73" i="6"/>
  <c r="M73" i="6"/>
  <c r="L73" i="6"/>
  <c r="K73" i="6"/>
  <c r="H73" i="6"/>
  <c r="AA72" i="6"/>
  <c r="Z72" i="6"/>
  <c r="W72" i="6"/>
  <c r="V72" i="6"/>
  <c r="U72" i="6"/>
  <c r="R72" i="6"/>
  <c r="Q72" i="6"/>
  <c r="P72" i="6"/>
  <c r="M72" i="6"/>
  <c r="L72" i="6"/>
  <c r="K72" i="6"/>
  <c r="H72" i="6"/>
  <c r="AA71" i="6"/>
  <c r="Z71" i="6"/>
  <c r="W71" i="6"/>
  <c r="V71" i="6"/>
  <c r="U71" i="6"/>
  <c r="R71" i="6"/>
  <c r="Q71" i="6"/>
  <c r="P71" i="6"/>
  <c r="M71" i="6"/>
  <c r="L71" i="6"/>
  <c r="K71" i="6"/>
  <c r="H71" i="6"/>
  <c r="AA70" i="6"/>
  <c r="Z70" i="6"/>
  <c r="W70" i="6"/>
  <c r="V70" i="6"/>
  <c r="U70" i="6"/>
  <c r="R70" i="6"/>
  <c r="Q70" i="6"/>
  <c r="P70" i="6"/>
  <c r="M70" i="6"/>
  <c r="L70" i="6"/>
  <c r="K70" i="6"/>
  <c r="H70" i="6"/>
  <c r="AA69" i="6"/>
  <c r="Z69" i="6"/>
  <c r="W69" i="6"/>
  <c r="V69" i="6"/>
  <c r="U69" i="6"/>
  <c r="R69" i="6"/>
  <c r="Q69" i="6"/>
  <c r="P69" i="6"/>
  <c r="M69" i="6"/>
  <c r="L69" i="6"/>
  <c r="K69" i="6"/>
  <c r="H69" i="6"/>
  <c r="AA68" i="6"/>
  <c r="Z68" i="6"/>
  <c r="W68" i="6"/>
  <c r="V68" i="6"/>
  <c r="U68" i="6"/>
  <c r="R68" i="6"/>
  <c r="Q68" i="6"/>
  <c r="P68" i="6"/>
  <c r="M68" i="6"/>
  <c r="L68" i="6"/>
  <c r="K68" i="6"/>
  <c r="H68" i="6"/>
  <c r="AA67" i="6"/>
  <c r="Z67" i="6"/>
  <c r="W67" i="6"/>
  <c r="V67" i="6"/>
  <c r="U67" i="6"/>
  <c r="R67" i="6"/>
  <c r="Q67" i="6"/>
  <c r="P67" i="6"/>
  <c r="M67" i="6"/>
  <c r="L67" i="6"/>
  <c r="K67" i="6"/>
  <c r="H67" i="6"/>
  <c r="AA66" i="6"/>
  <c r="Z66" i="6"/>
  <c r="W66" i="6"/>
  <c r="V66" i="6"/>
  <c r="U66" i="6"/>
  <c r="R66" i="6"/>
  <c r="Q66" i="6"/>
  <c r="P66" i="6"/>
  <c r="M66" i="6"/>
  <c r="L66" i="6"/>
  <c r="K66" i="6"/>
  <c r="H66" i="6"/>
  <c r="AA65" i="6"/>
  <c r="Z65" i="6"/>
  <c r="W65" i="6"/>
  <c r="V65" i="6"/>
  <c r="U65" i="6"/>
  <c r="R65" i="6"/>
  <c r="Q65" i="6"/>
  <c r="P65" i="6"/>
  <c r="M65" i="6"/>
  <c r="L65" i="6"/>
  <c r="K65" i="6"/>
  <c r="H65" i="6"/>
  <c r="AA64" i="6"/>
  <c r="Z64" i="6"/>
  <c r="W64" i="6"/>
  <c r="V64" i="6"/>
  <c r="U64" i="6"/>
  <c r="R64" i="6"/>
  <c r="Q64" i="6"/>
  <c r="P64" i="6"/>
  <c r="M64" i="6"/>
  <c r="L64" i="6"/>
  <c r="K64" i="6"/>
  <c r="H64" i="6"/>
  <c r="AA63" i="6"/>
  <c r="Z63" i="6"/>
  <c r="W63" i="6"/>
  <c r="V63" i="6"/>
  <c r="U63" i="6"/>
  <c r="R63" i="6"/>
  <c r="Q63" i="6"/>
  <c r="P63" i="6"/>
  <c r="M63" i="6"/>
  <c r="L63" i="6"/>
  <c r="K63" i="6"/>
  <c r="H63" i="6"/>
  <c r="AA62" i="6"/>
  <c r="Z62" i="6"/>
  <c r="W62" i="6"/>
  <c r="V62" i="6"/>
  <c r="U62" i="6"/>
  <c r="R62" i="6"/>
  <c r="Q62" i="6"/>
  <c r="P62" i="6"/>
  <c r="M62" i="6"/>
  <c r="L62" i="6"/>
  <c r="K62" i="6"/>
  <c r="H62" i="6"/>
  <c r="AA61" i="6"/>
  <c r="Z61" i="6"/>
  <c r="W61" i="6"/>
  <c r="V61" i="6"/>
  <c r="U61" i="6"/>
  <c r="R61" i="6"/>
  <c r="Q61" i="6"/>
  <c r="P61" i="6"/>
  <c r="M61" i="6"/>
  <c r="L61" i="6"/>
  <c r="K61" i="6"/>
  <c r="H61" i="6"/>
  <c r="AA60" i="6"/>
  <c r="Z60" i="6"/>
  <c r="W60" i="6"/>
  <c r="V60" i="6"/>
  <c r="U60" i="6"/>
  <c r="R60" i="6"/>
  <c r="Q60" i="6"/>
  <c r="P60" i="6"/>
  <c r="M60" i="6"/>
  <c r="L60" i="6"/>
  <c r="K60" i="6"/>
  <c r="H60" i="6"/>
  <c r="AA59" i="6"/>
  <c r="Z59" i="6"/>
  <c r="W59" i="6"/>
  <c r="V59" i="6"/>
  <c r="U59" i="6"/>
  <c r="R59" i="6"/>
  <c r="Q59" i="6"/>
  <c r="P59" i="6"/>
  <c r="M59" i="6"/>
  <c r="L59" i="6"/>
  <c r="K59" i="6"/>
  <c r="H59" i="6"/>
  <c r="AA58" i="6"/>
  <c r="Z58" i="6"/>
  <c r="W58" i="6"/>
  <c r="V58" i="6"/>
  <c r="U58" i="6"/>
  <c r="R58" i="6"/>
  <c r="Q58" i="6"/>
  <c r="P58" i="6"/>
  <c r="M58" i="6"/>
  <c r="L58" i="6"/>
  <c r="K58" i="6"/>
  <c r="H58" i="6"/>
  <c r="AA57" i="6"/>
  <c r="Z57" i="6"/>
  <c r="W57" i="6"/>
  <c r="V57" i="6"/>
  <c r="U57" i="6"/>
  <c r="R57" i="6"/>
  <c r="Q57" i="6"/>
  <c r="P57" i="6"/>
  <c r="M57" i="6"/>
  <c r="L57" i="6"/>
  <c r="K57" i="6"/>
  <c r="H57" i="6"/>
  <c r="AA56" i="6"/>
  <c r="Z56" i="6"/>
  <c r="W56" i="6"/>
  <c r="V56" i="6"/>
  <c r="U56" i="6"/>
  <c r="R56" i="6"/>
  <c r="Q56" i="6"/>
  <c r="P56" i="6"/>
  <c r="M56" i="6"/>
  <c r="L56" i="6"/>
  <c r="K56" i="6"/>
  <c r="H56" i="6"/>
  <c r="AA55" i="6"/>
  <c r="Z55" i="6"/>
  <c r="W55" i="6"/>
  <c r="V55" i="6"/>
  <c r="U55" i="6"/>
  <c r="R55" i="6"/>
  <c r="Q55" i="6"/>
  <c r="P55" i="6"/>
  <c r="M55" i="6"/>
  <c r="L55" i="6"/>
  <c r="K55" i="6"/>
  <c r="H55" i="6"/>
  <c r="AA54" i="6"/>
  <c r="Z54" i="6"/>
  <c r="W54" i="6"/>
  <c r="V54" i="6"/>
  <c r="U54" i="6"/>
  <c r="R54" i="6"/>
  <c r="Q54" i="6"/>
  <c r="P54" i="6"/>
  <c r="M54" i="6"/>
  <c r="L54" i="6"/>
  <c r="K54" i="6"/>
  <c r="H54" i="6"/>
  <c r="AA53" i="6"/>
  <c r="Z53" i="6"/>
  <c r="W53" i="6"/>
  <c r="V53" i="6"/>
  <c r="U53" i="6"/>
  <c r="R53" i="6"/>
  <c r="Q53" i="6"/>
  <c r="P53" i="6"/>
  <c r="M53" i="6"/>
  <c r="L53" i="6"/>
  <c r="K53" i="6"/>
  <c r="H53" i="6"/>
  <c r="AA52" i="6"/>
  <c r="Z52" i="6"/>
  <c r="W52" i="6"/>
  <c r="V52" i="6"/>
  <c r="U52" i="6"/>
  <c r="R52" i="6"/>
  <c r="Q52" i="6"/>
  <c r="P52" i="6"/>
  <c r="M52" i="6"/>
  <c r="L52" i="6"/>
  <c r="K52" i="6"/>
  <c r="H52" i="6"/>
  <c r="AA51" i="6"/>
  <c r="Z51" i="6"/>
  <c r="W51" i="6"/>
  <c r="V51" i="6"/>
  <c r="U51" i="6"/>
  <c r="R51" i="6"/>
  <c r="Q51" i="6"/>
  <c r="P51" i="6"/>
  <c r="M51" i="6"/>
  <c r="L51" i="6"/>
  <c r="K51" i="6"/>
  <c r="H51" i="6"/>
  <c r="AA50" i="6"/>
  <c r="Z50" i="6"/>
  <c r="W50" i="6"/>
  <c r="V50" i="6"/>
  <c r="U50" i="6"/>
  <c r="R50" i="6"/>
  <c r="Q50" i="6"/>
  <c r="P50" i="6"/>
  <c r="M50" i="6"/>
  <c r="L50" i="6"/>
  <c r="K50" i="6"/>
  <c r="H50" i="6"/>
  <c r="AA49" i="6"/>
  <c r="Z49" i="6"/>
  <c r="W49" i="6"/>
  <c r="V49" i="6"/>
  <c r="U49" i="6"/>
  <c r="R49" i="6"/>
  <c r="Q49" i="6"/>
  <c r="P49" i="6"/>
  <c r="M49" i="6"/>
  <c r="L49" i="6"/>
  <c r="K49" i="6"/>
  <c r="H49" i="6"/>
  <c r="AA48" i="6"/>
  <c r="Z48" i="6"/>
  <c r="W48" i="6"/>
  <c r="V48" i="6"/>
  <c r="U48" i="6"/>
  <c r="R48" i="6"/>
  <c r="Q48" i="6"/>
  <c r="P48" i="6"/>
  <c r="M48" i="6"/>
  <c r="L48" i="6"/>
  <c r="K48" i="6"/>
  <c r="H48" i="6"/>
  <c r="AA47" i="6"/>
  <c r="Z47" i="6"/>
  <c r="W47" i="6"/>
  <c r="V47" i="6"/>
  <c r="U47" i="6"/>
  <c r="R47" i="6"/>
  <c r="Q47" i="6"/>
  <c r="P47" i="6"/>
  <c r="M47" i="6"/>
  <c r="L47" i="6"/>
  <c r="K47" i="6"/>
  <c r="H47" i="6"/>
  <c r="AA46" i="6"/>
  <c r="Z46" i="6"/>
  <c r="W46" i="6"/>
  <c r="V46" i="6"/>
  <c r="U46" i="6"/>
  <c r="R46" i="6"/>
  <c r="Q46" i="6"/>
  <c r="P46" i="6"/>
  <c r="M46" i="6"/>
  <c r="L46" i="6"/>
  <c r="K46" i="6"/>
  <c r="H46" i="6"/>
  <c r="AA45" i="6"/>
  <c r="Z45" i="6"/>
  <c r="W45" i="6"/>
  <c r="V45" i="6"/>
  <c r="U45" i="6"/>
  <c r="R45" i="6"/>
  <c r="Q45" i="6"/>
  <c r="P45" i="6"/>
  <c r="M45" i="6"/>
  <c r="L45" i="6"/>
  <c r="K45" i="6"/>
  <c r="H45" i="6"/>
  <c r="AA44" i="6"/>
  <c r="Z44" i="6"/>
  <c r="W44" i="6"/>
  <c r="V44" i="6"/>
  <c r="U44" i="6"/>
  <c r="R44" i="6"/>
  <c r="Q44" i="6"/>
  <c r="P44" i="6"/>
  <c r="M44" i="6"/>
  <c r="L44" i="6"/>
  <c r="K44" i="6"/>
  <c r="H44" i="6"/>
  <c r="AA43" i="6"/>
  <c r="Z43" i="6"/>
  <c r="W43" i="6"/>
  <c r="V43" i="6"/>
  <c r="U43" i="6"/>
  <c r="R43" i="6"/>
  <c r="Q43" i="6"/>
  <c r="P43" i="6"/>
  <c r="M43" i="6"/>
  <c r="L43" i="6"/>
  <c r="K43" i="6"/>
  <c r="H43" i="6"/>
  <c r="AA42" i="6"/>
  <c r="Z42" i="6"/>
  <c r="W42" i="6"/>
  <c r="V42" i="6"/>
  <c r="U42" i="6"/>
  <c r="R42" i="6"/>
  <c r="Q42" i="6"/>
  <c r="P42" i="6"/>
  <c r="M42" i="6"/>
  <c r="L42" i="6"/>
  <c r="K42" i="6"/>
  <c r="H42" i="6"/>
  <c r="AA41" i="6"/>
  <c r="Z41" i="6"/>
  <c r="W41" i="6"/>
  <c r="V41" i="6"/>
  <c r="U41" i="6"/>
  <c r="R41" i="6"/>
  <c r="Q41" i="6"/>
  <c r="P41" i="6"/>
  <c r="M41" i="6"/>
  <c r="L41" i="6"/>
  <c r="K41" i="6"/>
  <c r="H41" i="6"/>
  <c r="AA40" i="6"/>
  <c r="Z40" i="6"/>
  <c r="W40" i="6"/>
  <c r="V40" i="6"/>
  <c r="U40" i="6"/>
  <c r="R40" i="6"/>
  <c r="Q40" i="6"/>
  <c r="P40" i="6"/>
  <c r="M40" i="6"/>
  <c r="L40" i="6"/>
  <c r="K40" i="6"/>
  <c r="H40" i="6"/>
  <c r="AA39" i="6"/>
  <c r="Z39" i="6"/>
  <c r="W39" i="6"/>
  <c r="V39" i="6"/>
  <c r="U39" i="6"/>
  <c r="R39" i="6"/>
  <c r="Q39" i="6"/>
  <c r="P39" i="6"/>
  <c r="M39" i="6"/>
  <c r="L39" i="6"/>
  <c r="K39" i="6"/>
  <c r="H39" i="6"/>
  <c r="AA38" i="6"/>
  <c r="Z38" i="6"/>
  <c r="W38" i="6"/>
  <c r="V38" i="6"/>
  <c r="U38" i="6"/>
  <c r="R38" i="6"/>
  <c r="Q38" i="6"/>
  <c r="P38" i="6"/>
  <c r="M38" i="6"/>
  <c r="L38" i="6"/>
  <c r="K38" i="6"/>
  <c r="H38" i="6"/>
  <c r="AA37" i="6"/>
  <c r="Z37" i="6"/>
  <c r="W37" i="6"/>
  <c r="V37" i="6"/>
  <c r="U37" i="6"/>
  <c r="R37" i="6"/>
  <c r="Q37" i="6"/>
  <c r="P37" i="6"/>
  <c r="M37" i="6"/>
  <c r="L37" i="6"/>
  <c r="K37" i="6"/>
  <c r="H37" i="6"/>
  <c r="AA36" i="6"/>
  <c r="Z36" i="6"/>
  <c r="W36" i="6"/>
  <c r="V36" i="6"/>
  <c r="U36" i="6"/>
  <c r="R36" i="6"/>
  <c r="Q36" i="6"/>
  <c r="P36" i="6"/>
  <c r="M36" i="6"/>
  <c r="L36" i="6"/>
  <c r="K36" i="6"/>
  <c r="H36" i="6"/>
  <c r="AA35" i="6"/>
  <c r="Z35" i="6"/>
  <c r="W35" i="6"/>
  <c r="V35" i="6"/>
  <c r="U35" i="6"/>
  <c r="R35" i="6"/>
  <c r="Q35" i="6"/>
  <c r="P35" i="6"/>
  <c r="M35" i="6"/>
  <c r="L35" i="6"/>
  <c r="K35" i="6"/>
  <c r="H35" i="6"/>
  <c r="AA34" i="6"/>
  <c r="Z34" i="6"/>
  <c r="W34" i="6"/>
  <c r="V34" i="6"/>
  <c r="U34" i="6"/>
  <c r="R34" i="6"/>
  <c r="Q34" i="6"/>
  <c r="P34" i="6"/>
  <c r="M34" i="6"/>
  <c r="L34" i="6"/>
  <c r="K34" i="6"/>
  <c r="H34" i="6"/>
  <c r="AA33" i="6"/>
  <c r="Z33" i="6"/>
  <c r="W33" i="6"/>
  <c r="V33" i="6"/>
  <c r="U33" i="6"/>
  <c r="R33" i="6"/>
  <c r="Q33" i="6"/>
  <c r="P33" i="6"/>
  <c r="M33" i="6"/>
  <c r="L33" i="6"/>
  <c r="K33" i="6"/>
  <c r="H33" i="6"/>
  <c r="AA32" i="6"/>
  <c r="Z32" i="6"/>
  <c r="W32" i="6"/>
  <c r="V32" i="6"/>
  <c r="U32" i="6"/>
  <c r="R32" i="6"/>
  <c r="Q32" i="6"/>
  <c r="P32" i="6"/>
  <c r="M32" i="6"/>
  <c r="L32" i="6"/>
  <c r="K32" i="6"/>
  <c r="H32" i="6"/>
  <c r="AA31" i="6"/>
  <c r="Z31" i="6"/>
  <c r="W31" i="6"/>
  <c r="V31" i="6"/>
  <c r="U31" i="6"/>
  <c r="R31" i="6"/>
  <c r="Q31" i="6"/>
  <c r="P31" i="6"/>
  <c r="M31" i="6"/>
  <c r="L31" i="6"/>
  <c r="K31" i="6"/>
  <c r="H31" i="6"/>
  <c r="AA30" i="6"/>
  <c r="Z30" i="6"/>
  <c r="W30" i="6"/>
  <c r="V30" i="6"/>
  <c r="U30" i="6"/>
  <c r="R30" i="6"/>
  <c r="Q30" i="6"/>
  <c r="P30" i="6"/>
  <c r="M30" i="6"/>
  <c r="L30" i="6"/>
  <c r="K30" i="6"/>
  <c r="H30" i="6"/>
  <c r="AA29" i="6"/>
  <c r="Z29" i="6"/>
  <c r="W29" i="6"/>
  <c r="V29" i="6"/>
  <c r="U29" i="6"/>
  <c r="R29" i="6"/>
  <c r="Q29" i="6"/>
  <c r="P29" i="6"/>
  <c r="M29" i="6"/>
  <c r="L29" i="6"/>
  <c r="K29" i="6"/>
  <c r="H29" i="6"/>
  <c r="AA28" i="6"/>
  <c r="Z28" i="6"/>
  <c r="W28" i="6"/>
  <c r="V28" i="6"/>
  <c r="U28" i="6"/>
  <c r="R28" i="6"/>
  <c r="Q28" i="6"/>
  <c r="P28" i="6"/>
  <c r="M28" i="6"/>
  <c r="L28" i="6"/>
  <c r="K28" i="6"/>
  <c r="H28" i="6"/>
  <c r="AA27" i="6"/>
  <c r="Z27" i="6"/>
  <c r="W27" i="6"/>
  <c r="V27" i="6"/>
  <c r="U27" i="6"/>
  <c r="R27" i="6"/>
  <c r="Q27" i="6"/>
  <c r="P27" i="6"/>
  <c r="M27" i="6"/>
  <c r="L27" i="6"/>
  <c r="K27" i="6"/>
  <c r="H27" i="6"/>
  <c r="AA26" i="6"/>
  <c r="Z26" i="6"/>
  <c r="W26" i="6"/>
  <c r="V26" i="6"/>
  <c r="U26" i="6"/>
  <c r="R26" i="6"/>
  <c r="Q26" i="6"/>
  <c r="P26" i="6"/>
  <c r="M26" i="6"/>
  <c r="L26" i="6"/>
  <c r="K26" i="6"/>
  <c r="H26" i="6"/>
  <c r="AA25" i="6"/>
  <c r="Z25" i="6"/>
  <c r="W25" i="6"/>
  <c r="V25" i="6"/>
  <c r="U25" i="6"/>
  <c r="R25" i="6"/>
  <c r="Q25" i="6"/>
  <c r="P25" i="6"/>
  <c r="M25" i="6"/>
  <c r="L25" i="6"/>
  <c r="K25" i="6"/>
  <c r="H25" i="6"/>
  <c r="AA24" i="6"/>
  <c r="Z24" i="6"/>
  <c r="W24" i="6"/>
  <c r="V24" i="6"/>
  <c r="U24" i="6"/>
  <c r="R24" i="6"/>
  <c r="Q24" i="6"/>
  <c r="P24" i="6"/>
  <c r="M24" i="6"/>
  <c r="L24" i="6"/>
  <c r="K24" i="6"/>
  <c r="H24" i="6"/>
  <c r="AA23" i="6"/>
  <c r="Z23" i="6"/>
  <c r="W23" i="6"/>
  <c r="V23" i="6"/>
  <c r="U23" i="6"/>
  <c r="R23" i="6"/>
  <c r="Q23" i="6"/>
  <c r="P23" i="6"/>
  <c r="M23" i="6"/>
  <c r="L23" i="6"/>
  <c r="K23" i="6"/>
  <c r="H23" i="6"/>
  <c r="AA22" i="6"/>
  <c r="Z22" i="6"/>
  <c r="W22" i="6"/>
  <c r="V22" i="6"/>
  <c r="U22" i="6"/>
  <c r="R22" i="6"/>
  <c r="Q22" i="6"/>
  <c r="P22" i="6"/>
  <c r="M22" i="6"/>
  <c r="L22" i="6"/>
  <c r="K22" i="6"/>
  <c r="H22" i="6"/>
  <c r="AA21" i="6"/>
  <c r="Z21" i="6"/>
  <c r="W21" i="6"/>
  <c r="V21" i="6"/>
  <c r="U21" i="6"/>
  <c r="R21" i="6"/>
  <c r="Q21" i="6"/>
  <c r="P21" i="6"/>
  <c r="M21" i="6"/>
  <c r="L21" i="6"/>
  <c r="K21" i="6"/>
  <c r="H21" i="6"/>
  <c r="AA20" i="6"/>
  <c r="Z20" i="6"/>
  <c r="W20" i="6"/>
  <c r="V20" i="6"/>
  <c r="U20" i="6"/>
  <c r="R20" i="6"/>
  <c r="Q20" i="6"/>
  <c r="P20" i="6"/>
  <c r="M20" i="6"/>
  <c r="L20" i="6"/>
  <c r="K20" i="6"/>
  <c r="H20" i="6"/>
  <c r="AA19" i="6"/>
  <c r="Z19" i="6"/>
  <c r="W19" i="6"/>
  <c r="V19" i="6"/>
  <c r="U19" i="6"/>
  <c r="R19" i="6"/>
  <c r="Q19" i="6"/>
  <c r="P19" i="6"/>
  <c r="M19" i="6"/>
  <c r="L19" i="6"/>
  <c r="K19" i="6"/>
  <c r="H19" i="6"/>
  <c r="AA18" i="6"/>
  <c r="Z18" i="6"/>
  <c r="W18" i="6"/>
  <c r="V18" i="6"/>
  <c r="U18" i="6"/>
  <c r="R18" i="6"/>
  <c r="Q18" i="6"/>
  <c r="P18" i="6"/>
  <c r="M18" i="6"/>
  <c r="L18" i="6"/>
  <c r="K18" i="6"/>
  <c r="H18" i="6"/>
  <c r="AA17" i="6"/>
  <c r="Z17" i="6"/>
  <c r="W17" i="6"/>
  <c r="V17" i="6"/>
  <c r="U17" i="6"/>
  <c r="R17" i="6"/>
  <c r="Q17" i="6"/>
  <c r="P17" i="6"/>
  <c r="M17" i="6"/>
  <c r="L17" i="6"/>
  <c r="K17" i="6"/>
  <c r="H17" i="6"/>
  <c r="AA16" i="6"/>
  <c r="Z16" i="6"/>
  <c r="W16" i="6"/>
  <c r="V16" i="6"/>
  <c r="U16" i="6"/>
  <c r="R16" i="6"/>
  <c r="Q16" i="6"/>
  <c r="P16" i="6"/>
  <c r="M16" i="6"/>
  <c r="L16" i="6"/>
  <c r="K16" i="6"/>
  <c r="H16" i="6"/>
  <c r="AA15" i="6"/>
  <c r="Z15" i="6"/>
  <c r="W15" i="6"/>
  <c r="V15" i="6"/>
  <c r="U15" i="6"/>
  <c r="R15" i="6"/>
  <c r="Q15" i="6"/>
  <c r="P15" i="6"/>
  <c r="M15" i="6"/>
  <c r="L15" i="6"/>
  <c r="K15" i="6"/>
  <c r="H15" i="6"/>
  <c r="AA14" i="6"/>
  <c r="Z14" i="6"/>
  <c r="W14" i="6"/>
  <c r="V14" i="6"/>
  <c r="U14" i="6"/>
  <c r="R14" i="6"/>
  <c r="Q14" i="6"/>
  <c r="P14" i="6"/>
  <c r="M14" i="6"/>
  <c r="L14" i="6"/>
  <c r="K14" i="6"/>
  <c r="H14" i="6"/>
  <c r="AA13" i="6"/>
  <c r="Z13" i="6"/>
  <c r="W13" i="6"/>
  <c r="V13" i="6"/>
  <c r="U13" i="6"/>
  <c r="R13" i="6"/>
  <c r="Q13" i="6"/>
  <c r="P13" i="6"/>
  <c r="M13" i="6"/>
  <c r="L13" i="6"/>
  <c r="K13" i="6"/>
  <c r="H13" i="6"/>
  <c r="AA12" i="6"/>
  <c r="Z12" i="6"/>
  <c r="W12" i="6"/>
  <c r="V12" i="6"/>
  <c r="U12" i="6"/>
  <c r="R12" i="6"/>
  <c r="Q12" i="6"/>
  <c r="P12" i="6"/>
  <c r="M12" i="6"/>
  <c r="L12" i="6"/>
  <c r="K12" i="6"/>
  <c r="H12" i="6"/>
  <c r="AA11" i="6"/>
  <c r="Z11" i="6"/>
  <c r="W11" i="6"/>
  <c r="V11" i="6"/>
  <c r="U11" i="6"/>
  <c r="R11" i="6"/>
  <c r="Q11" i="6"/>
  <c r="P11" i="6"/>
  <c r="M11" i="6"/>
  <c r="L11" i="6"/>
  <c r="K11" i="6"/>
  <c r="H11" i="6"/>
  <c r="AA10" i="6"/>
  <c r="Z10" i="6"/>
  <c r="W10" i="6"/>
  <c r="V10" i="6"/>
  <c r="U10" i="6"/>
  <c r="R10" i="6"/>
  <c r="Q10" i="6"/>
  <c r="P10" i="6"/>
  <c r="M10" i="6"/>
  <c r="L10" i="6"/>
  <c r="K10" i="6"/>
  <c r="H10" i="6"/>
  <c r="AA9" i="6"/>
  <c r="Z9" i="6"/>
  <c r="W9" i="6"/>
  <c r="V9" i="6"/>
  <c r="U9" i="6"/>
  <c r="R9" i="6"/>
  <c r="Q9" i="6"/>
  <c r="P9" i="6"/>
  <c r="M9" i="6"/>
  <c r="L9" i="6"/>
  <c r="K9" i="6"/>
  <c r="H9" i="6"/>
  <c r="AA8" i="6"/>
  <c r="Z8" i="6"/>
  <c r="W8" i="6"/>
  <c r="V8" i="6"/>
  <c r="U8" i="6"/>
  <c r="R8" i="6"/>
  <c r="Q8" i="6"/>
  <c r="P8" i="6"/>
  <c r="M8" i="6"/>
  <c r="L8" i="6"/>
  <c r="K8" i="6"/>
  <c r="H8" i="6"/>
  <c r="AA7" i="6"/>
  <c r="Z7" i="6"/>
  <c r="W7" i="6"/>
  <c r="V7" i="6"/>
  <c r="U7" i="6"/>
  <c r="R7" i="6"/>
  <c r="Q7" i="6"/>
  <c r="P7" i="6"/>
  <c r="M7" i="6"/>
  <c r="L7" i="6"/>
  <c r="K7" i="6"/>
  <c r="H7" i="6"/>
  <c r="AA6" i="6"/>
  <c r="Z6" i="6"/>
  <c r="W6" i="6"/>
  <c r="V6" i="6"/>
  <c r="U6" i="6"/>
  <c r="R6" i="6"/>
  <c r="Q6" i="6"/>
  <c r="P6" i="6"/>
  <c r="M6" i="6"/>
  <c r="L6" i="6"/>
  <c r="K6" i="6"/>
  <c r="H6" i="6"/>
  <c r="AA5" i="6"/>
  <c r="Z5" i="6"/>
  <c r="W5" i="6"/>
  <c r="V5" i="6"/>
  <c r="U5" i="6"/>
  <c r="R5" i="6"/>
  <c r="Q5" i="6"/>
  <c r="P5" i="6"/>
  <c r="M5" i="6"/>
  <c r="L5" i="6"/>
  <c r="K5" i="6"/>
  <c r="H5" i="6"/>
  <c r="AA4" i="6"/>
  <c r="Z4" i="6"/>
  <c r="W4" i="6"/>
  <c r="V4" i="6"/>
  <c r="U4" i="6"/>
  <c r="R4" i="6"/>
  <c r="Q4" i="6"/>
  <c r="P4" i="6"/>
  <c r="M4" i="6"/>
  <c r="L4" i="6"/>
  <c r="K4" i="6"/>
  <c r="H4" i="6"/>
  <c r="AA3" i="6"/>
  <c r="Z3" i="6"/>
  <c r="W3" i="6"/>
  <c r="V3" i="6"/>
  <c r="U3" i="6"/>
  <c r="R3" i="6"/>
  <c r="Q3" i="6"/>
  <c r="P3" i="6"/>
  <c r="M3" i="6"/>
  <c r="L3" i="6"/>
  <c r="K3" i="6"/>
  <c r="H3" i="6"/>
  <c r="AA2" i="6"/>
  <c r="Z2" i="6"/>
  <c r="W2" i="6"/>
  <c r="V2" i="6"/>
  <c r="U2" i="6"/>
  <c r="R2" i="6"/>
  <c r="Q2" i="6"/>
  <c r="P2" i="6"/>
  <c r="M2" i="6"/>
  <c r="L2" i="6"/>
  <c r="K2" i="6"/>
  <c r="H2" i="6"/>
</calcChain>
</file>

<file path=xl/sharedStrings.xml><?xml version="1.0" encoding="utf-8"?>
<sst xmlns="http://schemas.openxmlformats.org/spreadsheetml/2006/main" count="9060" uniqueCount="765">
  <si>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</si>
  <si>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</si>
  <si>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</si>
  <si>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</si>
  <si>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</si>
  <si>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</si>
  <si>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</si>
  <si>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</si>
  <si>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</si>
  <si>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</si>
  <si>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</si>
  <si>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</si>
  <si>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</si>
  <si>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</si>
  <si>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</si>
  <si>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</si>
  <si>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</si>
  <si>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</si>
  <si>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</si>
  <si>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</si>
  <si>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</si>
  <si>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</si>
  <si>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</si>
  <si>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</si>
  <si>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</si>
  <si>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</si>
  <si>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</si>
  <si>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</si>
  <si>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</si>
  <si>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</si>
  <si>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</si>
  <si>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</si>
  <si>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</si>
  <si>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</si>
  <si>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</si>
  <si>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</si>
  <si>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</si>
  <si>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</si>
  <si>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</si>
  <si>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</si>
  <si>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</si>
  <si>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</si>
  <si>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</si>
  <si>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</si>
  <si>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</si>
  <si>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</si>
  <si>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</si>
  <si>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</si>
  <si>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</si>
  <si>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</si>
  <si>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</si>
  <si>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</si>
  <si>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</si>
  <si>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</si>
  <si>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</si>
  <si>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</si>
  <si>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</si>
  <si>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</si>
  <si>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</si>
  <si>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</si>
  <si>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</si>
  <si>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</si>
  <si>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</si>
  <si>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</si>
  <si>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</si>
  <si>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</si>
  <si>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</si>
  <si>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</si>
  <si>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</si>
  <si>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</si>
  <si>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</si>
  <si>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</si>
  <si>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</si>
  <si>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</si>
  <si>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</si>
  <si>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</si>
  <si>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</si>
  <si>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</si>
  <si>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</si>
  <si>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</si>
  <si>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</si>
  <si>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</si>
  <si>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</si>
  <si>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</si>
  <si>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</si>
  <si>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</si>
  <si>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</si>
  <si>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</si>
  <si>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</si>
  <si>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</si>
  <si>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</si>
  <si>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</si>
  <si>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</si>
  <si>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</si>
  <si>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</si>
  <si>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</si>
  <si>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</si>
  <si>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</si>
  <si>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</si>
  <si>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</si>
  <si>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</si>
  <si>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</si>
  <si>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</si>
  <si>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</si>
  <si>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</si>
  <si>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</si>
  <si>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</si>
  <si>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</si>
  <si>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</si>
  <si>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</si>
  <si>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</si>
  <si>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</si>
  <si>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</si>
  <si>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</si>
  <si>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</si>
  <si>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</si>
  <si>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</si>
  <si>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</si>
  <si>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</si>
  <si>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</si>
  <si>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</si>
  <si>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</si>
  <si>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</si>
  <si>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</si>
  <si>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</si>
  <si>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</si>
  <si>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</si>
  <si>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</si>
  <si>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</si>
  <si>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</si>
  <si>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</si>
  <si>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</si>
  <si>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</si>
  <si>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</si>
  <si>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</si>
  <si>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</si>
  <si>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</si>
  <si>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</si>
  <si>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</si>
  <si>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</si>
  <si>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</si>
  <si>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</si>
  <si>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</si>
  <si>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</si>
  <si>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</si>
  <si>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</si>
  <si>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</si>
  <si>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</si>
  <si>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</si>
  <si>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</si>
  <si>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R22.01.1 Проверка после НГ</t>
  </si>
  <si>
    <t>10.01.2022</t>
  </si>
  <si>
    <t>14:07-15:07</t>
  </si>
  <si>
    <t>14:10-15:10</t>
  </si>
  <si>
    <t>17:45-18:45</t>
  </si>
  <si>
    <t>17:40-18:40</t>
  </si>
  <si>
    <t>R22.01.1э</t>
  </si>
  <si>
    <t>11.01.2022</t>
  </si>
  <si>
    <t>13:13-14:13</t>
  </si>
  <si>
    <t>R22.01.2#1</t>
  </si>
  <si>
    <t>12.01.2022</t>
  </si>
  <si>
    <t>R22.01.2#2</t>
  </si>
  <si>
    <t>13.01.2022</t>
  </si>
  <si>
    <t>12:19-13:19</t>
  </si>
  <si>
    <t>Patch #33721769</t>
  </si>
  <si>
    <t>17.01.2022</t>
  </si>
  <si>
    <t>15:46-16:46</t>
  </si>
  <si>
    <t>15:50-16:50</t>
  </si>
  <si>
    <t>R22.01.2 Final#1</t>
  </si>
  <si>
    <t>18.01.2022</t>
  </si>
  <si>
    <t>17:19-18:19</t>
  </si>
  <si>
    <t>R22.01.2 Final#3</t>
  </si>
  <si>
    <t>19.01.2022</t>
  </si>
  <si>
    <t>12:42-13:42</t>
  </si>
  <si>
    <t>12:40-13:40</t>
  </si>
  <si>
    <t>R22.01.2 Final#4</t>
  </si>
  <si>
    <t>20.01.2022</t>
  </si>
  <si>
    <t>17:41-18:41</t>
  </si>
  <si>
    <t>R22.01.2 Final#6</t>
  </si>
  <si>
    <t>21.01.2022</t>
  </si>
  <si>
    <t>12:56-13:56</t>
  </si>
  <si>
    <t>R22.01.2 Final#6+</t>
  </si>
  <si>
    <t>16:06-17:06</t>
  </si>
  <si>
    <t>RT22.01.2 + MyCredit NEW APP#2</t>
  </si>
  <si>
    <t>24.01.2022</t>
  </si>
  <si>
    <t>12:38-13:38</t>
  </si>
  <si>
    <t>R22.02.1э #1</t>
  </si>
  <si>
    <t>25.01.2022</t>
  </si>
  <si>
    <t>15:11-16:11</t>
  </si>
  <si>
    <t>R 22.02.1 #1</t>
  </si>
  <si>
    <t>26.01.2022</t>
  </si>
  <si>
    <t>R22.02.1 #2</t>
  </si>
  <si>
    <t>27.01.2022</t>
  </si>
  <si>
    <t>R22.02.1 откат стратегий</t>
  </si>
  <si>
    <t>28.01.2022</t>
  </si>
  <si>
    <t>12:09-13:09</t>
  </si>
  <si>
    <t>R22.02.1 откат стратегий+падение</t>
  </si>
  <si>
    <t>15:36-16:36</t>
  </si>
  <si>
    <t>15:40-16:40</t>
  </si>
  <si>
    <t>R22.02.1 #5 откат стратегий</t>
  </si>
  <si>
    <t>17:55-18:55</t>
  </si>
  <si>
    <t>17:50-18:50</t>
  </si>
  <si>
    <t>R22.02.1 #7 новые стратегии + 40 потоков</t>
  </si>
  <si>
    <t>31.01.2022</t>
  </si>
  <si>
    <t>12:14-13:14</t>
  </si>
  <si>
    <t>R22.02.1 новые стратегии + 40 потоков #2</t>
  </si>
  <si>
    <t>17:59-18:59</t>
  </si>
  <si>
    <t>18:00-19:00</t>
  </si>
  <si>
    <t>Final R22.02.1 #1</t>
  </si>
  <si>
    <t>01.02.2022</t>
  </si>
  <si>
    <t>14:04-15:04</t>
  </si>
  <si>
    <t>Final R22.02.1 #2</t>
  </si>
  <si>
    <t>17:43-18:43</t>
  </si>
  <si>
    <t>Final R22.02.1 #3</t>
  </si>
  <si>
    <t>02.02.2022</t>
  </si>
  <si>
    <t>11:55-12:55</t>
  </si>
  <si>
    <t>11:50-12:50</t>
  </si>
  <si>
    <t>Final R22.02.1 #4</t>
  </si>
  <si>
    <t>17:13-18:13</t>
  </si>
  <si>
    <t>Final R22.02.1 #6</t>
  </si>
  <si>
    <t>03.02.2022</t>
  </si>
  <si>
    <t>11:52-12:52</t>
  </si>
  <si>
    <t>Final R22.02.1 #7</t>
  </si>
  <si>
    <t>16:55-17:55</t>
  </si>
  <si>
    <t>Final R22.02.1 #8</t>
  </si>
  <si>
    <t>04.02.2022</t>
  </si>
  <si>
    <t>11:07-12:07</t>
  </si>
  <si>
    <t>Проверка времен отклика МС</t>
  </si>
  <si>
    <t>14:23-15:23</t>
  </si>
  <si>
    <t>14:20-15:25</t>
  </si>
  <si>
    <t>22.02.1</t>
  </si>
  <si>
    <t>05.02.2022</t>
  </si>
  <si>
    <t>12:21-13:21</t>
  </si>
  <si>
    <t>22.02.1 + откат OSB</t>
  </si>
  <si>
    <t>14:11-15:11</t>
  </si>
  <si>
    <t>Эталон для 22.02.2 #1</t>
  </si>
  <si>
    <t>07.02.2022</t>
  </si>
  <si>
    <t>12:08-13:08</t>
  </si>
  <si>
    <t>Эталон для 22.02.2 #1(L1)</t>
  </si>
  <si>
    <t>14:40-15:40</t>
  </si>
  <si>
    <t>Эталон для 22.02.2 #2(L1)</t>
  </si>
  <si>
    <t>08.02.2022</t>
  </si>
  <si>
    <t>Эталон для 22.02.2 #3(L1)</t>
  </si>
  <si>
    <t>Новый TWCMS APP Server</t>
  </si>
  <si>
    <t>09.02.2022</t>
  </si>
  <si>
    <t>17:39-18:39</t>
  </si>
  <si>
    <t>17:40-18:45</t>
  </si>
  <si>
    <t>R #22.02.2 Предварительная сборка</t>
  </si>
  <si>
    <t>10.02.2022</t>
  </si>
  <si>
    <t>TWCMS New App+New ANTIFRAUD</t>
  </si>
  <si>
    <t>17:47-18:47</t>
  </si>
  <si>
    <t>17:50-18:52</t>
  </si>
  <si>
    <t>R22.02.2 #2 Предварительная сборка</t>
  </si>
  <si>
    <t>11.02.2022</t>
  </si>
  <si>
    <t>11:06-12:06</t>
  </si>
  <si>
    <t>R22.02.2 #3 Без перезагрузки шины</t>
  </si>
  <si>
    <t>15:27-16:27</t>
  </si>
  <si>
    <t>Эталон для #22.02.2 (LOAD2) #3</t>
  </si>
  <si>
    <t>14.02.2022</t>
  </si>
  <si>
    <t>12:55-13:55</t>
  </si>
  <si>
    <t>13:00-14:02</t>
  </si>
  <si>
    <t>Homer Patch #10 after RT 22.3</t>
  </si>
  <si>
    <t>18:09-19:09</t>
  </si>
  <si>
    <t>18:10-19:11</t>
  </si>
  <si>
    <t>RT22.02.2 Final#1</t>
  </si>
  <si>
    <t>15.02.2022</t>
  </si>
  <si>
    <t>Homer Patch #10 after RT 22.3 + toggle</t>
  </si>
  <si>
    <t>16:58-17:58</t>
  </si>
  <si>
    <t>17:00-18:01</t>
  </si>
  <si>
    <t>RT22.02.2 Final#2 w/o reboot bus</t>
  </si>
  <si>
    <t>16.02.2022</t>
  </si>
  <si>
    <t>10:31-11:31</t>
  </si>
  <si>
    <t>10:30-11:30</t>
  </si>
  <si>
    <t>RT22.02.2 Final#3 проблемы с QAD</t>
  </si>
  <si>
    <t>17.02.2022</t>
  </si>
  <si>
    <t>12:02-13:02</t>
  </si>
  <si>
    <t>RT22.02.2 Final#4 проблемы с QAD</t>
  </si>
  <si>
    <t>14:28-15:28</t>
  </si>
  <si>
    <t>14:30-15:30</t>
  </si>
  <si>
    <t>RT22.02.2 Final#5</t>
  </si>
  <si>
    <t>18:46-19:46</t>
  </si>
  <si>
    <t>18:40-19:40</t>
  </si>
  <si>
    <t>RT22.02.2 Final#6+Пересобран Homer</t>
  </si>
  <si>
    <t>18.02.2022</t>
  </si>
  <si>
    <t>12:01-13:01</t>
  </si>
  <si>
    <t>RT22.02.2 Final#7+Откат Q5F+Credit Line+UC40 OSB</t>
  </si>
  <si>
    <t>Эталон для #22.03.1 L1</t>
  </si>
  <si>
    <t>21.02.2022</t>
  </si>
  <si>
    <t>15:58-16:58</t>
  </si>
  <si>
    <t>16:00-17:00</t>
  </si>
  <si>
    <t>Эталон для #22.03.1 L2 #2</t>
  </si>
  <si>
    <t>22.02.2022</t>
  </si>
  <si>
    <t>Эталон для #22.03.1#1 L2</t>
  </si>
  <si>
    <t>24.02.2022</t>
  </si>
  <si>
    <t>12:03-13:03</t>
  </si>
  <si>
    <t>22.03.1#1 Предварительная сборка</t>
  </si>
  <si>
    <t>19:03-20:03</t>
  </si>
  <si>
    <t>22.03.1#2 Предварительная сборка</t>
  </si>
  <si>
    <t>25.02.2022</t>
  </si>
  <si>
    <t>12:24-13:24</t>
  </si>
  <si>
    <t>Final R 22.03.1 #1</t>
  </si>
  <si>
    <t>01.03.2022</t>
  </si>
  <si>
    <t>15:34-16:34</t>
  </si>
  <si>
    <t>Final R 22.03.1 #2</t>
  </si>
  <si>
    <t>17:58-18:58</t>
  </si>
  <si>
    <t>Final R 22.03.1 #3</t>
  </si>
  <si>
    <t>02.03.2022</t>
  </si>
  <si>
    <t>OSB JFR</t>
  </si>
  <si>
    <t>17:42-18:42</t>
  </si>
  <si>
    <t>17:50-18:43</t>
  </si>
  <si>
    <t>RT22.03.1 Final #5 + CreditLine</t>
  </si>
  <si>
    <t>03.03.2022</t>
  </si>
  <si>
    <t>10:42-11:42</t>
  </si>
  <si>
    <t>MK ONLYWEB #2</t>
  </si>
  <si>
    <t>Проверка ТП переход на относительные пути</t>
  </si>
  <si>
    <t>04.03.2022</t>
  </si>
  <si>
    <t>17:53-18:53</t>
  </si>
  <si>
    <t>Эталон для перехода TWCMS85 на Oracle19</t>
  </si>
  <si>
    <t>09.03.2022</t>
  </si>
  <si>
    <t>15:03-16:03</t>
  </si>
  <si>
    <t>актуализация с PROD (R #22.03.1)</t>
  </si>
  <si>
    <t>MK ALLWEB #2.</t>
  </si>
  <si>
    <t>10.03.2022</t>
  </si>
  <si>
    <t>12:06-13:06</t>
  </si>
  <si>
    <t>актуализация с PROD (R #22.03.1) #2</t>
  </si>
  <si>
    <t>14:48-15:48</t>
  </si>
  <si>
    <t>14:50-15:50</t>
  </si>
  <si>
    <t>Эталон LOAD2 (R #22.03.1)</t>
  </si>
  <si>
    <t>11.03.2022</t>
  </si>
  <si>
    <t>18:04-19:04</t>
  </si>
  <si>
    <t>Эталон RT#22.03.2</t>
  </si>
  <si>
    <t>14.03.2022</t>
  </si>
  <si>
    <t>14:29-15:29</t>
  </si>
  <si>
    <t>Эталон RT#22.03.2#3</t>
  </si>
  <si>
    <t>15.03.2022</t>
  </si>
  <si>
    <t>13:33-14:33</t>
  </si>
  <si>
    <t>Эталон RT#22.03.2#4</t>
  </si>
  <si>
    <t>16.03.2022</t>
  </si>
  <si>
    <t>10:17-11:17</t>
  </si>
  <si>
    <t>10:20-11:20</t>
  </si>
  <si>
    <t>RT#22.03.2#1</t>
  </si>
  <si>
    <t>17.03.2022</t>
  </si>
  <si>
    <t>12:32-13:32</t>
  </si>
  <si>
    <t>RT#22.03.2#2</t>
  </si>
  <si>
    <t>18.03.2022</t>
  </si>
  <si>
    <t>11:21-12:21</t>
  </si>
  <si>
    <t>RT22.03.2 Final #1 + MyC EmbRes</t>
  </si>
  <si>
    <t>22.03.2022</t>
  </si>
  <si>
    <t>14:49-15:49</t>
  </si>
  <si>
    <t>RT22.03.2 Final #1 + стратегии</t>
  </si>
  <si>
    <t>23.03.2022</t>
  </si>
  <si>
    <t>RT22.03.2 Final #2</t>
  </si>
  <si>
    <t>16:35-17:35</t>
  </si>
  <si>
    <t>RT22.03.2 Final #3</t>
  </si>
  <si>
    <t>24.03.2022</t>
  </si>
  <si>
    <t>RT22.03.2 Final #4 с откатом стратегий</t>
  </si>
  <si>
    <t>25.03.2022</t>
  </si>
  <si>
    <t>17:54-18:54</t>
  </si>
  <si>
    <t>17:40-18:50</t>
  </si>
  <si>
    <t>Etalon RT#22.04.1#2</t>
  </si>
  <si>
    <t>28.03.2022</t>
  </si>
  <si>
    <t>Эталон RT#22.04.1#2</t>
  </si>
  <si>
    <t>29.03.2022</t>
  </si>
  <si>
    <t>12:13-13:13</t>
  </si>
  <si>
    <t>RT#22.04.1#4</t>
  </si>
  <si>
    <t>30.03.2022</t>
  </si>
  <si>
    <t>14:25-15:25</t>
  </si>
  <si>
    <t>RT22.03.2 Final #5</t>
  </si>
  <si>
    <t>RT22.04.1 Final #6</t>
  </si>
  <si>
    <t>31.03.2022</t>
  </si>
  <si>
    <t>15:52-16:52</t>
  </si>
  <si>
    <t>RT22.04.1 Final #7</t>
  </si>
  <si>
    <t>01.04.2022</t>
  </si>
  <si>
    <t>12:49-13:49</t>
  </si>
  <si>
    <t>RT22.04.1 from K8s</t>
  </si>
  <si>
    <t>04.04.2022</t>
  </si>
  <si>
    <t>RT22.04.1 from K8s, new limits of RAM for WO, UFO</t>
  </si>
  <si>
    <t>18:14-19:14</t>
  </si>
  <si>
    <t>K8s java(TZ=msk), UFO,WO(Xmx=3Gi), other(Xmx=1Gi)</t>
  </si>
  <si>
    <t>05.04.2022</t>
  </si>
  <si>
    <t>11:23-12:23</t>
  </si>
  <si>
    <t>RT22.04.2 PRE#1</t>
  </si>
  <si>
    <t>07.04.2022</t>
  </si>
  <si>
    <t>RT22.04.2 PRE#2(VM)</t>
  </si>
  <si>
    <t>13:06-14:06</t>
  </si>
  <si>
    <t>RT22.04.2 PRE#3(K8s)</t>
  </si>
  <si>
    <t>19:47-20:47</t>
  </si>
  <si>
    <t>19:40-20:40</t>
  </si>
  <si>
    <t>RT22.04.2 PRE#4(K8s)</t>
  </si>
  <si>
    <t>08.04.2022</t>
  </si>
  <si>
    <t>RT22.04.2_PRE#5 (K8s)+Q5F &amp; PM</t>
  </si>
  <si>
    <t>11.04.2022</t>
  </si>
  <si>
    <t>13:20-14:20</t>
  </si>
  <si>
    <t xml:space="preserve">	RT22.04.2 PRE#6 (K8s)</t>
  </si>
  <si>
    <t>15:45-16:45</t>
  </si>
  <si>
    <t>RT22.04.2 FIN#1</t>
  </si>
  <si>
    <t>12.04.2022</t>
  </si>
  <si>
    <t>13:52-14:52</t>
  </si>
  <si>
    <t>13:50-14:50</t>
  </si>
  <si>
    <t>RT22.04.2 FIN#3</t>
  </si>
  <si>
    <t>13.04.2022</t>
  </si>
  <si>
    <t>17:22-18:22</t>
  </si>
  <si>
    <t>МПС Весна 2022 #1</t>
  </si>
  <si>
    <t>15.04.2022</t>
  </si>
  <si>
    <t>12:28-13:28</t>
  </si>
  <si>
    <t>МПС Весна 2022 #2</t>
  </si>
  <si>
    <t>17:52-18:52</t>
  </si>
  <si>
    <t>МПС Весна 2022 #3</t>
  </si>
  <si>
    <t>18.04.2022</t>
  </si>
  <si>
    <t>18:15-19:15</t>
  </si>
  <si>
    <t>МПС Весна 2022 #4</t>
  </si>
  <si>
    <t>19.04.2022</t>
  </si>
  <si>
    <t>17:06-18:06</t>
  </si>
  <si>
    <t>МПС Весна 2022 #5</t>
  </si>
  <si>
    <t>20.04.2022</t>
  </si>
  <si>
    <t>09:25-10:25</t>
  </si>
  <si>
    <t>09:20-10:20</t>
  </si>
  <si>
    <t>МПС Весна 2022 #6</t>
  </si>
  <si>
    <t>12:48-13:48</t>
  </si>
  <si>
    <t>Эталон для R #22.05.1 (LOAD2)</t>
  </si>
  <si>
    <t>15:54-16:54</t>
  </si>
  <si>
    <t>15:50-16:52</t>
  </si>
  <si>
    <t>Эталон для R #22.05.1 (LOAD2) #3. Суфф.HOMER:KMB_TEST</t>
  </si>
  <si>
    <t>21.04.2022</t>
  </si>
  <si>
    <t>Эталон для R #22.05.1 (LOAD2) #4. Суфф.HOMER:KMB_TEST</t>
  </si>
  <si>
    <t>18:24-19:24</t>
  </si>
  <si>
    <t>RT #22.05.1 Test#1</t>
  </si>
  <si>
    <t>22.04.2022</t>
  </si>
  <si>
    <t>RT #22.05.1 Test#2</t>
  </si>
  <si>
    <t>25.04.2022</t>
  </si>
  <si>
    <t>14:33-15:33</t>
  </si>
  <si>
    <t>R #22.05.1 Final#1</t>
  </si>
  <si>
    <t>26.04.2022</t>
  </si>
  <si>
    <t>11:34-12:34</t>
  </si>
  <si>
    <t>R #22.05.1F+Patch 19.4 Homer85</t>
  </si>
  <si>
    <t>27.04.2022</t>
  </si>
  <si>
    <t>12:35-13:35</t>
  </si>
  <si>
    <t>R #22.05.1F+Patch 19.4 Homer85 #4</t>
  </si>
  <si>
    <t>28.04.2022</t>
  </si>
  <si>
    <t>11:09-12:09</t>
  </si>
  <si>
    <t>11:00-12:00</t>
  </si>
  <si>
    <t>R #22.05.1F+Patch 19.4 Homer85 #5</t>
  </si>
  <si>
    <t>29.04.2022</t>
  </si>
  <si>
    <t>13:34-14:34</t>
  </si>
  <si>
    <t>Эталон для RT#22.05.2 #2</t>
  </si>
  <si>
    <t>05.05.2022</t>
  </si>
  <si>
    <t>18:13-19:13</t>
  </si>
  <si>
    <t>Эталон для RT#22.05.2 #4</t>
  </si>
  <si>
    <t>06.05.2022</t>
  </si>
  <si>
    <t>15:17-16:17</t>
  </si>
  <si>
    <t>Проверка переезда на новые хосты HOMER</t>
  </si>
  <si>
    <t>11.05.2022</t>
  </si>
  <si>
    <t>13:14-14:14</t>
  </si>
  <si>
    <t>12.05.2022</t>
  </si>
  <si>
    <t>RT#22.05.2 #1</t>
  </si>
  <si>
    <t>13.05.2022</t>
  </si>
  <si>
    <t>12:31-13:31</t>
  </si>
  <si>
    <t>12:30-13:21</t>
  </si>
  <si>
    <t>RT#22.05.2 #2</t>
  </si>
  <si>
    <t>16:54-17:54</t>
  </si>
  <si>
    <t>RT#22.05.2 #3</t>
  </si>
  <si>
    <t>16.05.2022</t>
  </si>
  <si>
    <t>13:28-14:28</t>
  </si>
  <si>
    <t>RT#22.05.2 Final #1</t>
  </si>
  <si>
    <t>17.05.2022</t>
  </si>
  <si>
    <t>14:01-15:01</t>
  </si>
  <si>
    <t>14:00-15:01</t>
  </si>
  <si>
    <t>RT#22.05.2 Final #2 + L1 Test</t>
  </si>
  <si>
    <t>RT#22.05.2 Final #3 + coherenct</t>
  </si>
  <si>
    <t>18.05.2022</t>
  </si>
  <si>
    <t>15:10-16:00</t>
  </si>
  <si>
    <t>RT#22.05.2 Final #4 + coherence + Long test</t>
  </si>
  <si>
    <t>19:04-20:04</t>
  </si>
  <si>
    <t>19:00-19:50</t>
  </si>
  <si>
    <t>RT#22.05.2 Final #5 + coherence</t>
  </si>
  <si>
    <t>19.05.2022</t>
  </si>
  <si>
    <t>13:17-14:17</t>
  </si>
  <si>
    <t>13:10-14:11</t>
  </si>
  <si>
    <t>RT#22.05.2 Final #6</t>
  </si>
  <si>
    <t>20.05.2022</t>
  </si>
  <si>
    <t>11:16-12:16</t>
  </si>
  <si>
    <t>11:10-12:11</t>
  </si>
  <si>
    <t>RT#22.06.1 Эталон</t>
  </si>
  <si>
    <t>23.05.2022</t>
  </si>
  <si>
    <t>13:58-14:58</t>
  </si>
  <si>
    <t>RT#22.05.2 Prod + coherence #2</t>
  </si>
  <si>
    <t>24.05.2022</t>
  </si>
  <si>
    <t>RT#22.05.2 Prod + coherence #3</t>
  </si>
  <si>
    <t>25.05.2022</t>
  </si>
  <si>
    <t>RT 22.06.01 #1</t>
  </si>
  <si>
    <t>27.05.2022</t>
  </si>
  <si>
    <t>RT22.06.1 Final. Суффиксы сценариев: MSRV:REPAD [интервал из теста ]5724</t>
  </si>
  <si>
    <t>02.06.2022</t>
  </si>
  <si>
    <t>RT22.06.1 Final. Суффиксы: MSRV:REPAD</t>
  </si>
  <si>
    <t>03.06.2022</t>
  </si>
  <si>
    <t>RT22.06.1 Final.</t>
  </si>
  <si>
    <t>15:13-16:13</t>
  </si>
  <si>
    <t>22.06.1 Prod</t>
  </si>
  <si>
    <t>06.06.2022</t>
  </si>
  <si>
    <t>19:34-20:34</t>
  </si>
  <si>
    <t>Эталон 22.06. F [интервал из теста 5733]</t>
  </si>
  <si>
    <t>07.06.2022</t>
  </si>
  <si>
    <t>13:21-14:24</t>
  </si>
  <si>
    <t>RT22.06.2 Pre-2</t>
  </si>
  <si>
    <t>10.06.2022</t>
  </si>
  <si>
    <t>14:50-15:44</t>
  </si>
  <si>
    <t>RT22.06.2 Final-1 long run [интервал из теста 5746]</t>
  </si>
  <si>
    <t>14.06.2022</t>
  </si>
  <si>
    <t>14:52-15:45</t>
  </si>
  <si>
    <t>RT22.06.2 Final-2 long run [интервал из теста 5748]</t>
  </si>
  <si>
    <t>15.06.2022</t>
  </si>
  <si>
    <t>15:35-16:32</t>
  </si>
  <si>
    <t>RT22.06.2 Final-3 long run [интервал из теста 5751]</t>
  </si>
  <si>
    <t>16.06.2022</t>
  </si>
  <si>
    <t>12:35-13:34</t>
  </si>
  <si>
    <t>RT22.06.2 Final-3 long run (тест с новыми версиями микрачей) [интервал из теста 5754]</t>
  </si>
  <si>
    <t>17.06.2022</t>
  </si>
  <si>
    <t>13:21-14:23</t>
  </si>
  <si>
    <t>Получение эталона</t>
  </si>
  <si>
    <t>22.06.2022</t>
  </si>
  <si>
    <t>13:03-14:03</t>
  </si>
  <si>
    <t>13:00-13:50</t>
  </si>
  <si>
    <t>Получение эталона #2</t>
  </si>
  <si>
    <t>17:10-18:11</t>
  </si>
  <si>
    <t>R #22.07.1 test #1</t>
  </si>
  <si>
    <t>24.06.2022</t>
  </si>
  <si>
    <t>10:53-11:53</t>
  </si>
  <si>
    <t>10:50-11:54</t>
  </si>
  <si>
    <t>R #22.07.1 test #2 [интервал из теста 5766]</t>
  </si>
  <si>
    <t>27.06.2022</t>
  </si>
  <si>
    <t>TEST R #22.07.1 FINAL #1 [интервал из теста 5771]</t>
  </si>
  <si>
    <t>28.06.2022</t>
  </si>
  <si>
    <t>R #22.07.1 FINAL # 2 [интервал из теста 5777]</t>
  </si>
  <si>
    <t>29.06.2022</t>
  </si>
  <si>
    <t>17:05-18:05</t>
  </si>
  <si>
    <t>R #22.07.1 FINAL # 3 [интервал из теста 5779]</t>
  </si>
  <si>
    <t>30.06.2022</t>
  </si>
  <si>
    <t>11:50-12:55</t>
  </si>
  <si>
    <t>R #22.07.1 FINAL # 4 + Quorum [интервал из теста 5783]</t>
  </si>
  <si>
    <t>16:43-17:43</t>
  </si>
  <si>
    <t>16:40-17:41</t>
  </si>
  <si>
    <t>R#22.07.1 FINAL#5 (Homer+TW patches) [интервал из теста 5785]</t>
  </si>
  <si>
    <t>01.07.2022</t>
  </si>
  <si>
    <t>12:53-13:52</t>
  </si>
  <si>
    <t>Эталон R 22.07.02 [интервал из теста 5791]</t>
  </si>
  <si>
    <t>04.07.2022</t>
  </si>
  <si>
    <t>15:34-16:31</t>
  </si>
  <si>
    <t>New HomeR cluster+SAN</t>
  </si>
  <si>
    <t>05.07.2022</t>
  </si>
  <si>
    <t>17:38-18:38</t>
  </si>
  <si>
    <t>RT#22.07.2 test #1 [интервал из теста 5802]</t>
  </si>
  <si>
    <t>07.07.2022</t>
  </si>
  <si>
    <t>RT#22.07.2 test #3 [интервал из теста 5807]</t>
  </si>
  <si>
    <t>11.07.2022</t>
  </si>
  <si>
    <t>16:22-17:21</t>
  </si>
  <si>
    <t>RT#22.07.2 final #1</t>
  </si>
  <si>
    <t>12.07.2022</t>
  </si>
  <si>
    <t>16:57-17:57</t>
  </si>
  <si>
    <t>RT#22.07.2 final #2 [интервал из теста 5817]</t>
  </si>
  <si>
    <t>13.07.2022</t>
  </si>
  <si>
    <t>15:00-16:03</t>
  </si>
  <si>
    <t>Длительный тест с установкой 22.07.3 [интервал из теста 5826] Первый после установки</t>
  </si>
  <si>
    <t>19.07.2022</t>
  </si>
  <si>
    <t>16:03-17:02</t>
  </si>
  <si>
    <t>RT#22.07.3 (откат java homer) [интервал из теста 5837]</t>
  </si>
  <si>
    <t>21.07.2022</t>
  </si>
  <si>
    <t>Установка 22.07.3 на Гомер с рестартом WLS. [интервал из теста 5847] Зачетный 1</t>
  </si>
  <si>
    <t>22.07.2022</t>
  </si>
  <si>
    <t>16:00-17:05</t>
  </si>
  <si>
    <t>18:02-19:00</t>
  </si>
  <si>
    <t>R #22.07.2 исправили JINTEG-40277. Суффиксы сценариев: HOMER:DEBUG</t>
  </si>
  <si>
    <t>25.07.2022</t>
  </si>
  <si>
    <t>16:29-17:29</t>
  </si>
  <si>
    <t>Эталон для R 22.08.1 [интервал из теста 5860]</t>
  </si>
  <si>
    <t>26.07.2022</t>
  </si>
  <si>
    <t>16:55-17:54</t>
  </si>
  <si>
    <t>R #22.07.2 + ребаланс БД Homer. Суффиксы сценариев: HOMER:DEBUG</t>
  </si>
  <si>
    <t>27.07.2022</t>
  </si>
  <si>
    <t>09:27-10:27</t>
  </si>
  <si>
    <t>09:30-10:30</t>
  </si>
  <si>
    <t>Pre R#22.08.1 [интервал из теста 5866] 22.08.1</t>
  </si>
  <si>
    <t>28.07.2022</t>
  </si>
  <si>
    <t>16:51-17:54</t>
  </si>
  <si>
    <t>Pre R#22.08.1 [интервал 2 из теста 5866] 22.08.1</t>
  </si>
  <si>
    <t>15:11-16:15</t>
  </si>
  <si>
    <t>R #22.07.3 (LOAD1) - sunday</t>
  </si>
  <si>
    <t>31.07.2022</t>
  </si>
  <si>
    <t>12:07-13:07</t>
  </si>
  <si>
    <t>Pre R#22.08.1 #2 [интервал из теста 5872] Сравнить релиз до и после обновления продуктов</t>
  </si>
  <si>
    <t>29.07.2022</t>
  </si>
  <si>
    <t>15:04-16:14</t>
  </si>
  <si>
    <t>R #22.07.3 (LOAD1) + исправления ошибки HOMER</t>
  </si>
  <si>
    <t>01.08.2022</t>
  </si>
  <si>
    <t>17:11-18:11</t>
  </si>
  <si>
    <t>R #22.07.3 (LOAD1) #5</t>
  </si>
  <si>
    <t>03.08.2022</t>
  </si>
  <si>
    <t>07:43-08:43</t>
  </si>
  <si>
    <t>07:40-08:40</t>
  </si>
  <si>
    <t>22.08.1F [интервал из теста 5883] 22.08.1 Финальная версия + скрипт WF + обновлен Blaze</t>
  </si>
  <si>
    <t>12:52-13:50</t>
  </si>
  <si>
    <t>R #22.08.1 (LOAD1) Finally</t>
  </si>
  <si>
    <t>R #22.08.1F LOAD2 (с прод версией q5f) [интервал из теста 5888] 22.08.1F</t>
  </si>
  <si>
    <t>04.08.2022</t>
  </si>
  <si>
    <t>10:30-11:35</t>
  </si>
  <si>
    <t>R #22.08.1 (LOAD1) Finally #2</t>
  </si>
  <si>
    <t>05.08.2022</t>
  </si>
  <si>
    <t>07:27-08:27</t>
  </si>
  <si>
    <t>07:20-08:20</t>
  </si>
  <si>
    <t>R #22.08.1F LOAD2 (прод q5f, финал OSB и Homer) #2 + откат пакета Oracle [интервал из теста 5900] новый WL, откат части патча Oracle (имени Шмаковой)</t>
  </si>
  <si>
    <t>17:14-18:14</t>
  </si>
  <si>
    <t>17:10-18:12</t>
  </si>
  <si>
    <t>эталон для R #22.08.2</t>
  </si>
  <si>
    <t>09.08.2022</t>
  </si>
  <si>
    <t>10:41-11:41</t>
  </si>
  <si>
    <t>R #22.08.1F LOAD2 + откат Homer [интервал из теста 5912] Откат HomeR Java+Oracle</t>
  </si>
  <si>
    <t>12:40-13:42</t>
  </si>
  <si>
    <t>R #22.08.1F LOAD2 + откат Homer #2</t>
  </si>
  <si>
    <t>10.08.2022</t>
  </si>
  <si>
    <t>13:39-14:39</t>
  </si>
  <si>
    <t>13:30-14:35</t>
  </si>
  <si>
    <t>16:30-17:31</t>
  </si>
  <si>
    <t>13:00-14:01</t>
  </si>
  <si>
    <t>10:41-11:40</t>
  </si>
  <si>
    <t>17:30-18:40</t>
  </si>
  <si>
    <t>14:30-15:31</t>
  </si>
  <si>
    <t>19:01-20:00</t>
  </si>
  <si>
    <t>11:50-12:51</t>
  </si>
  <si>
    <t>13:40-14:40</t>
  </si>
  <si>
    <t>16:20-17:20</t>
  </si>
  <si>
    <t>15:11-16:10</t>
  </si>
  <si>
    <t>18:20-19:21</t>
  </si>
  <si>
    <t>15:01-16:00</t>
  </si>
  <si>
    <t>2:50:-3:51:</t>
  </si>
  <si>
    <t>1:50:-2:51:</t>
  </si>
  <si>
    <t>8:10:-9:10:</t>
  </si>
  <si>
    <t>19:40-20:41</t>
  </si>
  <si>
    <t>13:21-14:20</t>
  </si>
  <si>
    <t>17:50-18:51</t>
  </si>
  <si>
    <t>12:51-13:50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</si>
  <si>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</si>
  <si>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</si>
  <si>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</si>
  <si>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</si>
  <si>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</si>
  <si>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</si>
  <si>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</si>
  <si>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</si>
  <si>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</si>
  <si>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</si>
  <si>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</si>
  <si>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</si>
  <si>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</si>
  <si>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</si>
  <si>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</si>
  <si>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</si>
  <si>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</si>
  <si>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</si>
  <si>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</si>
  <si>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</si>
  <si>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</si>
  <si>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</si>
  <si>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</si>
  <si>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</si>
  <si>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</si>
  <si>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</si>
  <si>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</si>
  <si>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</si>
  <si>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</si>
  <si>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</si>
  <si>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</si>
  <si>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</si>
  <si>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</si>
  <si>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</si>
  <si>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MFO_APPROVE</t>
  </si>
  <si>
    <t>MFO_REFUSE</t>
  </si>
  <si>
    <t>PK_NK_APPR</t>
  </si>
  <si>
    <t>PK_NK_PRE_APPR</t>
  </si>
  <si>
    <t>PK_NK_WLCM</t>
  </si>
  <si>
    <t>RD_PRE_APPR</t>
  </si>
  <si>
    <t>RK_APPR</t>
  </si>
  <si>
    <t>RK_WLCM</t>
  </si>
  <si>
    <t>TWCMS_DEBET_CARD_APPL_SVYAZNOY</t>
  </si>
  <si>
    <t>Total</t>
  </si>
  <si>
    <t>18:36-19:36</t>
  </si>
  <si>
    <t>ClientWSEndpoint#getClientInfoByCUIDRequest</t>
  </si>
  <si>
    <t>ClientWSEndpoint#getClientInfoByPassportRequest</t>
  </si>
  <si>
    <t>ClientWSEndpoint#getFlagsRequest</t>
  </si>
  <si>
    <t>ClientWSEndpoint#searchClientRequest</t>
  </si>
  <si>
    <t>ClientWSEndpoint#searchClientsRequest</t>
  </si>
  <si>
    <t>Total_Client</t>
  </si>
  <si>
    <t>CustomerUpdWSEndpoint#notifyCustomerUpdRequest</t>
  </si>
  <si>
    <t>CustomerUpdateWSEndpoint#confirmCustomerUpdateRequest</t>
  </si>
  <si>
    <t>CustomerWSEndpoint#getCustomerAllMobileContactsRequest</t>
  </si>
  <si>
    <t>CustomerWSEndpoint#getCustomerContactsRequest</t>
  </si>
  <si>
    <t>CustomerWSEndpoint#getCustomerDataRequest</t>
  </si>
  <si>
    <t>CustomerWSEndpoint#getCustomerMobileContactsRequest</t>
  </si>
  <si>
    <t>CustomerWSEndpoint#getCustomerQuickRequest</t>
  </si>
  <si>
    <t>CustomerWSEndpoint#getCustomerRequest</t>
  </si>
  <si>
    <t>CustomerWSEndpoint#getCustomerShortRequest</t>
  </si>
  <si>
    <t>CustomerWSEndpoint#identifyCustomerShortRequest</t>
  </si>
  <si>
    <t>CustomerWSEndpoint#setCustomerDataQuick2Request</t>
  </si>
  <si>
    <t>CustomerWSEndpoint#setCustomerDataQuickRequest</t>
  </si>
  <si>
    <t>CustomerWSEndpoint#setCustomerDataRequest</t>
  </si>
  <si>
    <t>CustomerWSEndpoint#setCustomerDataShortRequest</t>
  </si>
  <si>
    <t>CustomerWSEndpoint#setDocumentsRequest</t>
  </si>
  <si>
    <t>Total_Customer</t>
  </si>
  <si>
    <t>EventWSEndpoint#createEventRequest</t>
  </si>
  <si>
    <t>EventWSEndpoint#searchEventsRequest</t>
  </si>
  <si>
    <t>Total_Event</t>
  </si>
  <si>
    <t>ScanServerStorageWSEndpoint#createPageRequest</t>
  </si>
  <si>
    <t>ScanServerStorageWSEndpoint#findAllDocumentsByObjectNoRequest</t>
  </si>
  <si>
    <t>ScanServerStorageWSEndpoint#findAllDocumentsRequest</t>
  </si>
  <si>
    <t>ScanServerStorageWSEndpoint#findDocumentByObjectNoRequest</t>
  </si>
  <si>
    <t>ScanServerStorageWSEndpoint#findOrCreateDocumentByObjectNoRequest</t>
  </si>
  <si>
    <t>ScanServerStorageWSEndpoint#findOrUploadImageByPageIdRequest</t>
  </si>
  <si>
    <t>ScanServerStorageWSEndpoint#getAllDocTypeRequest</t>
  </si>
  <si>
    <t>ScanServerStorageWSEndpoint#getDocumentRequest</t>
  </si>
  <si>
    <t>ScanServerStorageWSEndpoint#setStorageDurationRequest</t>
  </si>
  <si>
    <t>ScanServerStorageWSEndpoint#updateObjectNoRequest</t>
  </si>
  <si>
    <t>Total_Scan</t>
  </si>
  <si>
    <t>WS методы</t>
  </si>
  <si>
    <t>Описание</t>
  </si>
  <si>
    <t>Ссылка</t>
  </si>
  <si>
    <t>time_min</t>
  </si>
  <si>
    <t>time_max</t>
  </si>
  <si>
    <t>time_90p</t>
  </si>
  <si>
    <t>ClientWS.getClientInfoByPassport</t>
  </si>
  <si>
    <t>ClientWS.searchClient</t>
  </si>
  <si>
    <t>ClientWS.searchClients</t>
  </si>
  <si>
    <t>CustomerWS.setCustomerData2</t>
  </si>
  <si>
    <t>CustomerWS.getCustomerData</t>
  </si>
  <si>
    <t>CustomerWS.getCustomer</t>
  </si>
  <si>
    <t>CustomerWS.getCustomerQuick</t>
  </si>
  <si>
    <t>CustomerWS.getCustomerShort</t>
  </si>
  <si>
    <t>CustomerWS.identifyCustomerShort</t>
  </si>
  <si>
    <t>CustomerWS.setCustomerDataQuick2</t>
  </si>
  <si>
    <t>CustomerWS.setCustomerDataQuick</t>
  </si>
  <si>
    <t>setCustomerDataRequest</t>
  </si>
  <si>
    <t>CustomerWS.setCustomerDataShort</t>
  </si>
  <si>
    <t>CustomerWS.setCustomerData</t>
  </si>
  <si>
    <t>Типы SMS</t>
  </si>
  <si>
    <t>*На среде L2 могут приходить через час после заврешения зачетного периода</t>
  </si>
  <si>
    <t>Предложение на РК одобрено</t>
  </si>
  <si>
    <t>Предложение на КН одобрено</t>
  </si>
  <si>
    <t>КН выдан на ДК/РК</t>
  </si>
  <si>
    <t>КН выдан в др. банк</t>
  </si>
  <si>
    <t>Зачисления денежных средств на счёт 40817 договора РК</t>
  </si>
  <si>
    <t>О поступлении платежа на счет РК через Онлайн канал</t>
  </si>
  <si>
    <t>Зачисления денежных средств на счёт 40817 договора РК (PUSH уведомление)</t>
  </si>
  <si>
    <t>Зачисления денежных средств на счёт 42301 договора КН\ПК</t>
  </si>
  <si>
    <t>О поступлении платежа на счет ПК\НК через Онлайн канал</t>
  </si>
  <si>
    <t>Зачисления денежных средств на счёт 42301 договора КН\ПК (PUSH уведомление)</t>
  </si>
  <si>
    <t>SMS об одобрении продукта МФО</t>
  </si>
  <si>
    <t>(редкая смс)</t>
  </si>
  <si>
    <t xml:space="preserve">SMS об отказе по продукту МФО </t>
  </si>
  <si>
    <t>SMS об отказе по продукту МФО</t>
  </si>
  <si>
    <t>Об одобрении кредита (ПК/КН)</t>
  </si>
  <si>
    <t>«Welcome sms» О подписании договора(ПК/КН)</t>
  </si>
  <si>
    <t>Об одобрении кредита (РК)</t>
  </si>
  <si>
    <t>«Welcome sms» О подписании договора(РК)</t>
  </si>
  <si>
    <t>SMS о готовности карты для выдачи в Связном</t>
  </si>
  <si>
    <t>DBO_Scan - SCAN</t>
  </si>
  <si>
    <t>/dboscan/v1/dboscan</t>
  </si>
  <si>
    <t>ScanServerStorageWS.findOrCreateDocumentByObjectNo</t>
  </si>
  <si>
    <t>ScanServerStorageWS. createPage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</si>
</sst>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6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228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1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P223" totalsRowShown="0" headerRowDxfId="227" dataDxfId="226">
  <autoFilter ref="A1:P223">
    <filterColumn colId="7">
      <filters>
        <filter val="L1"/>
      </filters>
    </filterColumn>
  </autoFilter>
  <tableColumns count="16">
    <tableColumn id="1" name="Release" dataDxfId="225"/>
    <tableColumn id="2" name="Date" dataDxfId="224"/>
    <tableColumn id="3" name="Test Time" dataDxfId="223"/>
    <tableColumn id="4" name="AWR time" dataDxfId="222"/>
    <tableColumn id="5" name="AWR elapsed time" dataDxfId="221"/>
    <tableColumn id="6" name="Test number" dataDxfId="220"/>
    <tableColumn id="7" name="Standart" dataDxfId="219"/>
    <tableColumn id="8" name="Env" dataDxfId="218"/>
    <tableColumn id="9" name="DB Time" dataDxfId="217"/>
    <tableColumn id="10" name="CPU Time" dataDxfId="216"/>
    <tableColumn id="11" name="Elapsed Time" dataDxfId="215"/>
    <tableColumn id="12" name="IO Time" dataDxfId="214"/>
    <tableColumn id="13" name="Buffer Gets" dataDxfId="213"/>
    <tableColumn id="14" name="Physical Reads" dataDxfId="212"/>
    <tableColumn id="15" name="Captured SQL Executions" dataDxfId="211"/>
    <tableColumn id="16" name="Cluster Wait Time" dataDxfId="2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223" totalsRowShown="0" headerRowDxfId="209" dataDxfId="208">
  <autoFilter ref="A1:O223">
    <filterColumn colId="7">
      <filters>
        <filter val="L1"/>
      </filters>
    </filterColumn>
  </autoFilter>
  <tableColumns count="15">
    <tableColumn id="1" name="Release" dataDxfId="207"/>
    <tableColumn id="2" name="Date" dataDxfId="206"/>
    <tableColumn id="3" name="Test Time" dataDxfId="205"/>
    <tableColumn id="4" name="AWR time" dataDxfId="204"/>
    <tableColumn id="5" name="AWR elapsed time" dataDxfId="203"/>
    <tableColumn id="6" name="Test number" dataDxfId="202"/>
    <tableColumn id="7" name="Standart" dataDxfId="201"/>
    <tableColumn id="8" name="Env" dataDxfId="200"/>
    <tableColumn id="9" name="DB Time" dataDxfId="199"/>
    <tableColumn id="10" name="CPU Time" dataDxfId="198"/>
    <tableColumn id="11" name="Elapsed Time" dataDxfId="197"/>
    <tableColumn id="12" name="IO Time" dataDxfId="196"/>
    <tableColumn id="13" name="Buffer Gets" dataDxfId="195"/>
    <tableColumn id="14" name="Physical Reads" dataDxfId="194"/>
    <tableColumn id="15" name="Captured SQL Executions" dataDxfId="1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223" totalsRowShown="0" headerRowDxfId="192" dataDxfId="191">
  <autoFilter ref="A1:P223">
    <filterColumn colId="7">
      <filters>
        <filter val="L2"/>
      </filters>
    </filterColumn>
  </autoFilter>
  <tableColumns count="16">
    <tableColumn id="1" name="Release" dataDxfId="190"/>
    <tableColumn id="2" name="Date" dataDxfId="189"/>
    <tableColumn id="3" name="Test Time" dataDxfId="188"/>
    <tableColumn id="4" name="AWR time" dataDxfId="187"/>
    <tableColumn id="5" name="AWR elapsed time" dataDxfId="186"/>
    <tableColumn id="6" name="Test number" dataDxfId="185"/>
    <tableColumn id="7" name="Standart" dataDxfId="184"/>
    <tableColumn id="8" name="Env" dataDxfId="183"/>
    <tableColumn id="9" name="DB Time" dataDxfId="182"/>
    <tableColumn id="10" name="CPU Time" dataDxfId="181"/>
    <tableColumn id="11" name="Elapsed Time" dataDxfId="180"/>
    <tableColumn id="12" name="IO Time" dataDxfId="179"/>
    <tableColumn id="13" name="Buffer Gets" dataDxfId="178"/>
    <tableColumn id="14" name="Physical Reads" dataDxfId="177"/>
    <tableColumn id="15" name="Captured SQL Executions" dataDxfId="176"/>
    <tableColumn id="16" name="Cluster Wait Time" dataDxfId="1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223" totalsRowShown="0" headerRowDxfId="174" dataDxfId="173">
  <autoFilter ref="A1:O223">
    <filterColumn colId="7">
      <filters>
        <filter val="L1"/>
      </filters>
    </filterColumn>
  </autoFilter>
  <tableColumns count="15">
    <tableColumn id="15" name="Release" dataDxfId="172"/>
    <tableColumn id="1" name="Date" dataDxfId="171"/>
    <tableColumn id="2" name="Test Time" dataDxfId="170"/>
    <tableColumn id="3" name="AWR time" dataDxfId="169"/>
    <tableColumn id="4" name="AWR elapsed time" dataDxfId="168"/>
    <tableColumn id="5" name="Test number" dataDxfId="167"/>
    <tableColumn id="6" name="Standart" dataDxfId="166"/>
    <tableColumn id="7" name="Env" dataDxfId="165"/>
    <tableColumn id="8" name="DB Time" dataDxfId="164"/>
    <tableColumn id="9" name="CPU Time" dataDxfId="163"/>
    <tableColumn id="10" name="Elapsed Time" dataDxfId="162"/>
    <tableColumn id="11" name="IO Time" dataDxfId="161"/>
    <tableColumn id="12" name="Buffer Gets" dataDxfId="160"/>
    <tableColumn id="13" name="Physical Reads" dataDxfId="159"/>
    <tableColumn id="14" name="Captured SQL Executions" dataDxfId="1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222" totalsRowShown="0" headerRowDxfId="157" dataDxfId="156">
  <autoFilter ref="A1:P222">
    <filterColumn colId="7">
      <filters>
        <filter val="L1"/>
      </filters>
    </filterColumn>
  </autoFilter>
  <tableColumns count="16">
    <tableColumn id="1" name="Release" dataDxfId="155"/>
    <tableColumn id="2" name="Date" dataDxfId="154"/>
    <tableColumn id="3" name="Test Time" dataDxfId="153"/>
    <tableColumn id="4" name="AWR time" dataDxfId="152"/>
    <tableColumn id="5" name="AWR elapsed time" dataDxfId="151"/>
    <tableColumn id="6" name="Test number" dataDxfId="150"/>
    <tableColumn id="7" name="Standart" dataDxfId="149"/>
    <tableColumn id="8" name="Env" dataDxfId="148"/>
    <tableColumn id="9" name="DB Time" dataDxfId="147"/>
    <tableColumn id="10" name="CPU Time" dataDxfId="146"/>
    <tableColumn id="11" name="Elapsed Time" dataDxfId="145"/>
    <tableColumn id="12" name="IO Time" dataDxfId="144"/>
    <tableColumn id="13" name="Buffer Gets" dataDxfId="143"/>
    <tableColumn id="14" name="Physical Reads" dataDxfId="142"/>
    <tableColumn id="15" name="Captured SQL Executions" dataDxfId="141"/>
    <tableColumn id="16" name="Cluster Wait Time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221" totalsRowShown="0" headerRowDxfId="138">
  <autoFilter ref="A1:AA221">
    <filterColumn colId="6">
      <filters>
        <filter val="L1"/>
      </filters>
    </filterColumn>
  </autoFilter>
  <tableColumns count="27">
    <tableColumn id="1" name="Release" dataDxfId="137"/>
    <tableColumn id="2" name="Date" dataDxfId="136"/>
    <tableColumn id="3" name="Test time" dataDxfId="135"/>
    <tableColumn id="4" name="AWR time" dataDxfId="134"/>
    <tableColumn id="5" name="AWR elapsed time" dataDxfId="133"/>
    <tableColumn id="6" name="Test number" dataDxfId="132"/>
    <tableColumn id="7" name="Env" dataDxfId="131"/>
    <tableColumn id="8" name="CIF DBTime (sum)" dataDxfId="130">
      <calculatedColumnFormula>SUM(Таблица2[[#This Row],[CIF DBTime node1 (min)]:[CIF DBTime node2 (min)]])</calculatedColumnFormula>
    </tableColumn>
    <tableColumn id="9" name="CIF DBTime node1 (min)" dataDxfId="129"/>
    <tableColumn id="10" name="CIF DBTime node2 (min)" dataDxfId="128"/>
    <tableColumn id="11" name="CIF DBTime node1 (%)" dataDxfId="127">
      <calculatedColumnFormula>Таблица2[[#This Row],[CIF DBTime node1 (min)]]/Таблица2[[#This Row],[CIF DBTime (sum)]]</calculatedColumnFormula>
    </tableColumn>
    <tableColumn id="12" name="CIF DBTime node2 (%)" dataDxfId="126">
      <calculatedColumnFormula>Таблица2[[#This Row],[CIF DBTime node2 (min)]]/Таблица2[[#This Row],[CIF DBTime (sum)]]</calculatedColumnFormula>
    </tableColumn>
    <tableColumn id="13" name="CIF Avg Active Sessions (sum)" dataDxfId="125">
      <calculatedColumnFormula>SUM(Таблица2[[#This Row],[CIF Avg Active Sessions node1]:[CIF Avg Active Sessions node2]])</calculatedColumnFormula>
    </tableColumn>
    <tableColumn id="14" name="CIF Avg Active Sessions node1" dataDxfId="124"/>
    <tableColumn id="15" name="CIF Avg Active Sessions node2" dataDxfId="123"/>
    <tableColumn id="16" name="CIF Avg Active Sessions node1 (%)" dataDxfId="122">
      <calculatedColumnFormula>Таблица2[[#This Row],[CIF Avg Active Sessions node1]]/Таблица2[[#This Row],[CIF Avg Active Sessions (sum)]]</calculatedColumnFormula>
    </tableColumn>
    <tableColumn id="17" name="CIF Avg Active Sessions node2 (%)" dataDxfId="121">
      <calculatedColumnFormula>Таблица2[[#This Row],[CIF Avg Active Sessions node2]]/Таблица2[[#This Row],[CIF Avg Active Sessions (sum)]]</calculatedColumnFormula>
    </tableColumn>
    <tableColumn id="18" name="LAP DBTime (sum)" dataDxfId="120">
      <calculatedColumnFormula>SUM(Таблица2[[#This Row],[LAP DBTime node1 (min)]:[LAP DBTime node2 (min)]])</calculatedColumnFormula>
    </tableColumn>
    <tableColumn id="19" name="LAP DBTime node1 (min)" dataDxfId="119"/>
    <tableColumn id="20" name="LAP DBTime node2 (min)" dataDxfId="118"/>
    <tableColumn id="21" name="LAP DBTime node1 (%)" dataDxfId="117">
      <calculatedColumnFormula>Таблица2[[#This Row],[LAP DBTime node1 (min)]]/Таблица2[[#This Row],[LAP DBTime (sum)]]</calculatedColumnFormula>
    </tableColumn>
    <tableColumn id="22" name="LAP DBTime node2 (%)" dataDxfId="116">
      <calculatedColumnFormula>Таблица2[[#This Row],[LAP DBTime node2 (min)]]/Таблица2[[#This Row],[LAP DBTime (sum)]]</calculatedColumnFormula>
    </tableColumn>
    <tableColumn id="23" name="LAP Avg Active Sessions (sum)" dataDxfId="115">
      <calculatedColumnFormula>SUM(Таблица2[[#This Row],[LAP Avg Active Sessions node1]:[LAP Avg Active Sessions node2]])</calculatedColumnFormula>
    </tableColumn>
    <tableColumn id="24" name="LAP Avg Active Sessions node1" dataDxfId="114"/>
    <tableColumn id="25" name="LAP Avg Active Sessions node2" dataDxfId="113"/>
    <tableColumn id="26" name="LAP Avg Active Sessions node1 (%)" dataDxfId="112">
      <calculatedColumnFormula>Таблица2[[#This Row],[LAP Avg Active Sessions node1]]/Таблица2[[#This Row],[LAP Avg Active Sessions (sum)]]</calculatedColumnFormula>
    </tableColumn>
    <tableColumn id="27" name="LAP Avg Active Sessions node2 (%)" dataDxfId="111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AC223" totalsRowShown="0" headerRowDxfId="110" dataDxfId="109">
  <autoFilter ref="A1:AC223">
    <filterColumn colId="5">
      <filters>
        <filter val="L2"/>
      </filters>
    </filterColumn>
  </autoFilter>
  <tableColumns count="29">
    <tableColumn id="1" name="Release" dataDxfId="108"/>
    <tableColumn id="2" name="Date" dataDxfId="107"/>
    <tableColumn id="3" name="Test Time" dataDxfId="106"/>
    <tableColumn id="4" name="Test number" dataDxfId="105"/>
    <tableColumn id="5" name="Standart" dataDxfId="104"/>
    <tableColumn id="6" name="Env" dataDxfId="103"/>
    <tableColumn id="7" name="CREDIT_CARD_RELEASE_IS_APPROVED" dataDxfId="102"/>
    <tableColumn id="8" name="CREDIT_IS_APPROVED" dataDxfId="101"/>
    <tableColumn id="9" name="CREDIT_IS_ISSUED" dataDxfId="100"/>
    <tableColumn id="10" name="CREDIT_IS_ISSUED_ON_OTHER_BANK_ACCOUNT" dataDxfId="99"/>
    <tableColumn id="11" name="EHUB_KARTA_POPOLNENIE" dataDxfId="98"/>
    <tableColumn id="12" name="EHUB_KARTA_POPOLNENIE_OF" dataDxfId="97"/>
    <tableColumn id="13" name="EHUB_KARTA_POPOLNENIE_OFF_PUSH" dataDxfId="96"/>
    <tableColumn id="14" name="EHUB_KARTA_POPOLNENIE_PUSH" dataDxfId="95"/>
    <tableColumn id="15" name="EHUB_KNPK_POPOLNENIE" dataDxfId="94"/>
    <tableColumn id="16" name="EHUB_KNPK_POPOLNENIE_OF" dataDxfId="93"/>
    <tableColumn id="17" name="EHUB_KNPK_POPOLNENIE_OF_PUSH" dataDxfId="92"/>
    <tableColumn id="18" name="EHUB_KNPK_POPOLNENIE_PUSH" dataDxfId="91"/>
    <tableColumn id="19" name="HOMER_CREDITCARD_REJECT" dataDxfId="90"/>
    <tableColumn id="27" name="MFO_APPROVE" dataDxfId="89"/>
    <tableColumn id="26" name="MFO_REFUSE" dataDxfId="88"/>
    <tableColumn id="20" name="PK_NK_APPR" dataDxfId="87"/>
    <tableColumn id="21" name="PK_NK_PRE_APPR" dataDxfId="86"/>
    <tableColumn id="22" name="PK_NK_WLCM" dataDxfId="85"/>
    <tableColumn id="29" name="RD_PRE_APPR" dataDxfId="84"/>
    <tableColumn id="23" name="RK_APPR" dataDxfId="83"/>
    <tableColumn id="24" name="RK_WLCM" dataDxfId="82"/>
    <tableColumn id="28" name="TWCMS_DEBET_CARD_APPL_SVYAZNOY" dataDxfId="81"/>
    <tableColumn id="25" name="Total" dataDxfId="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202" totalsRowShown="0" headerRowDxfId="79" dataDxfId="78">
  <autoFilter ref="A1:AN202">
    <filterColumn colId="3">
      <filters>
        <filter val="L2"/>
      </filters>
    </filterColumn>
  </autoFilter>
  <tableColumns count="40">
    <tableColumn id="1" name="Release" dataDxfId="77"/>
    <tableColumn id="2" name="Date" dataDxfId="76"/>
    <tableColumn id="3" name="Test number" dataDxfId="75"/>
    <tableColumn id="4" name="Env" dataDxfId="74"/>
    <tableColumn id="5" name="ClientWSEndpoint#getClientInfoByCUIDRequest" dataDxfId="73"/>
    <tableColumn id="6" name="ClientWSEndpoint#getClientInfoByPassportRequest" dataDxfId="72"/>
    <tableColumn id="7" name="ClientWSEndpoint#getFlagsRequest" dataDxfId="71"/>
    <tableColumn id="8" name="ClientWSEndpoint#searchClientRequest" dataDxfId="70"/>
    <tableColumn id="9" name="ClientWSEndpoint#searchClientsRequest" dataDxfId="69"/>
    <tableColumn id="10" name="Total_Client" dataDxfId="68"/>
    <tableColumn id="11" name="CustomerUpdWSEndpoint#notifyCustomerUpdRequest" dataDxfId="67"/>
    <tableColumn id="12" name="CustomerUpdateWSEndpoint#confirmCustomerUpdateRequest" dataDxfId="66"/>
    <tableColumn id="13" name="CustomerWSEndpoint#getCustomerAllMobileContactsRequest" dataDxfId="65"/>
    <tableColumn id="14" name="CustomerWSEndpoint#getCustomerContactsRequest" dataDxfId="64"/>
    <tableColumn id="15" name="CustomerWSEndpoint#getCustomerDataRequest" dataDxfId="63"/>
    <tableColumn id="16" name="CustomerWSEndpoint#getCustomerMobileContactsRequest" dataDxfId="62"/>
    <tableColumn id="17" name="CustomerWSEndpoint#getCustomerQuickRequest" dataDxfId="61"/>
    <tableColumn id="18" name="CustomerWSEndpoint#getCustomerRequest" dataDxfId="60"/>
    <tableColumn id="19" name="CustomerWSEndpoint#getCustomerShortRequest" dataDxfId="59"/>
    <tableColumn id="20" name="CustomerWSEndpoint#identifyCustomerShortRequest" dataDxfId="58"/>
    <tableColumn id="21" name="CustomerWSEndpoint#setCustomerDataQuick2Request" dataDxfId="57"/>
    <tableColumn id="22" name="CustomerWSEndpoint#setCustomerDataQuickRequest" dataDxfId="56"/>
    <tableColumn id="23" name="CustomerWSEndpoint#setCustomerDataRequest" dataDxfId="55"/>
    <tableColumn id="24" name="CustomerWSEndpoint#setCustomerDataShortRequest" dataDxfId="54"/>
    <tableColumn id="25" name="CustomerWSEndpoint#setDocumentsRequest" dataDxfId="53"/>
    <tableColumn id="26" name="Total_Customer" dataDxfId="52"/>
    <tableColumn id="27" name="EventWSEndpoint#createEventRequest" dataDxfId="51"/>
    <tableColumn id="28" name="EventWSEndpoint#searchEventsRequest" dataDxfId="50"/>
    <tableColumn id="29" name="Total_Event" dataDxfId="49"/>
    <tableColumn id="30" name="ScanServerStorageWSEndpoint#createPageRequest" dataDxfId="48"/>
    <tableColumn id="31" name="ScanServerStorageWSEndpoint#findAllDocumentsByObjectNoRequest" dataDxfId="47"/>
    <tableColumn id="32" name="ScanServerStorageWSEndpoint#findAllDocumentsRequest" dataDxfId="46"/>
    <tableColumn id="33" name="ScanServerStorageWSEndpoint#findDocumentByObjectNoRequest" dataDxfId="45"/>
    <tableColumn id="34" name="ScanServerStorageWSEndpoint#findOrCreateDocumentByObjectNoRequest" dataDxfId="44"/>
    <tableColumn id="35" name="ScanServerStorageWSEndpoint#findOrUploadImageByPageIdRequest" dataDxfId="43"/>
    <tableColumn id="36" name="ScanServerStorageWSEndpoint#getAllDocTypeRequest" dataDxfId="42"/>
    <tableColumn id="37" name="ScanServerStorageWSEndpoint#getDocumentRequest" dataDxfId="41"/>
    <tableColumn id="38" name="ScanServerStorageWSEndpoint#setStorageDurationRequest" dataDxfId="40"/>
    <tableColumn id="39" name="ScanServerStorageWSEndpoint#updateObjectNoRequest" dataDxfId="39"/>
    <tableColumn id="40" name="Total_Scan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202" totalsRowShown="0" headerRowDxfId="37" dataDxfId="36">
  <autoFilter ref="A1:AJ202">
    <filterColumn colId="3">
      <filters>
        <filter val="L2"/>
      </filters>
    </filterColumn>
  </autoFilter>
  <tableColumns count="36">
    <tableColumn id="1" name="Release" dataDxfId="35"/>
    <tableColumn id="2" name="Date" dataDxfId="34"/>
    <tableColumn id="3" name="Test number" dataDxfId="33"/>
    <tableColumn id="4" name="Env" dataDxfId="32"/>
    <tableColumn id="5" name="ClientWSEndpoint#getClientInfoByCUIDRequest" dataDxfId="31"/>
    <tableColumn id="6" name="ClientWSEndpoint#getClientInfoByPassportRequest" dataDxfId="30"/>
    <tableColumn id="7" name="ClientWSEndpoint#getFlagsRequest" dataDxfId="29"/>
    <tableColumn id="8" name="ClientWSEndpoint#searchClientRequest" dataDxfId="28"/>
    <tableColumn id="9" name="ClientWSEndpoint#searchClientsRequest" dataDxfId="27"/>
    <tableColumn id="10" name="CustomerUpdWSEndpoint#notifyCustomerUpdRequest" dataDxfId="26"/>
    <tableColumn id="11" name="CustomerUpdateWSEndpoint#confirmCustomerUpdateRequest" dataDxfId="25"/>
    <tableColumn id="12" name="CustomerWSEndpoint#getCustomerAllMobileContactsRequest" dataDxfId="24"/>
    <tableColumn id="13" name="CustomerWSEndpoint#getCustomerContactsRequest" dataDxfId="23"/>
    <tableColumn id="14" name="CustomerWSEndpoint#getCustomerDataRequest" dataDxfId="22"/>
    <tableColumn id="15" name="CustomerWSEndpoint#getCustomerMobileContactsRequest" dataDxfId="21"/>
    <tableColumn id="16" name="CustomerWSEndpoint#getCustomerQuickRequest" dataDxfId="20"/>
    <tableColumn id="17" name="CustomerWSEndpoint#getCustomerRequest" dataDxfId="19"/>
    <tableColumn id="18" name="CustomerWSEndpoint#getCustomerShortRequest" dataDxfId="18"/>
    <tableColumn id="19" name="CustomerWSEndpoint#identifyCustomerShortRequest" dataDxfId="17"/>
    <tableColumn id="20" name="CustomerWSEndpoint#setCustomerDataQuick2Request" dataDxfId="16"/>
    <tableColumn id="21" name="CustomerWSEndpoint#setCustomerDataQuickRequest" dataDxfId="15"/>
    <tableColumn id="22" name="CustomerWSEndpoint#setCustomerDataRequest" dataDxfId="14"/>
    <tableColumn id="23" name="CustomerWSEndpoint#setCustomerDataShortRequest" dataDxfId="13"/>
    <tableColumn id="24" name="CustomerWSEndpoint#setDocumentsRequest" dataDxfId="12"/>
    <tableColumn id="25" name="EventWSEndpoint#createEventRequest" dataDxfId="11"/>
    <tableColumn id="26" name="EventWSEndpoint#searchEventsRequest" dataDxfId="10"/>
    <tableColumn id="27" name="ScanServerStorageWSEndpoint#createPageRequest" dataDxfId="9"/>
    <tableColumn id="28" name="ScanServerStorageWSEndpoint#findAllDocumentsByObjectNoRequest" dataDxfId="8"/>
    <tableColumn id="29" name="ScanServerStorageWSEndpoint#findAllDocumentsRequest" dataDxfId="7"/>
    <tableColumn id="30" name="ScanServerStorageWSEndpoint#findDocumentByObjectNoRequest" dataDxfId="6"/>
    <tableColumn id="31" name="ScanServerStorageWSEndpoint#findOrCreateDocumentByObjectNoRequest" dataDxfId="5"/>
    <tableColumn id="32" name="ScanServerStorageWSEndpoint#findOrUploadImageByPageIdRequest" dataDxfId="4"/>
    <tableColumn id="33" name="ScanServerStorageWSEndpoint#getAllDocTypeRequest" dataDxfId="3"/>
    <tableColumn id="34" name="ScanServerStorageWSEndpoint#getDocumentRequest" dataDxfId="2"/>
    <tableColumn id="35" name="ScanServerStorageWSEndpoint#setStorageDurationRequest" dataDxfId="1"/>
    <tableColumn id="36" name="ScanServerStorageWSEndpoint#updateObjectNoReque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>
      <pane ySplit="1" topLeftCell="A136" activePane="bottomLeft" state="frozen"/>
      <selection pane="bottomLeft" activeCell="E226" sqref="E226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4.140625" style="47" bestFit="1" customWidth="1"/>
    <col min="4" max="4" width="14.5703125" style="47" bestFit="1" customWidth="1"/>
    <col min="5" max="5" width="9.42578125" style="47" customWidth="1"/>
    <col min="6" max="6" width="16.7109375" style="47" bestFit="1" customWidth="1"/>
    <col min="7" max="7" width="13" style="47" bestFit="1" customWidth="1"/>
    <col min="8" max="8" width="8.7109375" style="47" bestFit="1" customWidth="1"/>
    <col min="9" max="9" width="12.85546875" style="47" bestFit="1" customWidth="1"/>
    <col min="10" max="10" width="14.140625" style="47" bestFit="1" customWidth="1"/>
    <col min="11" max="11" width="17.28515625" style="47" bestFit="1" customWidth="1"/>
    <col min="12" max="12" width="12.42578125" style="47" bestFit="1" customWidth="1"/>
    <col min="13" max="13" width="15.7109375" style="47" bestFit="1" customWidth="1"/>
    <col min="14" max="14" width="18.5703125" style="47" bestFit="1" customWidth="1"/>
    <col min="15" max="15" width="27.85546875" style="47" bestFit="1" customWidth="1"/>
    <col min="16" max="16" width="21.5703125" style="47" bestFit="1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5">
        <v>66.75</v>
      </c>
      <c r="J2" s="45">
        <v>2782.12</v>
      </c>
      <c r="K2" s="45">
        <v>2002.86</v>
      </c>
      <c r="L2" s="45">
        <v>1280</v>
      </c>
      <c r="M2" s="42">
        <v>53414972</v>
      </c>
      <c r="N2" s="42">
        <v>4289037</v>
      </c>
      <c r="O2" s="42">
        <v>3827214</v>
      </c>
      <c r="P2" s="45">
        <v>398.05</v>
      </c>
    </row>
    <row r="3" spans="1:16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69.099999999999994</v>
      </c>
      <c r="J3" s="45">
        <v>2899.77</v>
      </c>
      <c r="K3" s="45">
        <v>2198.63</v>
      </c>
      <c r="L3" s="45">
        <v>1244.92</v>
      </c>
      <c r="M3" s="42">
        <v>53724904</v>
      </c>
      <c r="N3" s="42">
        <v>4110308</v>
      </c>
      <c r="O3" s="42">
        <v>4192357</v>
      </c>
      <c r="P3" s="45">
        <v>413.38</v>
      </c>
    </row>
    <row r="4" spans="1:16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63.92</v>
      </c>
      <c r="J4" s="45">
        <v>2664.22</v>
      </c>
      <c r="K4" s="45">
        <v>2021.16</v>
      </c>
      <c r="L4" s="45">
        <v>1228.04</v>
      </c>
      <c r="M4" s="42">
        <v>51281859</v>
      </c>
      <c r="N4" s="42">
        <v>4410944</v>
      </c>
      <c r="O4" s="42">
        <v>3670235</v>
      </c>
      <c r="P4" s="45">
        <v>361.28</v>
      </c>
    </row>
    <row r="5" spans="1:16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65.92</v>
      </c>
      <c r="J5" s="45">
        <v>2787.05</v>
      </c>
      <c r="K5" s="45">
        <v>2121.94</v>
      </c>
      <c r="L5" s="45">
        <v>1209.03</v>
      </c>
      <c r="M5" s="42">
        <v>52805424</v>
      </c>
      <c r="N5" s="42">
        <v>4148802</v>
      </c>
      <c r="O5" s="42">
        <v>3873454</v>
      </c>
      <c r="P5" s="45">
        <v>367.17</v>
      </c>
    </row>
    <row r="6" spans="1:16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5">
        <v>64.78</v>
      </c>
      <c r="J6" s="45">
        <v>2700.59</v>
      </c>
      <c r="K6" s="45">
        <v>2078.31</v>
      </c>
      <c r="L6" s="45">
        <v>1267.08</v>
      </c>
      <c r="M6" s="42">
        <v>51465177</v>
      </c>
      <c r="N6" s="42">
        <v>4100810</v>
      </c>
      <c r="O6" s="42">
        <v>3942766</v>
      </c>
      <c r="P6" s="45">
        <v>331.46</v>
      </c>
    </row>
    <row r="7" spans="1:16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60.510000000000012</v>
      </c>
      <c r="J7" s="45">
        <v>2551.5100000000002</v>
      </c>
      <c r="K7" s="45">
        <v>1935.45</v>
      </c>
      <c r="L7" s="45">
        <v>1177.2</v>
      </c>
      <c r="M7" s="42">
        <v>49624557</v>
      </c>
      <c r="N7" s="42">
        <v>4113295</v>
      </c>
      <c r="O7" s="42">
        <v>3662910</v>
      </c>
      <c r="P7" s="45">
        <v>317.77</v>
      </c>
    </row>
    <row r="8" spans="1:16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>
        <v>5058</v>
      </c>
      <c r="H8" s="47" t="s">
        <v>20</v>
      </c>
      <c r="I8" s="45">
        <v>63.16</v>
      </c>
      <c r="J8" s="45">
        <v>2614.41</v>
      </c>
      <c r="K8" s="45">
        <v>1935.02</v>
      </c>
      <c r="L8" s="45">
        <v>1126.47</v>
      </c>
      <c r="M8" s="42">
        <v>50701197</v>
      </c>
      <c r="N8" s="42">
        <v>4075118</v>
      </c>
      <c r="O8" s="42">
        <v>3801272</v>
      </c>
      <c r="P8" s="45">
        <v>457.21</v>
      </c>
    </row>
    <row r="9" spans="1:16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5">
        <v>67.87</v>
      </c>
      <c r="J9" s="45">
        <v>2837.99</v>
      </c>
      <c r="K9" s="45">
        <v>2059.81</v>
      </c>
      <c r="L9" s="45">
        <v>1240.1199999999999</v>
      </c>
      <c r="M9" s="42">
        <v>54134406</v>
      </c>
      <c r="N9" s="42">
        <v>4224290</v>
      </c>
      <c r="O9" s="42">
        <v>4255261</v>
      </c>
      <c r="P9" s="45">
        <v>424.54</v>
      </c>
    </row>
    <row r="10" spans="1:16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64.52000000000001</v>
      </c>
      <c r="J10" s="45">
        <v>2652.4</v>
      </c>
      <c r="K10" s="45">
        <v>2004.88</v>
      </c>
      <c r="L10" s="45">
        <v>1237.1300000000001</v>
      </c>
      <c r="M10" s="42">
        <v>50272816</v>
      </c>
      <c r="N10" s="42">
        <v>4396761</v>
      </c>
      <c r="O10" s="42">
        <v>3639640</v>
      </c>
      <c r="P10" s="45">
        <v>388.97</v>
      </c>
    </row>
    <row r="11" spans="1:16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5">
        <v>65.97</v>
      </c>
      <c r="J11" s="45">
        <v>2766.36</v>
      </c>
      <c r="K11" s="45">
        <v>1980.09</v>
      </c>
      <c r="L11" s="45">
        <v>1165.33</v>
      </c>
      <c r="M11" s="42">
        <v>50789375</v>
      </c>
      <c r="N11" s="42">
        <v>4293776</v>
      </c>
      <c r="O11" s="42">
        <v>3872216</v>
      </c>
      <c r="P11" s="45">
        <v>467.02</v>
      </c>
    </row>
    <row r="12" spans="1:16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68.84</v>
      </c>
      <c r="J12" s="45">
        <v>2827.86</v>
      </c>
      <c r="K12" s="45">
        <v>2132.86</v>
      </c>
      <c r="L12" s="45">
        <v>1268.95</v>
      </c>
      <c r="M12" s="42">
        <v>53418837</v>
      </c>
      <c r="N12" s="42">
        <v>4370822</v>
      </c>
      <c r="O12" s="42">
        <v>3899131</v>
      </c>
      <c r="P12" s="45">
        <v>460.47</v>
      </c>
    </row>
    <row r="13" spans="1:16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71.3</v>
      </c>
      <c r="J13" s="45">
        <v>2897.36</v>
      </c>
      <c r="K13" s="45">
        <v>2258.9</v>
      </c>
      <c r="L13" s="45">
        <v>1365.14</v>
      </c>
      <c r="M13" s="42">
        <v>54345637</v>
      </c>
      <c r="N13" s="42">
        <v>4557990</v>
      </c>
      <c r="O13" s="42">
        <v>4181392</v>
      </c>
      <c r="P13" s="45">
        <v>458.58</v>
      </c>
    </row>
    <row r="14" spans="1:16" hidden="1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5">
        <v>249.01</v>
      </c>
      <c r="J14" s="45">
        <v>2632.41</v>
      </c>
      <c r="K14" s="45">
        <v>11573.26</v>
      </c>
      <c r="L14" s="45">
        <v>12978.61</v>
      </c>
      <c r="M14" s="42">
        <v>42058655</v>
      </c>
      <c r="N14" s="42">
        <v>3767375</v>
      </c>
      <c r="O14" s="42">
        <v>3256536</v>
      </c>
      <c r="P14" s="45">
        <v>1101.72</v>
      </c>
    </row>
    <row r="15" spans="1:16" hidden="1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5">
        <v>261.20999999999998</v>
      </c>
      <c r="J15" s="45">
        <v>2758.48</v>
      </c>
      <c r="K15" s="45">
        <v>11543.65</v>
      </c>
      <c r="L15" s="45">
        <v>13495.15</v>
      </c>
      <c r="M15" s="42">
        <v>44570077</v>
      </c>
      <c r="N15" s="42">
        <v>3715351</v>
      </c>
      <c r="O15" s="42">
        <v>3310051</v>
      </c>
      <c r="P15" s="45">
        <v>1313.49</v>
      </c>
    </row>
    <row r="16" spans="1:16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64.09</v>
      </c>
      <c r="J16" s="45">
        <v>2648.46</v>
      </c>
      <c r="K16" s="45">
        <v>1989.62</v>
      </c>
      <c r="L16" s="45">
        <v>1245.56</v>
      </c>
      <c r="M16" s="42">
        <v>49415857</v>
      </c>
      <c r="N16" s="42">
        <v>4103136</v>
      </c>
      <c r="O16" s="42">
        <v>3907952</v>
      </c>
      <c r="P16" s="45">
        <v>389.33</v>
      </c>
    </row>
    <row r="17" spans="1:16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58.25</v>
      </c>
      <c r="J17" s="45">
        <v>2450.09</v>
      </c>
      <c r="K17" s="45">
        <v>1825.43</v>
      </c>
      <c r="L17" s="45">
        <v>1087.1400000000001</v>
      </c>
      <c r="M17" s="42">
        <v>46705851</v>
      </c>
      <c r="N17" s="42">
        <v>3461118</v>
      </c>
      <c r="O17" s="42">
        <v>3599983</v>
      </c>
      <c r="P17" s="45">
        <v>323.85000000000002</v>
      </c>
    </row>
    <row r="18" spans="1:16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70.14</v>
      </c>
      <c r="J18" s="45">
        <v>2843.37</v>
      </c>
      <c r="K18" s="45">
        <v>2228.9</v>
      </c>
      <c r="L18" s="45">
        <v>1309.72</v>
      </c>
      <c r="M18" s="42">
        <v>53085145</v>
      </c>
      <c r="N18" s="42">
        <v>4439412</v>
      </c>
      <c r="O18" s="42">
        <v>4023695</v>
      </c>
      <c r="P18" s="45">
        <v>464.55</v>
      </c>
    </row>
    <row r="19" spans="1:16" hidden="1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258.25</v>
      </c>
      <c r="J19" s="45">
        <v>2833.25</v>
      </c>
      <c r="K19" s="45">
        <v>12494.65</v>
      </c>
      <c r="L19" s="45">
        <v>13244.47</v>
      </c>
      <c r="M19" s="42">
        <v>46310907</v>
      </c>
      <c r="N19" s="42">
        <v>3079196</v>
      </c>
      <c r="O19" s="42">
        <v>3855996</v>
      </c>
      <c r="P19" s="45">
        <v>676.93</v>
      </c>
    </row>
    <row r="20" spans="1:16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77.430000000000007</v>
      </c>
      <c r="J20" s="45">
        <v>3185.16</v>
      </c>
      <c r="K20" s="45">
        <v>2528.9899999999998</v>
      </c>
      <c r="L20" s="45">
        <v>1401.01</v>
      </c>
      <c r="M20" s="42">
        <v>59368042</v>
      </c>
      <c r="N20" s="42">
        <v>4828111</v>
      </c>
      <c r="O20" s="42">
        <v>4388115</v>
      </c>
      <c r="P20" s="45">
        <v>498.77</v>
      </c>
    </row>
    <row r="21" spans="1:16" hidden="1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259.54000000000002</v>
      </c>
      <c r="J21" s="45">
        <v>3194.89</v>
      </c>
      <c r="K21" s="45">
        <v>11758.57</v>
      </c>
      <c r="L21" s="45">
        <v>13036.8</v>
      </c>
      <c r="M21" s="42">
        <v>51862330</v>
      </c>
      <c r="N21" s="42">
        <v>3182449</v>
      </c>
      <c r="O21" s="42">
        <v>4092699</v>
      </c>
      <c r="P21" s="45">
        <v>870.12</v>
      </c>
    </row>
    <row r="22" spans="1:16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77.210000000000008</v>
      </c>
      <c r="J22" s="45">
        <v>3228.99</v>
      </c>
      <c r="K22" s="45">
        <v>2341.85</v>
      </c>
      <c r="L22" s="45">
        <v>1283.47</v>
      </c>
      <c r="M22" s="42">
        <v>59190362</v>
      </c>
      <c r="N22" s="42">
        <v>4473745</v>
      </c>
      <c r="O22" s="42">
        <v>4420094</v>
      </c>
      <c r="P22" s="45">
        <v>567.79</v>
      </c>
    </row>
    <row r="23" spans="1:16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5">
        <v>62.49</v>
      </c>
      <c r="J23" s="45">
        <v>2872.15</v>
      </c>
      <c r="K23" s="45">
        <v>1871.58</v>
      </c>
      <c r="L23" s="45">
        <v>1072.05</v>
      </c>
      <c r="M23" s="42">
        <v>56534018</v>
      </c>
      <c r="N23" s="42">
        <v>3556206</v>
      </c>
      <c r="O23" s="42">
        <v>4476179</v>
      </c>
      <c r="P23" s="45">
        <v>163.61000000000001</v>
      </c>
    </row>
    <row r="24" spans="1:16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66.12</v>
      </c>
      <c r="J24" s="45">
        <v>2739.27</v>
      </c>
      <c r="K24" s="45">
        <v>2042.49</v>
      </c>
      <c r="L24" s="45">
        <v>1229.3599999999999</v>
      </c>
      <c r="M24" s="42">
        <v>52086042</v>
      </c>
      <c r="N24" s="42">
        <v>3971775</v>
      </c>
      <c r="O24" s="42">
        <v>3903639</v>
      </c>
      <c r="P24" s="45">
        <v>415.77</v>
      </c>
    </row>
    <row r="25" spans="1:16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63.679999999999993</v>
      </c>
      <c r="J25" s="45">
        <v>2640.08</v>
      </c>
      <c r="K25" s="45">
        <v>2028.32</v>
      </c>
      <c r="L25" s="45">
        <v>1141</v>
      </c>
      <c r="M25" s="42">
        <v>50063096</v>
      </c>
      <c r="N25" s="42">
        <v>3861344</v>
      </c>
      <c r="O25" s="42">
        <v>4006218</v>
      </c>
      <c r="P25" s="45">
        <v>385.32</v>
      </c>
    </row>
    <row r="26" spans="1:16" hidden="1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5">
        <v>244.08</v>
      </c>
      <c r="J26" s="45">
        <v>2599.6799999999998</v>
      </c>
      <c r="K26" s="45">
        <v>11294.19</v>
      </c>
      <c r="L26" s="45">
        <v>12906.03</v>
      </c>
      <c r="M26" s="42">
        <v>44416164</v>
      </c>
      <c r="N26" s="42">
        <v>3091040</v>
      </c>
      <c r="O26" s="42">
        <v>3398150</v>
      </c>
      <c r="P26" s="45">
        <v>630.57000000000005</v>
      </c>
    </row>
    <row r="27" spans="1:16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5">
        <v>63.99</v>
      </c>
      <c r="J27" s="45">
        <v>2624.27</v>
      </c>
      <c r="K27" s="45">
        <v>2075.1</v>
      </c>
      <c r="L27" s="45">
        <v>1257.25</v>
      </c>
      <c r="M27" s="42">
        <v>49118716</v>
      </c>
      <c r="N27" s="42">
        <v>4380986</v>
      </c>
      <c r="O27" s="42">
        <v>3994026</v>
      </c>
      <c r="P27" s="45">
        <v>348.8</v>
      </c>
    </row>
    <row r="28" spans="1:16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67.77</v>
      </c>
      <c r="J28" s="45">
        <v>2881.38</v>
      </c>
      <c r="K28" s="45">
        <v>2087</v>
      </c>
      <c r="L28" s="45">
        <v>1151.02</v>
      </c>
      <c r="M28" s="42">
        <v>53827570</v>
      </c>
      <c r="N28" s="42">
        <v>3793127</v>
      </c>
      <c r="O28" s="42">
        <v>4293877</v>
      </c>
      <c r="P28" s="45">
        <v>419.29</v>
      </c>
    </row>
    <row r="29" spans="1:16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5">
        <v>67.2</v>
      </c>
      <c r="J29" s="45">
        <v>2788.37</v>
      </c>
      <c r="K29" s="45">
        <v>2078.89</v>
      </c>
      <c r="L29" s="45">
        <v>1166.72</v>
      </c>
      <c r="M29" s="42">
        <v>51211238</v>
      </c>
      <c r="N29" s="42">
        <v>3912578</v>
      </c>
      <c r="O29" s="42">
        <v>3963702</v>
      </c>
      <c r="P29" s="45">
        <v>475.47</v>
      </c>
    </row>
    <row r="30" spans="1:16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70.400000000000006</v>
      </c>
      <c r="J30" s="45">
        <v>2902.64</v>
      </c>
      <c r="K30" s="45">
        <v>2193.85</v>
      </c>
      <c r="L30" s="45">
        <v>1245.6500000000001</v>
      </c>
      <c r="M30" s="42">
        <v>55567946</v>
      </c>
      <c r="N30" s="42">
        <v>4162953</v>
      </c>
      <c r="O30" s="42">
        <v>4175919</v>
      </c>
      <c r="P30" s="45">
        <v>476.12</v>
      </c>
    </row>
    <row r="31" spans="1:16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5">
        <v>70.34</v>
      </c>
      <c r="J31" s="45">
        <v>2955.51</v>
      </c>
      <c r="K31" s="45">
        <v>2133.36</v>
      </c>
      <c r="L31" s="45">
        <v>1231.8699999999999</v>
      </c>
      <c r="M31" s="42">
        <v>53216605</v>
      </c>
      <c r="N31" s="42">
        <v>4147707</v>
      </c>
      <c r="O31" s="42">
        <v>4165880</v>
      </c>
      <c r="P31" s="45">
        <v>455.97</v>
      </c>
    </row>
    <row r="32" spans="1:16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67.59</v>
      </c>
      <c r="J32" s="45">
        <v>2800.17</v>
      </c>
      <c r="K32" s="45">
        <v>2117.38</v>
      </c>
      <c r="L32" s="45">
        <v>1228.68</v>
      </c>
      <c r="M32" s="42">
        <v>52425216</v>
      </c>
      <c r="N32" s="42">
        <v>4347832</v>
      </c>
      <c r="O32" s="42">
        <v>3959846</v>
      </c>
      <c r="P32" s="45">
        <v>453.27</v>
      </c>
    </row>
    <row r="33" spans="1:16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67.23</v>
      </c>
      <c r="J33" s="45">
        <v>2772.06</v>
      </c>
      <c r="K33" s="45">
        <v>2121.81</v>
      </c>
      <c r="L33" s="45">
        <v>1296.68</v>
      </c>
      <c r="M33" s="42">
        <v>53392916</v>
      </c>
      <c r="N33" s="42">
        <v>4330716</v>
      </c>
      <c r="O33" s="42">
        <v>3913452</v>
      </c>
      <c r="P33" s="45">
        <v>394.8</v>
      </c>
    </row>
    <row r="34" spans="1:16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69.260000000000005</v>
      </c>
      <c r="J34" s="45">
        <v>2904.66</v>
      </c>
      <c r="K34" s="45">
        <v>2189.69</v>
      </c>
      <c r="L34" s="45">
        <v>1204.6199999999999</v>
      </c>
      <c r="M34" s="42">
        <v>54388790</v>
      </c>
      <c r="N34" s="42">
        <v>3874817</v>
      </c>
      <c r="O34" s="42">
        <v>4317343</v>
      </c>
      <c r="P34" s="45">
        <v>448.92</v>
      </c>
    </row>
    <row r="35" spans="1:16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5">
        <v>68.02</v>
      </c>
      <c r="J35" s="45">
        <v>2824.05</v>
      </c>
      <c r="K35" s="45">
        <v>2144.48</v>
      </c>
      <c r="L35" s="45">
        <v>1221.02</v>
      </c>
      <c r="M35" s="42">
        <v>53956282</v>
      </c>
      <c r="N35" s="42">
        <v>3958483</v>
      </c>
      <c r="O35" s="42">
        <v>4020753</v>
      </c>
      <c r="P35" s="45">
        <v>428.09</v>
      </c>
    </row>
    <row r="36" spans="1:16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5">
        <v>67.819999999999993</v>
      </c>
      <c r="J36" s="45">
        <v>2824.7</v>
      </c>
      <c r="K36" s="45">
        <v>2112.1</v>
      </c>
      <c r="L36" s="45">
        <v>1246.2</v>
      </c>
      <c r="M36" s="42">
        <v>54973528</v>
      </c>
      <c r="N36" s="42">
        <v>3993028</v>
      </c>
      <c r="O36" s="42">
        <v>4147127</v>
      </c>
      <c r="P36" s="45">
        <v>412.36</v>
      </c>
    </row>
    <row r="37" spans="1:16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71.819999999999993</v>
      </c>
      <c r="J37" s="45">
        <v>2966.16</v>
      </c>
      <c r="K37" s="45">
        <v>2268.27</v>
      </c>
      <c r="L37" s="45">
        <v>1290.3499999999999</v>
      </c>
      <c r="M37" s="42">
        <v>55916825</v>
      </c>
      <c r="N37" s="42">
        <v>4535181</v>
      </c>
      <c r="O37" s="42">
        <v>4239208</v>
      </c>
      <c r="P37" s="45">
        <v>488.51</v>
      </c>
    </row>
    <row r="38" spans="1:16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>
        <v>5196</v>
      </c>
      <c r="H38" s="47" t="s">
        <v>20</v>
      </c>
      <c r="I38" s="45">
        <v>69.349999999999994</v>
      </c>
      <c r="J38" s="45">
        <v>2914.91</v>
      </c>
      <c r="K38" s="45">
        <v>2170.3000000000002</v>
      </c>
      <c r="L38" s="45">
        <v>1208.44</v>
      </c>
      <c r="M38" s="42">
        <v>54766471</v>
      </c>
      <c r="N38" s="42">
        <v>4280977</v>
      </c>
      <c r="O38" s="42">
        <v>4298291</v>
      </c>
      <c r="P38" s="45">
        <v>428.42</v>
      </c>
    </row>
    <row r="39" spans="1:16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66.75</v>
      </c>
      <c r="J39" s="45">
        <v>2784.92</v>
      </c>
      <c r="K39" s="45">
        <v>2091.86</v>
      </c>
      <c r="L39" s="45">
        <v>1226.58</v>
      </c>
      <c r="M39" s="42">
        <v>52326339</v>
      </c>
      <c r="N39" s="42">
        <v>3777072</v>
      </c>
      <c r="O39" s="42">
        <v>3917849</v>
      </c>
      <c r="P39" s="45">
        <v>394.81</v>
      </c>
    </row>
    <row r="40" spans="1:16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70.239999999999995</v>
      </c>
      <c r="J40" s="45">
        <v>2876.08</v>
      </c>
      <c r="K40" s="45">
        <v>2170.35</v>
      </c>
      <c r="L40" s="45">
        <v>1276.08</v>
      </c>
      <c r="M40" s="42">
        <v>54664411</v>
      </c>
      <c r="N40" s="42">
        <v>4202034</v>
      </c>
      <c r="O40" s="42">
        <v>4130801</v>
      </c>
      <c r="P40" s="45">
        <v>466.23</v>
      </c>
    </row>
    <row r="41" spans="1:16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72.14</v>
      </c>
      <c r="J41" s="45">
        <v>2889.44</v>
      </c>
      <c r="K41" s="45">
        <v>2381.9499999999998</v>
      </c>
      <c r="L41" s="45">
        <v>1364.14</v>
      </c>
      <c r="M41" s="42">
        <v>53613858</v>
      </c>
      <c r="N41" s="42">
        <v>4176314</v>
      </c>
      <c r="O41" s="42">
        <v>4093929</v>
      </c>
      <c r="P41" s="45">
        <v>542.15</v>
      </c>
    </row>
    <row r="42" spans="1:16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72.39</v>
      </c>
      <c r="J42" s="45">
        <v>2985.64</v>
      </c>
      <c r="K42" s="45">
        <v>2300.9899999999998</v>
      </c>
      <c r="L42" s="45">
        <v>1233.02</v>
      </c>
      <c r="M42" s="42">
        <v>55158821</v>
      </c>
      <c r="N42" s="42">
        <v>4113649</v>
      </c>
      <c r="O42" s="42">
        <v>4165582</v>
      </c>
      <c r="P42" s="45">
        <v>544.47</v>
      </c>
    </row>
    <row r="43" spans="1:16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5">
        <v>76.97999999999999</v>
      </c>
      <c r="J43" s="45">
        <v>3040.62</v>
      </c>
      <c r="K43" s="45">
        <v>2479.0100000000002</v>
      </c>
      <c r="L43" s="45">
        <v>1551.58</v>
      </c>
      <c r="M43" s="42">
        <v>56362424</v>
      </c>
      <c r="N43" s="42">
        <v>4706169</v>
      </c>
      <c r="O43" s="42">
        <v>4200129</v>
      </c>
      <c r="P43" s="45">
        <v>519.88</v>
      </c>
    </row>
    <row r="44" spans="1:16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76.86</v>
      </c>
      <c r="J44" s="45">
        <v>3109.1</v>
      </c>
      <c r="K44" s="45">
        <v>2487.42</v>
      </c>
      <c r="L44" s="45">
        <v>1487.97</v>
      </c>
      <c r="M44" s="42">
        <v>58059340</v>
      </c>
      <c r="N44" s="42">
        <v>5171978</v>
      </c>
      <c r="O44" s="42">
        <v>4205564</v>
      </c>
      <c r="P44" s="45">
        <v>519.70000000000005</v>
      </c>
    </row>
    <row r="45" spans="1:16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70.22</v>
      </c>
      <c r="J45" s="45">
        <v>2871.71</v>
      </c>
      <c r="K45" s="45">
        <v>2219.34</v>
      </c>
      <c r="L45" s="45">
        <v>1249.42</v>
      </c>
      <c r="M45" s="42">
        <v>53247508</v>
      </c>
      <c r="N45" s="42">
        <v>4137752</v>
      </c>
      <c r="O45" s="42">
        <v>3902716</v>
      </c>
      <c r="P45" s="45">
        <v>520.42999999999995</v>
      </c>
    </row>
    <row r="46" spans="1:16" hidden="1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5">
        <v>490.30999999999989</v>
      </c>
      <c r="J46" s="45">
        <v>6609.36</v>
      </c>
      <c r="K46" s="45">
        <v>25574.16</v>
      </c>
      <c r="L46" s="45">
        <v>23475.48</v>
      </c>
      <c r="M46" s="42">
        <v>45469799</v>
      </c>
      <c r="N46" s="42">
        <v>23503285</v>
      </c>
      <c r="O46" s="42">
        <v>3532500</v>
      </c>
      <c r="P46" s="45">
        <v>1088.8699999999999</v>
      </c>
    </row>
    <row r="47" spans="1:16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5">
        <v>74.430000000000007</v>
      </c>
      <c r="J47" s="45">
        <v>3047.34</v>
      </c>
      <c r="K47" s="45">
        <v>2356.71</v>
      </c>
      <c r="L47" s="45">
        <v>1373.91</v>
      </c>
      <c r="M47" s="42">
        <v>56552495</v>
      </c>
      <c r="N47" s="42">
        <v>4482570</v>
      </c>
      <c r="O47" s="42">
        <v>4208619</v>
      </c>
      <c r="P47" s="45">
        <v>529.78</v>
      </c>
    </row>
    <row r="48" spans="1:16" hidden="1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329.33</v>
      </c>
      <c r="J48" s="45">
        <v>2720.33</v>
      </c>
      <c r="K48" s="45">
        <v>15153.1</v>
      </c>
      <c r="L48" s="45">
        <v>17162.990000000002</v>
      </c>
      <c r="M48" s="42">
        <v>42032005</v>
      </c>
      <c r="N48" s="42">
        <v>3358582</v>
      </c>
      <c r="O48" s="42">
        <v>3094976</v>
      </c>
      <c r="P48" s="45">
        <v>1651.57</v>
      </c>
    </row>
    <row r="49" spans="1:16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72.650000000000006</v>
      </c>
      <c r="J49" s="45">
        <v>3009.66</v>
      </c>
      <c r="K49" s="45">
        <v>2294.4299999999998</v>
      </c>
      <c r="L49" s="45">
        <v>1279.48</v>
      </c>
      <c r="M49" s="42">
        <v>56777674</v>
      </c>
      <c r="N49" s="42">
        <v>3997009</v>
      </c>
      <c r="O49" s="42">
        <v>4303472</v>
      </c>
      <c r="P49" s="45">
        <v>516.46</v>
      </c>
    </row>
    <row r="50" spans="1:16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59</v>
      </c>
      <c r="F50" s="47">
        <v>5247</v>
      </c>
      <c r="G50" s="47">
        <v>5233</v>
      </c>
      <c r="H50" s="47" t="s">
        <v>20</v>
      </c>
      <c r="I50" s="45">
        <v>73.69</v>
      </c>
      <c r="J50" s="45">
        <v>3069.29</v>
      </c>
      <c r="K50" s="45">
        <v>2256.15</v>
      </c>
      <c r="L50" s="45">
        <v>1307.22</v>
      </c>
      <c r="M50" s="42">
        <v>56730973</v>
      </c>
      <c r="N50" s="42">
        <v>4192209</v>
      </c>
      <c r="O50" s="42">
        <v>4367206</v>
      </c>
      <c r="P50" s="45">
        <v>495.7</v>
      </c>
    </row>
    <row r="51" spans="1:16" hidden="1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285.39</v>
      </c>
      <c r="J51" s="45">
        <v>2904.79</v>
      </c>
      <c r="K51" s="45">
        <v>13535.19</v>
      </c>
      <c r="L51" s="45">
        <v>13364.85</v>
      </c>
      <c r="M51" s="42">
        <v>43699260</v>
      </c>
      <c r="N51" s="42">
        <v>2857732</v>
      </c>
      <c r="O51" s="42">
        <v>3473999</v>
      </c>
      <c r="P51" s="45">
        <v>1823.09</v>
      </c>
    </row>
    <row r="52" spans="1:16" hidden="1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285.14</v>
      </c>
      <c r="J52" s="45">
        <v>2855.77</v>
      </c>
      <c r="K52" s="45">
        <v>12648.64</v>
      </c>
      <c r="L52" s="45">
        <v>13795.67</v>
      </c>
      <c r="M52" s="42">
        <v>41231891</v>
      </c>
      <c r="N52" s="42">
        <v>3072863</v>
      </c>
      <c r="O52" s="42">
        <v>3165731</v>
      </c>
      <c r="P52" s="45">
        <v>1738.03</v>
      </c>
    </row>
    <row r="53" spans="1:16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74.84</v>
      </c>
      <c r="J53" s="45">
        <v>3139.5</v>
      </c>
      <c r="K53" s="45">
        <v>2327.2399999999998</v>
      </c>
      <c r="L53" s="45">
        <v>1324</v>
      </c>
      <c r="M53" s="42">
        <v>56252324</v>
      </c>
      <c r="N53" s="42">
        <v>4339576</v>
      </c>
      <c r="O53" s="42">
        <v>4339223</v>
      </c>
      <c r="P53" s="45">
        <v>488.82</v>
      </c>
    </row>
    <row r="54" spans="1:16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>
        <v>5251</v>
      </c>
      <c r="H54" s="47" t="s">
        <v>20</v>
      </c>
      <c r="I54" s="45">
        <v>74.900000000000006</v>
      </c>
      <c r="J54" s="45">
        <v>3131.08</v>
      </c>
      <c r="K54" s="45">
        <v>2368.21</v>
      </c>
      <c r="L54" s="45">
        <v>1330.14</v>
      </c>
      <c r="M54" s="42">
        <v>56685533</v>
      </c>
      <c r="N54" s="42">
        <v>4533232</v>
      </c>
      <c r="O54" s="42">
        <v>4358306</v>
      </c>
      <c r="P54" s="45">
        <v>510.33</v>
      </c>
    </row>
    <row r="55" spans="1:16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5">
        <v>79.12</v>
      </c>
      <c r="J55" s="45">
        <v>3540.58</v>
      </c>
      <c r="K55" s="45">
        <v>2894.34</v>
      </c>
      <c r="L55" s="45">
        <v>1217.1500000000001</v>
      </c>
      <c r="M55" s="42">
        <v>50582430</v>
      </c>
      <c r="N55" s="42">
        <v>4273779</v>
      </c>
      <c r="O55" s="42">
        <v>3845720</v>
      </c>
      <c r="P55" s="45">
        <v>414.38</v>
      </c>
    </row>
    <row r="56" spans="1:16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73.460000000000008</v>
      </c>
      <c r="J56" s="45">
        <v>3087.96</v>
      </c>
      <c r="K56" s="45">
        <v>2324.6799999999998</v>
      </c>
      <c r="L56" s="45">
        <v>1316.26</v>
      </c>
      <c r="M56" s="42">
        <v>55439518</v>
      </c>
      <c r="N56" s="42">
        <v>4374166</v>
      </c>
      <c r="O56" s="42">
        <v>4174152</v>
      </c>
      <c r="P56" s="45">
        <v>472.83</v>
      </c>
    </row>
    <row r="57" spans="1:16" hidden="1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344.36</v>
      </c>
      <c r="J57" s="45">
        <v>3239.53</v>
      </c>
      <c r="K57" s="45">
        <v>15340.53</v>
      </c>
      <c r="L57" s="45">
        <v>17928.52</v>
      </c>
      <c r="M57" s="42">
        <v>41419543</v>
      </c>
      <c r="N57" s="42">
        <v>3311264</v>
      </c>
      <c r="O57" s="42">
        <v>3139214</v>
      </c>
      <c r="P57" s="45">
        <v>1774.29</v>
      </c>
    </row>
    <row r="58" spans="1:16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74.22</v>
      </c>
      <c r="J58" s="45">
        <v>3122.67</v>
      </c>
      <c r="K58" s="45">
        <v>2266.6</v>
      </c>
      <c r="L58" s="45">
        <v>1297.42</v>
      </c>
      <c r="M58" s="42">
        <v>55827661</v>
      </c>
      <c r="N58" s="42">
        <v>4281570</v>
      </c>
      <c r="O58" s="42">
        <v>4216576</v>
      </c>
      <c r="P58" s="45">
        <v>475.83</v>
      </c>
    </row>
    <row r="59" spans="1:16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75.08</v>
      </c>
      <c r="J59" s="45">
        <v>3147.54</v>
      </c>
      <c r="K59" s="45">
        <v>2266.6</v>
      </c>
      <c r="L59" s="45">
        <v>1306.8599999999999</v>
      </c>
      <c r="M59" s="42">
        <v>56403527</v>
      </c>
      <c r="N59" s="42">
        <v>4151957</v>
      </c>
      <c r="O59" s="42">
        <v>4328492</v>
      </c>
      <c r="P59" s="45">
        <v>493.32</v>
      </c>
    </row>
    <row r="60" spans="1:16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59</v>
      </c>
      <c r="F60" s="47">
        <v>5293</v>
      </c>
      <c r="G60" s="47">
        <v>5252</v>
      </c>
      <c r="H60" s="47" t="s">
        <v>20</v>
      </c>
      <c r="I60" s="45">
        <v>73.87</v>
      </c>
      <c r="J60" s="45">
        <v>3113.22</v>
      </c>
      <c r="K60" s="45">
        <v>2259.2399999999998</v>
      </c>
      <c r="L60" s="45">
        <v>1317.68</v>
      </c>
      <c r="M60" s="42">
        <v>56254375</v>
      </c>
      <c r="N60" s="42">
        <v>4385199</v>
      </c>
      <c r="O60" s="42">
        <v>4419405</v>
      </c>
      <c r="P60" s="45">
        <v>463.1</v>
      </c>
    </row>
    <row r="61" spans="1:16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5">
        <v>79.63</v>
      </c>
      <c r="J61" s="45">
        <v>3348.04</v>
      </c>
      <c r="K61" s="45">
        <v>2377.4</v>
      </c>
      <c r="L61" s="45">
        <v>1406.43</v>
      </c>
      <c r="M61" s="42">
        <v>58184409</v>
      </c>
      <c r="N61" s="42">
        <v>4719833</v>
      </c>
      <c r="O61" s="42">
        <v>4246776</v>
      </c>
      <c r="P61" s="45">
        <v>545.86</v>
      </c>
    </row>
    <row r="62" spans="1:16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75.31</v>
      </c>
      <c r="J62" s="45">
        <v>3135.23</v>
      </c>
      <c r="K62" s="45">
        <v>2268.64</v>
      </c>
      <c r="L62" s="45">
        <v>1321.34</v>
      </c>
      <c r="M62" s="42">
        <v>56261239</v>
      </c>
      <c r="N62" s="42">
        <v>4197281</v>
      </c>
      <c r="O62" s="42">
        <v>4003724</v>
      </c>
      <c r="P62" s="45">
        <v>512.29</v>
      </c>
    </row>
    <row r="63" spans="1:16" hidden="1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468.39</v>
      </c>
      <c r="J63" s="45">
        <v>3810.94</v>
      </c>
      <c r="K63" s="45">
        <v>21109.91</v>
      </c>
      <c r="L63" s="45">
        <v>24195.31</v>
      </c>
      <c r="M63" s="42">
        <v>48034383</v>
      </c>
      <c r="N63" s="42">
        <v>3403846</v>
      </c>
      <c r="O63" s="42">
        <v>3632089</v>
      </c>
      <c r="P63" s="45">
        <v>2404.2800000000002</v>
      </c>
    </row>
    <row r="64" spans="1:16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>
        <v>5293</v>
      </c>
      <c r="H64" s="47" t="s">
        <v>20</v>
      </c>
      <c r="I64" s="45">
        <v>77.5</v>
      </c>
      <c r="J64" s="45">
        <v>3248.26</v>
      </c>
      <c r="K64" s="45">
        <v>2373.66</v>
      </c>
      <c r="L64" s="45">
        <v>1374.55</v>
      </c>
      <c r="M64" s="42">
        <v>57207553</v>
      </c>
      <c r="N64" s="42">
        <v>4347766</v>
      </c>
      <c r="O64" s="42">
        <v>4339040</v>
      </c>
      <c r="P64" s="45">
        <v>496.71</v>
      </c>
    </row>
    <row r="65" spans="1:16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70.72</v>
      </c>
      <c r="J65" s="45">
        <v>2922.8</v>
      </c>
      <c r="K65" s="45">
        <v>2271.54</v>
      </c>
      <c r="L65" s="45">
        <v>1341.68</v>
      </c>
      <c r="M65" s="42">
        <v>53651575</v>
      </c>
      <c r="N65" s="42">
        <v>4194487</v>
      </c>
      <c r="O65" s="42">
        <v>4068031</v>
      </c>
      <c r="P65" s="45">
        <v>406.29</v>
      </c>
    </row>
    <row r="66" spans="1:16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59</v>
      </c>
      <c r="F66" s="47">
        <v>5310</v>
      </c>
      <c r="G66" s="47">
        <v>5301</v>
      </c>
      <c r="H66" s="47" t="s">
        <v>20</v>
      </c>
      <c r="I66" s="45">
        <v>76.509999999999991</v>
      </c>
      <c r="J66" s="45">
        <v>3102.02</v>
      </c>
      <c r="K66" s="45">
        <v>2455.13</v>
      </c>
      <c r="L66" s="45">
        <v>1542.54</v>
      </c>
      <c r="M66" s="42">
        <v>56095451</v>
      </c>
      <c r="N66" s="42">
        <v>4882618</v>
      </c>
      <c r="O66" s="42">
        <v>4296711</v>
      </c>
      <c r="P66" s="45">
        <v>463.34</v>
      </c>
    </row>
    <row r="67" spans="1:16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60</v>
      </c>
      <c r="F67" s="47">
        <v>5313</v>
      </c>
      <c r="G67" s="47">
        <v>5301</v>
      </c>
      <c r="H67" s="47" t="s">
        <v>20</v>
      </c>
      <c r="I67" s="45">
        <v>85.86</v>
      </c>
      <c r="J67" s="45">
        <v>3395.53</v>
      </c>
      <c r="K67" s="45">
        <v>2738.92</v>
      </c>
      <c r="L67" s="45">
        <v>1858.72</v>
      </c>
      <c r="M67" s="42">
        <v>60978413</v>
      </c>
      <c r="N67" s="42">
        <v>5422564</v>
      </c>
      <c r="O67" s="42">
        <v>4428275</v>
      </c>
      <c r="P67" s="45">
        <v>565.72</v>
      </c>
    </row>
    <row r="68" spans="1:16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5">
        <v>72.48</v>
      </c>
      <c r="J68" s="45">
        <v>2894.82</v>
      </c>
      <c r="K68" s="45">
        <v>2308.2800000000002</v>
      </c>
      <c r="L68" s="45">
        <v>1510.67</v>
      </c>
      <c r="M68" s="42">
        <v>52132464</v>
      </c>
      <c r="N68" s="42">
        <v>4178635</v>
      </c>
      <c r="O68" s="42">
        <v>3640657</v>
      </c>
      <c r="P68" s="45">
        <v>466.39</v>
      </c>
    </row>
    <row r="69" spans="1:16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5">
        <v>82.12</v>
      </c>
      <c r="J69" s="45">
        <v>3298.49</v>
      </c>
      <c r="K69" s="45">
        <v>2627.88</v>
      </c>
      <c r="L69" s="45">
        <v>1653.97</v>
      </c>
      <c r="M69" s="42">
        <v>59719589</v>
      </c>
      <c r="N69" s="42">
        <v>4488254</v>
      </c>
      <c r="O69" s="42">
        <v>4516887</v>
      </c>
      <c r="P69" s="45">
        <v>453.4</v>
      </c>
    </row>
    <row r="70" spans="1:16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81.430000000000007</v>
      </c>
      <c r="J70" s="45">
        <v>3307.61</v>
      </c>
      <c r="K70" s="45">
        <v>2569.6999999999998</v>
      </c>
      <c r="L70" s="45">
        <v>1634.01</v>
      </c>
      <c r="M70" s="42">
        <v>59631203</v>
      </c>
      <c r="N70" s="42">
        <v>4462866</v>
      </c>
      <c r="O70" s="42">
        <v>4580829</v>
      </c>
      <c r="P70" s="45">
        <v>436.77</v>
      </c>
    </row>
    <row r="71" spans="1:16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5">
        <v>80.03</v>
      </c>
      <c r="J71" s="45">
        <v>3226.23</v>
      </c>
      <c r="K71" s="45">
        <v>2457.64</v>
      </c>
      <c r="L71" s="45">
        <v>1575.23</v>
      </c>
      <c r="M71" s="42">
        <v>58535582</v>
      </c>
      <c r="N71" s="42">
        <v>4255253</v>
      </c>
      <c r="O71" s="42">
        <v>4387496</v>
      </c>
      <c r="P71" s="45">
        <v>489.61</v>
      </c>
    </row>
    <row r="72" spans="1:16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81.710000000000008</v>
      </c>
      <c r="J72" s="45">
        <v>3318.23</v>
      </c>
      <c r="K72" s="45">
        <v>2582.64</v>
      </c>
      <c r="L72" s="45">
        <v>1592.21</v>
      </c>
      <c r="M72" s="42">
        <v>61753571</v>
      </c>
      <c r="N72" s="42">
        <v>4522795</v>
      </c>
      <c r="O72" s="42">
        <v>4571536</v>
      </c>
      <c r="P72" s="45">
        <v>463.75</v>
      </c>
    </row>
    <row r="73" spans="1:16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80.75</v>
      </c>
      <c r="J73" s="45">
        <v>3277.29</v>
      </c>
      <c r="K73" s="45">
        <v>2554.11</v>
      </c>
      <c r="L73" s="45">
        <v>1573.02</v>
      </c>
      <c r="M73" s="42">
        <v>60400704</v>
      </c>
      <c r="N73" s="42">
        <v>4344722</v>
      </c>
      <c r="O73" s="42">
        <v>4452069</v>
      </c>
      <c r="P73" s="45">
        <v>468.28</v>
      </c>
    </row>
    <row r="74" spans="1:16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79.94</v>
      </c>
      <c r="J74" s="45">
        <v>3256.11</v>
      </c>
      <c r="K74" s="45">
        <v>2508.11</v>
      </c>
      <c r="L74" s="45">
        <v>1637.44</v>
      </c>
      <c r="M74" s="42">
        <v>61611017</v>
      </c>
      <c r="N74" s="42">
        <v>4582622</v>
      </c>
      <c r="O74" s="42">
        <v>4557534</v>
      </c>
      <c r="P74" s="45">
        <v>431.22</v>
      </c>
    </row>
    <row r="75" spans="1:16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79.680000000000007</v>
      </c>
      <c r="J75" s="45">
        <v>3137.84</v>
      </c>
      <c r="K75" s="45">
        <v>2559.59</v>
      </c>
      <c r="L75" s="45">
        <v>1651.21</v>
      </c>
      <c r="M75" s="42">
        <v>58892812</v>
      </c>
      <c r="N75" s="42">
        <v>4449540</v>
      </c>
      <c r="O75" s="42">
        <v>4386170</v>
      </c>
      <c r="P75" s="45">
        <v>514.66999999999996</v>
      </c>
    </row>
    <row r="76" spans="1:16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74.59</v>
      </c>
      <c r="J76" s="45">
        <v>3040.46</v>
      </c>
      <c r="K76" s="45">
        <v>2395.08</v>
      </c>
      <c r="L76" s="45">
        <v>1513.97</v>
      </c>
      <c r="M76" s="42">
        <v>58945029</v>
      </c>
      <c r="N76" s="42">
        <v>4252425</v>
      </c>
      <c r="O76" s="42">
        <v>4520335</v>
      </c>
      <c r="P76" s="45">
        <v>372.76</v>
      </c>
    </row>
    <row r="77" spans="1:16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84.86</v>
      </c>
      <c r="J77" s="45">
        <v>3314.51</v>
      </c>
      <c r="K77" s="45">
        <v>2764.99</v>
      </c>
      <c r="L77" s="45">
        <v>1783.93</v>
      </c>
      <c r="M77" s="42">
        <v>63378047</v>
      </c>
      <c r="N77" s="42">
        <v>4988877</v>
      </c>
      <c r="O77" s="42">
        <v>4427579</v>
      </c>
      <c r="P77" s="45">
        <v>531.44000000000005</v>
      </c>
    </row>
    <row r="78" spans="1:16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67.760000000000005</v>
      </c>
      <c r="J78" s="45">
        <v>2895.72</v>
      </c>
      <c r="K78" s="45">
        <v>2128.62</v>
      </c>
      <c r="L78" s="45">
        <v>1363.71</v>
      </c>
      <c r="M78" s="42">
        <v>56819719</v>
      </c>
      <c r="N78" s="42">
        <v>3796336</v>
      </c>
      <c r="O78" s="42">
        <v>4299315</v>
      </c>
      <c r="P78" s="45">
        <v>244.94</v>
      </c>
    </row>
    <row r="79" spans="1:16" hidden="1" x14ac:dyDescent="0.25">
      <c r="A79" s="47" t="s">
        <v>227</v>
      </c>
      <c r="B79" s="47" t="s">
        <v>225</v>
      </c>
      <c r="C79" s="47" t="s">
        <v>228</v>
      </c>
      <c r="D79" s="47" t="s">
        <v>229</v>
      </c>
      <c r="E79" s="47">
        <v>65</v>
      </c>
      <c r="F79" s="47">
        <v>5334</v>
      </c>
      <c r="G79" s="47">
        <v>5299</v>
      </c>
      <c r="H79" s="47" t="s">
        <v>49</v>
      </c>
      <c r="I79" s="45">
        <v>514.87</v>
      </c>
      <c r="J79" s="45">
        <v>3906.92</v>
      </c>
      <c r="K79" s="45">
        <v>23867.040000000001</v>
      </c>
      <c r="L79" s="45">
        <v>27319.31</v>
      </c>
      <c r="M79" s="42">
        <v>52001018</v>
      </c>
      <c r="N79" s="42">
        <v>3835402</v>
      </c>
      <c r="O79" s="42">
        <v>4232036</v>
      </c>
      <c r="P79" s="45">
        <v>2755.95</v>
      </c>
    </row>
    <row r="80" spans="1:16" hidden="1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5">
        <v>487.84</v>
      </c>
      <c r="J80" s="45">
        <v>3666.1</v>
      </c>
      <c r="K80" s="45">
        <v>22027.64</v>
      </c>
      <c r="L80" s="45">
        <v>25741.35</v>
      </c>
      <c r="M80" s="42">
        <v>47642732</v>
      </c>
      <c r="N80" s="42">
        <v>3408189</v>
      </c>
      <c r="O80" s="42">
        <v>3697373</v>
      </c>
      <c r="P80" s="45">
        <v>2357.02</v>
      </c>
    </row>
    <row r="81" spans="1:16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60</v>
      </c>
      <c r="F81" s="47">
        <v>5339</v>
      </c>
      <c r="G81" s="47">
        <v>5301</v>
      </c>
      <c r="H81" s="47" t="s">
        <v>20</v>
      </c>
      <c r="I81" s="45">
        <v>79.489999999999995</v>
      </c>
      <c r="J81" s="45">
        <v>3127.21</v>
      </c>
      <c r="K81" s="45">
        <v>2456.16</v>
      </c>
      <c r="L81" s="45">
        <v>1753.65</v>
      </c>
      <c r="M81" s="42">
        <v>60042131</v>
      </c>
      <c r="N81" s="42">
        <v>4526507</v>
      </c>
      <c r="O81" s="42">
        <v>4508941</v>
      </c>
      <c r="P81" s="45">
        <v>435.46</v>
      </c>
    </row>
    <row r="82" spans="1:16" hidden="1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442.17</v>
      </c>
      <c r="J82" s="45">
        <v>3571.38</v>
      </c>
      <c r="K82" s="45">
        <v>19918.11</v>
      </c>
      <c r="L82" s="45">
        <v>23106.06</v>
      </c>
      <c r="M82" s="42">
        <v>46708818</v>
      </c>
      <c r="N82" s="42">
        <v>3538258</v>
      </c>
      <c r="O82" s="42">
        <v>3694729</v>
      </c>
      <c r="P82" s="45">
        <v>2466.5</v>
      </c>
    </row>
    <row r="83" spans="1:16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88.89</v>
      </c>
      <c r="J83" s="45">
        <v>3873.16</v>
      </c>
      <c r="K83" s="45">
        <v>3215.91</v>
      </c>
      <c r="L83" s="45">
        <v>1537.26</v>
      </c>
      <c r="M83" s="42">
        <v>59356418</v>
      </c>
      <c r="N83" s="42">
        <v>4222083</v>
      </c>
      <c r="O83" s="42">
        <v>4485438</v>
      </c>
      <c r="P83" s="45">
        <v>379.74</v>
      </c>
    </row>
    <row r="84" spans="1:16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5">
        <v>81.599999999999994</v>
      </c>
      <c r="J84" s="45">
        <v>3175.67</v>
      </c>
      <c r="K84" s="45">
        <v>2675</v>
      </c>
      <c r="L84" s="45">
        <v>1809.67</v>
      </c>
      <c r="M84" s="42">
        <v>61388509</v>
      </c>
      <c r="N84" s="42">
        <v>4515279</v>
      </c>
      <c r="O84" s="42">
        <v>4458311</v>
      </c>
      <c r="P84" s="45">
        <v>454.34</v>
      </c>
    </row>
    <row r="85" spans="1:16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5">
        <v>79.11</v>
      </c>
      <c r="J85" s="45">
        <v>3157.5</v>
      </c>
      <c r="K85" s="45">
        <v>2629.15</v>
      </c>
      <c r="L85" s="45">
        <v>1637.95</v>
      </c>
      <c r="M85" s="42">
        <v>63816576</v>
      </c>
      <c r="N85" s="42">
        <v>4232199</v>
      </c>
      <c r="O85" s="42">
        <v>4486620</v>
      </c>
      <c r="P85" s="45">
        <v>408.72</v>
      </c>
    </row>
    <row r="86" spans="1:16" hidden="1" x14ac:dyDescent="0.25">
      <c r="A86" s="47" t="s">
        <v>243</v>
      </c>
      <c r="B86" s="47" t="s">
        <v>244</v>
      </c>
      <c r="C86" s="47" t="s">
        <v>245</v>
      </c>
      <c r="D86" s="47" t="s">
        <v>246</v>
      </c>
      <c r="E86" s="47">
        <v>65</v>
      </c>
      <c r="F86" s="47">
        <v>5352</v>
      </c>
      <c r="G86" s="47">
        <v>5342</v>
      </c>
      <c r="H86" s="47" t="s">
        <v>49</v>
      </c>
      <c r="I86" s="45">
        <v>407.81</v>
      </c>
      <c r="J86" s="45">
        <v>3097.03</v>
      </c>
      <c r="K86" s="45">
        <v>18538.740000000002</v>
      </c>
      <c r="L86" s="45">
        <v>23335.08</v>
      </c>
      <c r="M86" s="42">
        <v>46036152</v>
      </c>
      <c r="N86" s="42">
        <v>3579967</v>
      </c>
      <c r="O86" s="42">
        <v>3719197</v>
      </c>
      <c r="P86" s="45">
        <v>1406.94</v>
      </c>
    </row>
    <row r="87" spans="1:16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84.15</v>
      </c>
      <c r="J87" s="45">
        <v>3379.43</v>
      </c>
      <c r="K87" s="45">
        <v>2767.49</v>
      </c>
      <c r="L87" s="45">
        <v>1647.59</v>
      </c>
      <c r="M87" s="42">
        <v>65825440</v>
      </c>
      <c r="N87" s="42">
        <v>4545182</v>
      </c>
      <c r="O87" s="42">
        <v>4945047</v>
      </c>
      <c r="P87" s="45">
        <v>576.86</v>
      </c>
    </row>
    <row r="88" spans="1:16" hidden="1" x14ac:dyDescent="0.25">
      <c r="A88" s="47" t="s">
        <v>249</v>
      </c>
      <c r="B88" s="47" t="s">
        <v>248</v>
      </c>
      <c r="C88" s="47" t="s">
        <v>250</v>
      </c>
      <c r="D88" s="47" t="s">
        <v>251</v>
      </c>
      <c r="E88" s="47">
        <v>62</v>
      </c>
      <c r="F88" s="47">
        <v>5356</v>
      </c>
      <c r="G88" s="47">
        <v>5342</v>
      </c>
      <c r="H88" s="47" t="s">
        <v>49</v>
      </c>
      <c r="I88" s="45">
        <v>447.45</v>
      </c>
      <c r="J88" s="45">
        <v>3129.63</v>
      </c>
      <c r="K88" s="45">
        <v>20865.310000000001</v>
      </c>
      <c r="L88" s="45">
        <v>25944.67</v>
      </c>
      <c r="M88" s="42">
        <v>47012752</v>
      </c>
      <c r="N88" s="42">
        <v>3814243</v>
      </c>
      <c r="O88" s="42">
        <v>3689869</v>
      </c>
      <c r="P88" s="45">
        <v>1071.23</v>
      </c>
    </row>
    <row r="89" spans="1:16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85.06</v>
      </c>
      <c r="J89" s="45">
        <v>3234.68</v>
      </c>
      <c r="K89" s="45">
        <v>2754.14</v>
      </c>
      <c r="L89" s="45">
        <v>1976.2</v>
      </c>
      <c r="M89" s="42">
        <v>62774332</v>
      </c>
      <c r="N89" s="42">
        <v>4778020</v>
      </c>
      <c r="O89" s="42">
        <v>4617088</v>
      </c>
      <c r="P89" s="45">
        <v>577.51</v>
      </c>
    </row>
    <row r="90" spans="1:16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92.04</v>
      </c>
      <c r="J90" s="45">
        <v>3315.98</v>
      </c>
      <c r="K90" s="45">
        <v>3110.34</v>
      </c>
      <c r="L90" s="45">
        <v>2277.86</v>
      </c>
      <c r="M90" s="42">
        <v>63642820</v>
      </c>
      <c r="N90" s="42">
        <v>4670748</v>
      </c>
      <c r="O90" s="42">
        <v>4441593</v>
      </c>
      <c r="P90" s="45">
        <v>631.58000000000004</v>
      </c>
    </row>
    <row r="91" spans="1:16" hidden="1" x14ac:dyDescent="0.25">
      <c r="A91" s="47" t="s">
        <v>257</v>
      </c>
      <c r="B91" s="47" t="s">
        <v>258</v>
      </c>
      <c r="C91" s="47" t="s">
        <v>259</v>
      </c>
      <c r="D91" s="47" t="s">
        <v>260</v>
      </c>
      <c r="E91" s="47">
        <v>62</v>
      </c>
      <c r="F91" s="47">
        <v>5360</v>
      </c>
      <c r="G91" s="47">
        <v>5342</v>
      </c>
      <c r="H91" s="47" t="s">
        <v>49</v>
      </c>
      <c r="I91" s="45">
        <v>443.82000000000011</v>
      </c>
      <c r="J91" s="45">
        <v>3093.73</v>
      </c>
      <c r="K91" s="45">
        <v>17806.189999999999</v>
      </c>
      <c r="L91" s="45">
        <v>25595.69</v>
      </c>
      <c r="M91" s="42">
        <v>46186856</v>
      </c>
      <c r="N91" s="42">
        <v>3672537</v>
      </c>
      <c r="O91" s="42">
        <v>3308212</v>
      </c>
      <c r="P91" s="45">
        <v>1509.81</v>
      </c>
    </row>
    <row r="92" spans="1:16" hidden="1" x14ac:dyDescent="0.25">
      <c r="A92" s="47" t="s">
        <v>261</v>
      </c>
      <c r="B92" s="47" t="s">
        <v>258</v>
      </c>
      <c r="C92" s="47" t="s">
        <v>262</v>
      </c>
      <c r="D92" s="47" t="s">
        <v>263</v>
      </c>
      <c r="E92" s="47">
        <v>62</v>
      </c>
      <c r="F92" s="47">
        <v>5361</v>
      </c>
      <c r="G92" s="47">
        <v>5360</v>
      </c>
      <c r="H92" s="47" t="s">
        <v>49</v>
      </c>
      <c r="I92" s="45">
        <v>373.44</v>
      </c>
      <c r="J92" s="45">
        <v>3197.09</v>
      </c>
      <c r="K92" s="45">
        <v>16842.560000000001</v>
      </c>
      <c r="L92" s="45">
        <v>21344.71</v>
      </c>
      <c r="M92" s="42">
        <v>48486528</v>
      </c>
      <c r="N92" s="42">
        <v>3879682</v>
      </c>
      <c r="O92" s="42">
        <v>3826147</v>
      </c>
      <c r="P92" s="45">
        <v>991.46</v>
      </c>
    </row>
    <row r="93" spans="1:16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59</v>
      </c>
      <c r="F93" s="47">
        <v>5362</v>
      </c>
      <c r="G93" s="47">
        <v>5348</v>
      </c>
      <c r="H93" s="47" t="s">
        <v>20</v>
      </c>
      <c r="I93" s="45">
        <v>104.53</v>
      </c>
      <c r="J93" s="45">
        <v>3421.84</v>
      </c>
      <c r="K93" s="45">
        <v>3639.2</v>
      </c>
      <c r="L93" s="45">
        <v>3021.06</v>
      </c>
      <c r="M93" s="42">
        <v>64148704</v>
      </c>
      <c r="N93" s="42">
        <v>4729389</v>
      </c>
      <c r="O93" s="42">
        <v>5099135</v>
      </c>
      <c r="P93" s="45">
        <v>621.48</v>
      </c>
    </row>
    <row r="94" spans="1:16" hidden="1" x14ac:dyDescent="0.25">
      <c r="A94" s="47" t="s">
        <v>266</v>
      </c>
      <c r="B94" s="47" t="s">
        <v>265</v>
      </c>
      <c r="C94" s="47" t="s">
        <v>267</v>
      </c>
      <c r="D94" s="47" t="s">
        <v>268</v>
      </c>
      <c r="E94" s="47">
        <v>62</v>
      </c>
      <c r="F94" s="47">
        <v>5363</v>
      </c>
      <c r="G94" s="47">
        <v>5360</v>
      </c>
      <c r="H94" s="47" t="s">
        <v>49</v>
      </c>
      <c r="I94" s="45">
        <v>392.53</v>
      </c>
      <c r="J94" s="45">
        <v>3243.75</v>
      </c>
      <c r="K94" s="45">
        <v>16888.43</v>
      </c>
      <c r="L94" s="45">
        <v>22333.75</v>
      </c>
      <c r="M94" s="42">
        <v>49884592</v>
      </c>
      <c r="N94" s="42">
        <v>4103609</v>
      </c>
      <c r="O94" s="42">
        <v>3791328</v>
      </c>
      <c r="P94" s="45">
        <v>1349.39</v>
      </c>
    </row>
    <row r="95" spans="1:16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97.72999999999999</v>
      </c>
      <c r="J95" s="45">
        <v>3250.65</v>
      </c>
      <c r="K95" s="45">
        <v>3473.37</v>
      </c>
      <c r="L95" s="45">
        <v>2876.9</v>
      </c>
      <c r="M95" s="42">
        <v>63169896</v>
      </c>
      <c r="N95" s="42">
        <v>4719115</v>
      </c>
      <c r="O95" s="42">
        <v>4776863</v>
      </c>
      <c r="P95" s="45">
        <v>521.01</v>
      </c>
    </row>
    <row r="96" spans="1:16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5">
        <v>94.4</v>
      </c>
      <c r="J96" s="45">
        <v>3021.23</v>
      </c>
      <c r="K96" s="45">
        <v>3272.19</v>
      </c>
      <c r="L96" s="45">
        <v>2963.98</v>
      </c>
      <c r="M96" s="42">
        <v>58485810</v>
      </c>
      <c r="N96" s="42">
        <v>4751055</v>
      </c>
      <c r="O96" s="42">
        <v>4150987</v>
      </c>
      <c r="P96" s="45">
        <v>517.49</v>
      </c>
    </row>
    <row r="97" spans="1:16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91.89</v>
      </c>
      <c r="J97" s="45">
        <v>3128.41</v>
      </c>
      <c r="K97" s="45">
        <v>3135.28</v>
      </c>
      <c r="L97" s="45">
        <v>2612.77</v>
      </c>
      <c r="M97" s="42">
        <v>61825475</v>
      </c>
      <c r="N97" s="42">
        <v>4089128</v>
      </c>
      <c r="O97" s="42">
        <v>4541810</v>
      </c>
      <c r="P97" s="45">
        <v>410.98</v>
      </c>
    </row>
    <row r="98" spans="1:16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96.070000000000007</v>
      </c>
      <c r="J98" s="45">
        <v>3142.37</v>
      </c>
      <c r="K98" s="45">
        <v>3366.23</v>
      </c>
      <c r="L98" s="45">
        <v>2877.77</v>
      </c>
      <c r="M98" s="42">
        <v>61825626</v>
      </c>
      <c r="N98" s="42">
        <v>3949531</v>
      </c>
      <c r="O98" s="42">
        <v>4589570</v>
      </c>
      <c r="P98" s="45">
        <v>375.29</v>
      </c>
    </row>
    <row r="99" spans="1:16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87.7</v>
      </c>
      <c r="J99" s="45">
        <v>3370.3</v>
      </c>
      <c r="K99" s="45">
        <v>2814</v>
      </c>
      <c r="L99" s="45">
        <v>1988.6</v>
      </c>
      <c r="M99" s="42">
        <v>65314422</v>
      </c>
      <c r="N99" s="42">
        <v>4594747</v>
      </c>
      <c r="O99" s="42">
        <v>4885697</v>
      </c>
      <c r="P99" s="45">
        <v>521.27</v>
      </c>
    </row>
    <row r="100" spans="1:16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85.02</v>
      </c>
      <c r="J100" s="45">
        <v>3406.91</v>
      </c>
      <c r="K100" s="45">
        <v>2701.02</v>
      </c>
      <c r="L100" s="45">
        <v>1762.34</v>
      </c>
      <c r="M100" s="42">
        <v>65928179</v>
      </c>
      <c r="N100" s="42">
        <v>4495651</v>
      </c>
      <c r="O100" s="42">
        <v>4902431</v>
      </c>
      <c r="P100" s="45">
        <v>532.95000000000005</v>
      </c>
    </row>
    <row r="101" spans="1:16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83.53</v>
      </c>
      <c r="J101" s="45">
        <v>3261.25</v>
      </c>
      <c r="K101" s="45">
        <v>2672.11</v>
      </c>
      <c r="L101" s="45">
        <v>1850.8</v>
      </c>
      <c r="M101" s="42">
        <v>63205278</v>
      </c>
      <c r="N101" s="42">
        <v>4217981</v>
      </c>
      <c r="O101" s="42">
        <v>4816689</v>
      </c>
      <c r="P101" s="45">
        <v>474.31</v>
      </c>
    </row>
    <row r="102" spans="1:16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88.31</v>
      </c>
      <c r="J102" s="45">
        <v>3371.82</v>
      </c>
      <c r="K102" s="45">
        <v>2863.88</v>
      </c>
      <c r="L102" s="45">
        <v>2063.81</v>
      </c>
      <c r="M102" s="42">
        <v>65999195</v>
      </c>
      <c r="N102" s="42">
        <v>4544060</v>
      </c>
      <c r="O102" s="42">
        <v>5067915</v>
      </c>
      <c r="P102" s="45">
        <v>480.02</v>
      </c>
    </row>
    <row r="103" spans="1:16" hidden="1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5">
        <v>372.69</v>
      </c>
      <c r="J103" s="45">
        <v>2961.93</v>
      </c>
      <c r="K103" s="45">
        <v>19488.419999999998</v>
      </c>
      <c r="L103" s="45">
        <v>20107.509999999998</v>
      </c>
      <c r="M103" s="42">
        <v>50005816</v>
      </c>
      <c r="N103" s="42">
        <v>3398413</v>
      </c>
      <c r="O103" s="42">
        <v>4303688</v>
      </c>
      <c r="P103" s="45">
        <v>1434.84</v>
      </c>
    </row>
    <row r="104" spans="1:16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84.84</v>
      </c>
      <c r="J104" s="45">
        <v>3030.31</v>
      </c>
      <c r="K104" s="45">
        <v>3037.42</v>
      </c>
      <c r="L104" s="45">
        <v>2244.33</v>
      </c>
      <c r="M104" s="42">
        <v>61105741</v>
      </c>
      <c r="N104" s="42">
        <v>4732420</v>
      </c>
      <c r="O104" s="42">
        <v>4679368</v>
      </c>
      <c r="P104" s="45">
        <v>437.65</v>
      </c>
    </row>
    <row r="105" spans="1:16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92.33</v>
      </c>
      <c r="J105" s="45">
        <v>3499.49</v>
      </c>
      <c r="K105" s="45">
        <v>3135.49</v>
      </c>
      <c r="L105" s="45">
        <v>2044.21</v>
      </c>
      <c r="M105" s="42">
        <v>63109191</v>
      </c>
      <c r="N105" s="42">
        <v>4623914</v>
      </c>
      <c r="O105" s="42">
        <v>5051005</v>
      </c>
      <c r="P105" s="45">
        <v>616.19000000000005</v>
      </c>
    </row>
    <row r="106" spans="1:16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59</v>
      </c>
      <c r="F106" s="47">
        <v>5435</v>
      </c>
      <c r="G106" s="47">
        <v>5406</v>
      </c>
      <c r="H106" s="47" t="s">
        <v>20</v>
      </c>
      <c r="I106" s="45">
        <v>82.43</v>
      </c>
      <c r="J106" s="45">
        <v>3480.24</v>
      </c>
      <c r="K106" s="45">
        <v>2478.84</v>
      </c>
      <c r="L106" s="45">
        <v>1468.02</v>
      </c>
      <c r="M106" s="42">
        <v>64963883</v>
      </c>
      <c r="N106" s="42">
        <v>4708864</v>
      </c>
      <c r="O106" s="42">
        <v>4941672</v>
      </c>
      <c r="P106" s="45">
        <v>543.39</v>
      </c>
    </row>
    <row r="107" spans="1:16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74.75</v>
      </c>
      <c r="J107" s="45">
        <v>3062.18</v>
      </c>
      <c r="K107" s="45">
        <v>2349.2399999999998</v>
      </c>
      <c r="L107" s="45">
        <v>1482.27</v>
      </c>
      <c r="M107" s="42">
        <v>57316817</v>
      </c>
      <c r="N107" s="42">
        <v>4921484</v>
      </c>
      <c r="O107" s="42">
        <v>4168086</v>
      </c>
      <c r="P107" s="45">
        <v>441.2</v>
      </c>
    </row>
    <row r="108" spans="1:16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59</v>
      </c>
      <c r="F108" s="47">
        <v>5440</v>
      </c>
      <c r="G108" s="47">
        <v>5406</v>
      </c>
      <c r="H108" s="47" t="s">
        <v>20</v>
      </c>
      <c r="I108" s="45">
        <v>78.55</v>
      </c>
      <c r="J108" s="45">
        <v>3331.31</v>
      </c>
      <c r="K108" s="45">
        <v>2404.6</v>
      </c>
      <c r="L108" s="45">
        <v>1379.85</v>
      </c>
      <c r="M108" s="42">
        <v>63932122</v>
      </c>
      <c r="N108" s="42">
        <v>4227224</v>
      </c>
      <c r="O108" s="42">
        <v>4848556</v>
      </c>
      <c r="P108" s="45">
        <v>459.16</v>
      </c>
    </row>
    <row r="109" spans="1:16" hidden="1" x14ac:dyDescent="0.25">
      <c r="A109" s="47" t="s">
        <v>307</v>
      </c>
      <c r="B109" s="47" t="s">
        <v>306</v>
      </c>
      <c r="C109" s="47" t="s">
        <v>308</v>
      </c>
      <c r="D109" s="47" t="s">
        <v>309</v>
      </c>
      <c r="E109" s="47">
        <v>53</v>
      </c>
      <c r="F109" s="47">
        <v>5445</v>
      </c>
      <c r="G109" s="47">
        <v>5361</v>
      </c>
      <c r="H109" s="47" t="s">
        <v>49</v>
      </c>
      <c r="I109" s="45">
        <v>399.61</v>
      </c>
      <c r="J109" s="45">
        <v>2801.72</v>
      </c>
      <c r="K109" s="45">
        <v>17440.2</v>
      </c>
      <c r="L109" s="45">
        <v>22745.759999999998</v>
      </c>
      <c r="M109" s="42">
        <v>45769657</v>
      </c>
      <c r="N109" s="42">
        <v>3277541</v>
      </c>
      <c r="O109" s="42">
        <v>3217818</v>
      </c>
      <c r="P109" s="45">
        <v>1372.94</v>
      </c>
    </row>
    <row r="110" spans="1:16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5">
        <v>83.06</v>
      </c>
      <c r="J110" s="45">
        <v>3508.69</v>
      </c>
      <c r="K110" s="45">
        <v>2513.7600000000002</v>
      </c>
      <c r="L110" s="45">
        <v>1452.68</v>
      </c>
      <c r="M110" s="42">
        <v>64861117</v>
      </c>
      <c r="N110" s="42">
        <v>4552121</v>
      </c>
      <c r="O110" s="42">
        <v>5057060</v>
      </c>
      <c r="P110" s="45">
        <v>576.4</v>
      </c>
    </row>
    <row r="111" spans="1:16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81.33</v>
      </c>
      <c r="J111" s="45">
        <v>3441.11</v>
      </c>
      <c r="K111" s="45">
        <v>2424.1</v>
      </c>
      <c r="L111" s="45">
        <v>1413.4</v>
      </c>
      <c r="M111" s="42">
        <v>67175957</v>
      </c>
      <c r="N111" s="42">
        <v>4495823</v>
      </c>
      <c r="O111" s="42">
        <v>4943117</v>
      </c>
      <c r="P111" s="45">
        <v>567.23</v>
      </c>
    </row>
    <row r="112" spans="1:16" x14ac:dyDescent="0.25">
      <c r="A112" s="47" t="s">
        <v>314</v>
      </c>
      <c r="B112" s="47" t="s">
        <v>315</v>
      </c>
      <c r="C112" s="47" t="s">
        <v>316</v>
      </c>
      <c r="D112" s="47" t="s">
        <v>207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72.69</v>
      </c>
      <c r="J112" s="45">
        <v>3072.98</v>
      </c>
      <c r="K112" s="45">
        <v>2201.4</v>
      </c>
      <c r="L112" s="45">
        <v>1319.85</v>
      </c>
      <c r="M112" s="42">
        <v>58104227</v>
      </c>
      <c r="N112" s="42">
        <v>4374005</v>
      </c>
      <c r="O112" s="42">
        <v>4311142</v>
      </c>
      <c r="P112" s="45">
        <v>512.14</v>
      </c>
    </row>
    <row r="113" spans="1:16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87.009999999999991</v>
      </c>
      <c r="J113" s="45">
        <v>3834.09</v>
      </c>
      <c r="K113" s="45">
        <v>2799.97</v>
      </c>
      <c r="L113" s="45">
        <v>1327.11</v>
      </c>
      <c r="M113" s="42">
        <v>65570651</v>
      </c>
      <c r="N113" s="42">
        <v>4074085</v>
      </c>
      <c r="O113" s="42">
        <v>5200059</v>
      </c>
      <c r="P113" s="45">
        <v>466.15</v>
      </c>
    </row>
    <row r="114" spans="1:16" hidden="1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60</v>
      </c>
      <c r="F114" s="47">
        <v>5471</v>
      </c>
      <c r="G114" s="47">
        <v>5361</v>
      </c>
      <c r="H114" s="47" t="s">
        <v>49</v>
      </c>
      <c r="I114" s="45">
        <v>448.33</v>
      </c>
      <c r="J114" s="45">
        <v>3067.69</v>
      </c>
      <c r="K114" s="45">
        <v>22071.64</v>
      </c>
      <c r="L114" s="45">
        <v>24807.72</v>
      </c>
      <c r="M114" s="42">
        <v>50090559</v>
      </c>
      <c r="N114" s="42">
        <v>3683947</v>
      </c>
      <c r="O114" s="42">
        <v>4006449</v>
      </c>
      <c r="P114" s="45">
        <v>1426.93</v>
      </c>
    </row>
    <row r="115" spans="1:16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86.98</v>
      </c>
      <c r="J115" s="45">
        <v>3792.16</v>
      </c>
      <c r="K115" s="45">
        <v>2619.3000000000002</v>
      </c>
      <c r="L115" s="45">
        <v>1386.07</v>
      </c>
      <c r="M115" s="42">
        <v>66473495</v>
      </c>
      <c r="N115" s="42">
        <v>4751985</v>
      </c>
      <c r="O115" s="42">
        <v>4795501</v>
      </c>
      <c r="P115" s="45">
        <v>581.4</v>
      </c>
    </row>
    <row r="116" spans="1:16" hidden="1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59</v>
      </c>
      <c r="F116" s="47">
        <v>5475</v>
      </c>
      <c r="G116" s="47">
        <v>5361</v>
      </c>
      <c r="H116" s="47" t="s">
        <v>49</v>
      </c>
      <c r="I116" s="45">
        <v>449.73</v>
      </c>
      <c r="J116" s="45">
        <v>2870.75</v>
      </c>
      <c r="K116" s="45">
        <v>21261.13</v>
      </c>
      <c r="L116" s="45">
        <v>24136.54</v>
      </c>
      <c r="M116" s="42">
        <v>46535850</v>
      </c>
      <c r="N116" s="42">
        <v>3407740</v>
      </c>
      <c r="O116" s="42">
        <v>3560983</v>
      </c>
      <c r="P116" s="45">
        <v>1886.37</v>
      </c>
    </row>
    <row r="117" spans="1:16" hidden="1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400.41</v>
      </c>
      <c r="J117" s="45">
        <v>2485.94</v>
      </c>
      <c r="K117" s="45">
        <v>20681.23</v>
      </c>
      <c r="L117" s="45">
        <v>22484.95</v>
      </c>
      <c r="M117" s="42">
        <v>40921101</v>
      </c>
      <c r="N117" s="42">
        <v>2987438</v>
      </c>
      <c r="O117" s="42">
        <v>3453003</v>
      </c>
      <c r="P117" s="45">
        <v>926.27</v>
      </c>
    </row>
    <row r="118" spans="1:16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104.76</v>
      </c>
      <c r="J118" s="45">
        <v>4743.1899999999996</v>
      </c>
      <c r="K118" s="45">
        <v>3686.53</v>
      </c>
      <c r="L118" s="45">
        <v>1426.37</v>
      </c>
      <c r="M118" s="42">
        <v>68265181</v>
      </c>
      <c r="N118" s="42">
        <v>4677186</v>
      </c>
      <c r="O118" s="42">
        <v>5096498</v>
      </c>
      <c r="P118" s="45">
        <v>627.79999999999995</v>
      </c>
    </row>
    <row r="119" spans="1:16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5">
        <v>88.75</v>
      </c>
      <c r="J119" s="45">
        <v>3855.45</v>
      </c>
      <c r="K119" s="45">
        <v>2815.44</v>
      </c>
      <c r="L119" s="45">
        <v>1403.28</v>
      </c>
      <c r="M119" s="42">
        <v>66095551</v>
      </c>
      <c r="N119" s="42">
        <v>4554381</v>
      </c>
      <c r="O119" s="42">
        <v>4915855</v>
      </c>
      <c r="P119" s="45">
        <v>578.6</v>
      </c>
    </row>
    <row r="120" spans="1:16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87.11</v>
      </c>
      <c r="J120" s="45">
        <v>3806.48</v>
      </c>
      <c r="K120" s="45">
        <v>2703.74</v>
      </c>
      <c r="L120" s="45">
        <v>1395.58</v>
      </c>
      <c r="M120" s="42">
        <v>65491832</v>
      </c>
      <c r="N120" s="42">
        <v>4852358</v>
      </c>
      <c r="O120" s="42">
        <v>4793035</v>
      </c>
      <c r="P120" s="45">
        <v>547.61</v>
      </c>
    </row>
    <row r="121" spans="1:16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82.25</v>
      </c>
      <c r="J121" s="45">
        <v>3564.09</v>
      </c>
      <c r="K121" s="45">
        <v>2483.79</v>
      </c>
      <c r="L121" s="45">
        <v>1473.54</v>
      </c>
      <c r="M121" s="42">
        <v>68117648</v>
      </c>
      <c r="N121" s="42">
        <v>4912361</v>
      </c>
      <c r="O121" s="42">
        <v>5111005</v>
      </c>
      <c r="P121" s="45">
        <v>496.74</v>
      </c>
    </row>
    <row r="122" spans="1:16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75.84</v>
      </c>
      <c r="J122" s="45">
        <v>3257.32</v>
      </c>
      <c r="K122" s="45">
        <v>2424.0100000000002</v>
      </c>
      <c r="L122" s="45">
        <v>1432.16</v>
      </c>
      <c r="M122" s="42">
        <v>64653676</v>
      </c>
      <c r="N122" s="42">
        <v>4509551</v>
      </c>
      <c r="O122" s="42">
        <v>4971753</v>
      </c>
      <c r="P122" s="45">
        <v>377.51</v>
      </c>
    </row>
    <row r="123" spans="1:16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77.72</v>
      </c>
      <c r="J123" s="45">
        <v>3331</v>
      </c>
      <c r="K123" s="45">
        <v>2356.58</v>
      </c>
      <c r="L123" s="45">
        <v>1429.27</v>
      </c>
      <c r="M123" s="42">
        <v>65832401</v>
      </c>
      <c r="N123" s="42">
        <v>4742120</v>
      </c>
      <c r="O123" s="42">
        <v>4756844</v>
      </c>
      <c r="P123" s="45">
        <v>455.44</v>
      </c>
    </row>
    <row r="124" spans="1:16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59</v>
      </c>
      <c r="F124" s="47">
        <v>5519</v>
      </c>
      <c r="G124" s="47">
        <v>5490</v>
      </c>
      <c r="H124" s="47" t="s">
        <v>20</v>
      </c>
      <c r="I124" s="45">
        <v>84.68</v>
      </c>
      <c r="J124" s="45">
        <v>3730.21</v>
      </c>
      <c r="K124" s="45">
        <v>2580.88</v>
      </c>
      <c r="L124" s="45">
        <v>1377.91</v>
      </c>
      <c r="M124" s="42">
        <v>71169757</v>
      </c>
      <c r="N124" s="42">
        <v>4479867</v>
      </c>
      <c r="O124" s="42">
        <v>5049670</v>
      </c>
      <c r="P124" s="45">
        <v>447.27</v>
      </c>
    </row>
    <row r="125" spans="1:16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5">
        <v>87.05</v>
      </c>
      <c r="J125" s="45">
        <v>3761.41</v>
      </c>
      <c r="K125" s="45">
        <v>2662.1</v>
      </c>
      <c r="L125" s="45">
        <v>1465.82</v>
      </c>
      <c r="M125" s="42">
        <v>75621989</v>
      </c>
      <c r="N125" s="42">
        <v>4828862</v>
      </c>
      <c r="O125" s="42">
        <v>5138135</v>
      </c>
      <c r="P125" s="45">
        <v>566.54999999999995</v>
      </c>
    </row>
    <row r="126" spans="1:16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5">
        <v>85.72</v>
      </c>
      <c r="J126" s="45">
        <v>3659.04</v>
      </c>
      <c r="K126" s="45">
        <v>2619.86</v>
      </c>
      <c r="L126" s="45">
        <v>1572.05</v>
      </c>
      <c r="M126" s="42">
        <v>73419544</v>
      </c>
      <c r="N126" s="42">
        <v>5066784</v>
      </c>
      <c r="O126" s="42">
        <v>5223061</v>
      </c>
      <c r="P126" s="45">
        <v>519.15</v>
      </c>
    </row>
    <row r="127" spans="1:16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5">
        <v>99.02</v>
      </c>
      <c r="J127" s="45">
        <v>4260.04</v>
      </c>
      <c r="K127" s="45">
        <v>2986.42</v>
      </c>
      <c r="L127" s="45">
        <v>1665.38</v>
      </c>
      <c r="M127" s="42">
        <v>85948257</v>
      </c>
      <c r="N127" s="42">
        <v>5340587</v>
      </c>
      <c r="O127" s="42">
        <v>5768593</v>
      </c>
      <c r="P127" s="45">
        <v>653.27</v>
      </c>
    </row>
    <row r="128" spans="1:16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84.12</v>
      </c>
      <c r="J128" s="45">
        <v>3644.97</v>
      </c>
      <c r="K128" s="45">
        <v>2537.0500000000002</v>
      </c>
      <c r="L128" s="45">
        <v>1419.75</v>
      </c>
      <c r="M128" s="42">
        <v>72935599</v>
      </c>
      <c r="N128" s="42">
        <v>4701967</v>
      </c>
      <c r="O128" s="42">
        <v>4967854</v>
      </c>
      <c r="P128" s="45">
        <v>568.54</v>
      </c>
    </row>
    <row r="129" spans="1:16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87.600000000000009</v>
      </c>
      <c r="J129" s="45">
        <v>3791.14</v>
      </c>
      <c r="K129" s="45">
        <v>2822.69</v>
      </c>
      <c r="L129" s="45">
        <v>1504.47</v>
      </c>
      <c r="M129" s="42">
        <v>77376747</v>
      </c>
      <c r="N129" s="42">
        <v>4777006</v>
      </c>
      <c r="O129" s="42">
        <v>5130464</v>
      </c>
      <c r="P129" s="45">
        <v>496.08</v>
      </c>
    </row>
    <row r="130" spans="1:16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87.93</v>
      </c>
      <c r="J130" s="45">
        <v>3913.8</v>
      </c>
      <c r="K130" s="45">
        <v>2504.5700000000002</v>
      </c>
      <c r="L130" s="45">
        <v>1369.17</v>
      </c>
      <c r="M130" s="42">
        <v>73918617</v>
      </c>
      <c r="N130" s="42">
        <v>4301388</v>
      </c>
      <c r="O130" s="42">
        <v>5166972</v>
      </c>
      <c r="P130" s="45">
        <v>493.96</v>
      </c>
    </row>
    <row r="131" spans="1:16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92.3</v>
      </c>
      <c r="J131" s="45">
        <v>4095.92</v>
      </c>
      <c r="K131" s="45">
        <v>2613.37</v>
      </c>
      <c r="L131" s="45">
        <v>1451.71</v>
      </c>
      <c r="M131" s="42">
        <v>77494573</v>
      </c>
      <c r="N131" s="42">
        <v>4786965</v>
      </c>
      <c r="O131" s="42">
        <v>5232993</v>
      </c>
      <c r="P131" s="45">
        <v>547.61</v>
      </c>
    </row>
    <row r="132" spans="1:16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77.94</v>
      </c>
      <c r="J132" s="45">
        <v>3521.82</v>
      </c>
      <c r="K132" s="45">
        <v>2415.63</v>
      </c>
      <c r="L132" s="45">
        <v>1302.3800000000001</v>
      </c>
      <c r="M132" s="42">
        <v>77847563</v>
      </c>
      <c r="N132" s="42">
        <v>4135657</v>
      </c>
      <c r="O132" s="42">
        <v>5316630</v>
      </c>
      <c r="P132" s="45">
        <v>320.5</v>
      </c>
    </row>
    <row r="133" spans="1:16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81.92</v>
      </c>
      <c r="J133" s="45">
        <v>3692.35</v>
      </c>
      <c r="K133" s="45">
        <v>2474.73</v>
      </c>
      <c r="L133" s="45">
        <v>1355.71</v>
      </c>
      <c r="M133" s="42">
        <v>75632606</v>
      </c>
      <c r="N133" s="42">
        <v>4293949</v>
      </c>
      <c r="O133" s="42">
        <v>5338750</v>
      </c>
      <c r="P133" s="45">
        <v>361.24</v>
      </c>
    </row>
    <row r="134" spans="1:16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5">
        <v>82.449999999999989</v>
      </c>
      <c r="J134" s="45">
        <v>3622.69</v>
      </c>
      <c r="K134" s="45">
        <v>2551.61</v>
      </c>
      <c r="L134" s="45">
        <v>1405.16</v>
      </c>
      <c r="M134" s="42">
        <v>73560255</v>
      </c>
      <c r="N134" s="42">
        <v>4183232</v>
      </c>
      <c r="O134" s="42">
        <v>5151563</v>
      </c>
      <c r="P134" s="45">
        <v>424.55</v>
      </c>
    </row>
    <row r="135" spans="1:16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5">
        <v>66.239999999999995</v>
      </c>
      <c r="J135" s="45">
        <v>3094.3</v>
      </c>
      <c r="K135" s="45">
        <v>1919.73</v>
      </c>
      <c r="L135" s="45">
        <v>906.56</v>
      </c>
      <c r="M135" s="42">
        <v>61543357</v>
      </c>
      <c r="N135" s="42">
        <v>3027584</v>
      </c>
      <c r="O135" s="42">
        <v>3944185</v>
      </c>
      <c r="P135" s="45">
        <v>359.47</v>
      </c>
    </row>
    <row r="136" spans="1:16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82.19</v>
      </c>
      <c r="J136" s="45">
        <v>3681.86</v>
      </c>
      <c r="K136" s="45">
        <v>2532.4899999999998</v>
      </c>
      <c r="L136" s="45">
        <v>1313.83</v>
      </c>
      <c r="M136" s="42">
        <v>74051448</v>
      </c>
      <c r="N136" s="42">
        <v>4163778</v>
      </c>
      <c r="O136" s="42">
        <v>5251102</v>
      </c>
      <c r="P136" s="45">
        <v>423.56</v>
      </c>
    </row>
    <row r="137" spans="1:16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5">
        <v>89.990000000000009</v>
      </c>
      <c r="J137" s="45">
        <v>3902.72</v>
      </c>
      <c r="K137" s="45">
        <v>2794.39</v>
      </c>
      <c r="L137" s="45">
        <v>1571.78</v>
      </c>
      <c r="M137" s="42">
        <v>75885204</v>
      </c>
      <c r="N137" s="42">
        <v>5048674</v>
      </c>
      <c r="O137" s="42">
        <v>5211869</v>
      </c>
      <c r="P137" s="45">
        <v>580.85</v>
      </c>
    </row>
    <row r="138" spans="1:16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87.490000000000009</v>
      </c>
      <c r="J138" s="45">
        <v>3773.09</v>
      </c>
      <c r="K138" s="45">
        <v>2858.09</v>
      </c>
      <c r="L138" s="45">
        <v>1469.21</v>
      </c>
      <c r="M138" s="42">
        <v>75492917</v>
      </c>
      <c r="N138" s="42">
        <v>4597933</v>
      </c>
      <c r="O138" s="42">
        <v>5209880</v>
      </c>
      <c r="P138" s="45">
        <v>548.38</v>
      </c>
    </row>
    <row r="139" spans="1:16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89.05</v>
      </c>
      <c r="J139" s="45">
        <v>3805.51</v>
      </c>
      <c r="K139" s="45">
        <v>2843.72</v>
      </c>
      <c r="L139" s="45">
        <v>1577.25</v>
      </c>
      <c r="M139" s="42">
        <v>75721047</v>
      </c>
      <c r="N139" s="42">
        <v>5068524</v>
      </c>
      <c r="O139" s="42">
        <v>5118084</v>
      </c>
      <c r="P139" s="45">
        <v>566.52</v>
      </c>
    </row>
    <row r="140" spans="1:16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89.740000000000009</v>
      </c>
      <c r="J140" s="45">
        <v>3771.09</v>
      </c>
      <c r="K140" s="45">
        <v>2934.54</v>
      </c>
      <c r="L140" s="45">
        <v>1686.02</v>
      </c>
      <c r="M140" s="42">
        <v>75986068</v>
      </c>
      <c r="N140" s="42">
        <v>5113862</v>
      </c>
      <c r="O140" s="42">
        <v>5294960</v>
      </c>
      <c r="P140" s="45">
        <v>537.1</v>
      </c>
    </row>
    <row r="141" spans="1:16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84.83</v>
      </c>
      <c r="J141" s="45">
        <v>3740.71</v>
      </c>
      <c r="K141" s="45">
        <v>2551.88</v>
      </c>
      <c r="L141" s="45">
        <v>1436.14</v>
      </c>
      <c r="M141" s="42">
        <v>77203251</v>
      </c>
      <c r="N141" s="42">
        <v>4637462</v>
      </c>
      <c r="O141" s="42">
        <v>5364188</v>
      </c>
      <c r="P141" s="45">
        <v>447.97</v>
      </c>
    </row>
    <row r="142" spans="1:16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5">
        <v>84.99</v>
      </c>
      <c r="J142" s="45">
        <v>3708.32</v>
      </c>
      <c r="K142" s="45">
        <v>2603.5300000000002</v>
      </c>
      <c r="L142" s="45">
        <v>1463.43</v>
      </c>
      <c r="M142" s="42">
        <v>77350808</v>
      </c>
      <c r="N142" s="42">
        <v>4888624</v>
      </c>
      <c r="O142" s="42">
        <v>5138272</v>
      </c>
      <c r="P142" s="45">
        <v>444.16</v>
      </c>
    </row>
    <row r="143" spans="1:16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5">
        <v>81.63000000000001</v>
      </c>
      <c r="J143" s="45">
        <v>3654.88</v>
      </c>
      <c r="K143" s="45">
        <v>2491.1</v>
      </c>
      <c r="L143" s="45">
        <v>1330.29</v>
      </c>
      <c r="M143" s="42">
        <v>74948755</v>
      </c>
      <c r="N143" s="42">
        <v>4180962</v>
      </c>
      <c r="O143" s="42">
        <v>5441601</v>
      </c>
      <c r="P143" s="45">
        <v>385.74</v>
      </c>
    </row>
    <row r="144" spans="1:16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87.88</v>
      </c>
      <c r="J144" s="45">
        <v>3810.26</v>
      </c>
      <c r="K144" s="45">
        <v>2673.21</v>
      </c>
      <c r="L144" s="45">
        <v>1502</v>
      </c>
      <c r="M144" s="42">
        <v>77240514</v>
      </c>
      <c r="N144" s="42">
        <v>4781811</v>
      </c>
      <c r="O144" s="42">
        <v>5266267</v>
      </c>
      <c r="P144" s="45">
        <v>542.65</v>
      </c>
    </row>
    <row r="145" spans="1:16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89.88</v>
      </c>
      <c r="J145" s="45">
        <v>3835.46</v>
      </c>
      <c r="K145" s="45">
        <v>2806.03</v>
      </c>
      <c r="L145" s="45">
        <v>1546.53</v>
      </c>
      <c r="M145" s="42">
        <v>78248061</v>
      </c>
      <c r="N145" s="42">
        <v>4894136</v>
      </c>
      <c r="O145" s="42">
        <v>5191941</v>
      </c>
      <c r="P145" s="45">
        <v>588.47</v>
      </c>
    </row>
    <row r="146" spans="1:16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59</v>
      </c>
      <c r="F146" s="47">
        <v>5618</v>
      </c>
      <c r="G146" s="47">
        <v>5605</v>
      </c>
      <c r="H146" s="47" t="s">
        <v>20</v>
      </c>
      <c r="I146" s="45">
        <v>85.42</v>
      </c>
      <c r="J146" s="45">
        <v>3699.4</v>
      </c>
      <c r="K146" s="45">
        <v>2671.45</v>
      </c>
      <c r="L146" s="45">
        <v>1508.4</v>
      </c>
      <c r="M146" s="42">
        <v>79006161</v>
      </c>
      <c r="N146" s="42">
        <v>4846499</v>
      </c>
      <c r="O146" s="42">
        <v>5034699</v>
      </c>
      <c r="P146" s="45">
        <v>513.59</v>
      </c>
    </row>
    <row r="147" spans="1:16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5">
        <v>88.240000000000009</v>
      </c>
      <c r="J147" s="45">
        <v>3832.05</v>
      </c>
      <c r="K147" s="45">
        <v>2724.22</v>
      </c>
      <c r="L147" s="45">
        <v>1490.95</v>
      </c>
      <c r="M147" s="42">
        <v>80832706</v>
      </c>
      <c r="N147" s="42">
        <v>4491501</v>
      </c>
      <c r="O147" s="42">
        <v>5246000</v>
      </c>
      <c r="P147" s="45">
        <v>515.82000000000005</v>
      </c>
    </row>
    <row r="148" spans="1:16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59</v>
      </c>
      <c r="F148" s="47">
        <v>5622</v>
      </c>
      <c r="G148" s="47">
        <v>5605</v>
      </c>
      <c r="H148" s="47" t="s">
        <v>20</v>
      </c>
      <c r="I148" s="45">
        <v>89</v>
      </c>
      <c r="J148" s="45">
        <v>3907.64</v>
      </c>
      <c r="K148" s="45">
        <v>2852.39</v>
      </c>
      <c r="L148" s="45">
        <v>1442.16</v>
      </c>
      <c r="M148" s="42">
        <v>81773333</v>
      </c>
      <c r="N148" s="42">
        <v>4712017</v>
      </c>
      <c r="O148" s="42">
        <v>5315515</v>
      </c>
      <c r="P148" s="45">
        <v>512.09</v>
      </c>
    </row>
    <row r="149" spans="1:16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87.34</v>
      </c>
      <c r="J149" s="45">
        <v>3822.1</v>
      </c>
      <c r="K149" s="45">
        <v>2723.81</v>
      </c>
      <c r="L149" s="45">
        <v>1488.46</v>
      </c>
      <c r="M149" s="42">
        <v>80730862</v>
      </c>
      <c r="N149" s="42">
        <v>4500366</v>
      </c>
      <c r="O149" s="42">
        <v>5271817</v>
      </c>
      <c r="P149" s="45">
        <v>476.3</v>
      </c>
    </row>
    <row r="150" spans="1:16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87.04</v>
      </c>
      <c r="J150" s="45">
        <v>3748.27</v>
      </c>
      <c r="K150" s="45">
        <v>2762.15</v>
      </c>
      <c r="L150" s="45">
        <v>1485.54</v>
      </c>
      <c r="M150" s="42">
        <v>78062763</v>
      </c>
      <c r="N150" s="42">
        <v>4626313</v>
      </c>
      <c r="O150" s="42">
        <v>4937717</v>
      </c>
      <c r="P150" s="45">
        <v>529.49</v>
      </c>
    </row>
    <row r="151" spans="1:16" hidden="1" x14ac:dyDescent="0.25">
      <c r="A151" s="47" t="s">
        <v>419</v>
      </c>
      <c r="B151" s="47" t="s">
        <v>414</v>
      </c>
      <c r="C151" s="47" t="s">
        <v>420</v>
      </c>
      <c r="D151" s="47" t="s">
        <v>421</v>
      </c>
      <c r="E151" s="47">
        <v>62</v>
      </c>
      <c r="F151" s="47">
        <v>5626</v>
      </c>
      <c r="G151" s="47">
        <v>5361</v>
      </c>
      <c r="H151" s="47" t="s">
        <v>49</v>
      </c>
      <c r="I151" s="45">
        <v>462.27</v>
      </c>
      <c r="J151" s="45">
        <v>4338.3599999999997</v>
      </c>
      <c r="K151" s="45">
        <v>21799.200000000001</v>
      </c>
      <c r="L151" s="45">
        <v>24758.26</v>
      </c>
      <c r="M151" s="42">
        <v>62723901</v>
      </c>
      <c r="N151" s="42">
        <v>4075048</v>
      </c>
      <c r="O151" s="42">
        <v>4579412</v>
      </c>
      <c r="P151" s="45">
        <v>1858.11</v>
      </c>
    </row>
    <row r="152" spans="1:16" hidden="1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352.89</v>
      </c>
      <c r="J152" s="45">
        <v>3885.71</v>
      </c>
      <c r="K152" s="45">
        <v>17300.63</v>
      </c>
      <c r="L152" s="45">
        <v>18245.89</v>
      </c>
      <c r="M152" s="42">
        <v>59402416</v>
      </c>
      <c r="N152" s="42">
        <v>3934441</v>
      </c>
      <c r="O152" s="42">
        <v>4809309</v>
      </c>
      <c r="P152" s="45">
        <v>1463.8</v>
      </c>
    </row>
    <row r="153" spans="1:16" hidden="1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5">
        <v>376.71</v>
      </c>
      <c r="J153" s="45">
        <v>3971.11</v>
      </c>
      <c r="K153" s="45">
        <v>19218.68</v>
      </c>
      <c r="L153" s="45">
        <v>19207.580000000002</v>
      </c>
      <c r="M153" s="42">
        <v>59770530</v>
      </c>
      <c r="N153" s="42">
        <v>4222983</v>
      </c>
      <c r="O153" s="42">
        <v>4518899</v>
      </c>
      <c r="P153" s="45">
        <v>1547.78</v>
      </c>
    </row>
    <row r="154" spans="1:16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87.79</v>
      </c>
      <c r="J154" s="45">
        <v>3814.5</v>
      </c>
      <c r="K154" s="45">
        <v>2813.35</v>
      </c>
      <c r="L154" s="45">
        <v>1453.21</v>
      </c>
      <c r="M154" s="42">
        <v>83332207</v>
      </c>
      <c r="N154" s="42">
        <v>4630033</v>
      </c>
      <c r="O154" s="42">
        <v>5233422</v>
      </c>
      <c r="P154" s="45">
        <v>541.95000000000005</v>
      </c>
    </row>
    <row r="155" spans="1:16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87.32</v>
      </c>
      <c r="J155" s="45">
        <v>3781.55</v>
      </c>
      <c r="K155" s="45">
        <v>2725.39</v>
      </c>
      <c r="L155" s="45">
        <v>1550.32</v>
      </c>
      <c r="M155" s="42">
        <v>86202941</v>
      </c>
      <c r="N155" s="42">
        <v>5306565</v>
      </c>
      <c r="O155" s="42">
        <v>5292795</v>
      </c>
      <c r="P155" s="45">
        <v>512.6</v>
      </c>
    </row>
    <row r="156" spans="1:16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88.300000000000011</v>
      </c>
      <c r="J156" s="45">
        <v>3767.98</v>
      </c>
      <c r="K156" s="45">
        <v>2774.28</v>
      </c>
      <c r="L156" s="45">
        <v>1623.93</v>
      </c>
      <c r="M156" s="42">
        <v>84994579</v>
      </c>
      <c r="N156" s="42">
        <v>5344380</v>
      </c>
      <c r="O156" s="42">
        <v>5247455</v>
      </c>
      <c r="P156" s="45">
        <v>554.78</v>
      </c>
    </row>
    <row r="157" spans="1:16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5">
        <v>91.509999999999991</v>
      </c>
      <c r="J157" s="45">
        <v>3992.07</v>
      </c>
      <c r="K157" s="45">
        <v>2884.83</v>
      </c>
      <c r="L157" s="45">
        <v>1569.8</v>
      </c>
      <c r="M157" s="42">
        <v>85394163</v>
      </c>
      <c r="N157" s="42">
        <v>5022049</v>
      </c>
      <c r="O157" s="42">
        <v>5503702</v>
      </c>
      <c r="P157" s="45">
        <v>554.6</v>
      </c>
    </row>
    <row r="158" spans="1:16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59</v>
      </c>
      <c r="F158" s="47">
        <v>5657</v>
      </c>
      <c r="G158" s="47">
        <v>5649</v>
      </c>
      <c r="H158" s="47" t="s">
        <v>20</v>
      </c>
      <c r="I158" s="45">
        <v>88.31</v>
      </c>
      <c r="J158" s="45">
        <v>3891.57</v>
      </c>
      <c r="K158" s="45">
        <v>2613.33</v>
      </c>
      <c r="L158" s="45">
        <v>1436.09</v>
      </c>
      <c r="M158" s="42">
        <v>82927526</v>
      </c>
      <c r="N158" s="42">
        <v>4635255</v>
      </c>
      <c r="O158" s="42">
        <v>5356319</v>
      </c>
      <c r="P158" s="45">
        <v>483.79</v>
      </c>
    </row>
    <row r="159" spans="1:16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59</v>
      </c>
      <c r="F159" s="47">
        <v>5659</v>
      </c>
      <c r="G159" s="47">
        <v>5625</v>
      </c>
      <c r="H159" s="47" t="s">
        <v>20</v>
      </c>
      <c r="I159" s="45">
        <v>78.38</v>
      </c>
      <c r="J159" s="45">
        <v>3405.01</v>
      </c>
      <c r="K159" s="45">
        <v>2429.98</v>
      </c>
      <c r="L159" s="45">
        <v>1489.73</v>
      </c>
      <c r="M159" s="42">
        <v>80637367</v>
      </c>
      <c r="N159" s="42">
        <v>4892859</v>
      </c>
      <c r="O159" s="42">
        <v>5096152</v>
      </c>
      <c r="P159" s="45">
        <v>360.58</v>
      </c>
    </row>
    <row r="160" spans="1:16" hidden="1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401.74</v>
      </c>
      <c r="J160" s="45">
        <v>3520.02</v>
      </c>
      <c r="K160" s="45">
        <v>20072.849999999999</v>
      </c>
      <c r="L160" s="45">
        <v>21211.27</v>
      </c>
      <c r="M160" s="42">
        <v>58365215</v>
      </c>
      <c r="N160" s="42">
        <v>4309327</v>
      </c>
      <c r="O160" s="42">
        <v>4782216</v>
      </c>
      <c r="P160" s="45">
        <v>1867.15</v>
      </c>
    </row>
    <row r="161" spans="1:16" hidden="1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389.42</v>
      </c>
      <c r="J161" s="45">
        <v>3840.44</v>
      </c>
      <c r="K161" s="45">
        <v>19662.38</v>
      </c>
      <c r="L161" s="45">
        <v>20033.650000000001</v>
      </c>
      <c r="M161" s="42">
        <v>63413352</v>
      </c>
      <c r="N161" s="42">
        <v>4039829</v>
      </c>
      <c r="O161" s="42">
        <v>5191844</v>
      </c>
      <c r="P161" s="45">
        <v>1702.34</v>
      </c>
    </row>
    <row r="162" spans="1:16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87.97</v>
      </c>
      <c r="J162" s="45">
        <v>3833.93</v>
      </c>
      <c r="K162" s="45">
        <v>2742.56</v>
      </c>
      <c r="L162" s="45">
        <v>1559.02</v>
      </c>
      <c r="M162" s="42">
        <v>88466225</v>
      </c>
      <c r="N162" s="42">
        <v>5133622</v>
      </c>
      <c r="O162" s="42">
        <v>5381463</v>
      </c>
      <c r="P162" s="45">
        <v>450.8</v>
      </c>
    </row>
    <row r="163" spans="1:16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59</v>
      </c>
      <c r="F163" s="47">
        <v>5677</v>
      </c>
      <c r="G163" s="47">
        <v>5659</v>
      </c>
      <c r="H163" s="47" t="s">
        <v>20</v>
      </c>
      <c r="I163" s="45">
        <v>86.83</v>
      </c>
      <c r="J163" s="45">
        <v>3700.64</v>
      </c>
      <c r="K163" s="45">
        <v>2734.36</v>
      </c>
      <c r="L163" s="45">
        <v>1596.87</v>
      </c>
      <c r="M163" s="42">
        <v>84971943</v>
      </c>
      <c r="N163" s="42">
        <v>4388543</v>
      </c>
      <c r="O163" s="42">
        <v>5312401</v>
      </c>
      <c r="P163" s="45">
        <v>434.57</v>
      </c>
    </row>
    <row r="164" spans="1:16" hidden="1" x14ac:dyDescent="0.25">
      <c r="A164" s="47" t="s">
        <v>454</v>
      </c>
      <c r="B164" s="47" t="s">
        <v>455</v>
      </c>
      <c r="C164" s="47" t="s">
        <v>456</v>
      </c>
      <c r="D164" s="47" t="s">
        <v>457</v>
      </c>
      <c r="E164" s="47">
        <v>51</v>
      </c>
      <c r="F164" s="47">
        <v>5679</v>
      </c>
      <c r="G164" s="47">
        <v>5668</v>
      </c>
      <c r="H164" s="47" t="s">
        <v>49</v>
      </c>
      <c r="I164" s="45">
        <v>357.88</v>
      </c>
      <c r="J164" s="45">
        <v>3775.12</v>
      </c>
      <c r="K164" s="45">
        <v>17679.86</v>
      </c>
      <c r="L164" s="45">
        <v>18159.46</v>
      </c>
      <c r="M164" s="42">
        <v>55027631</v>
      </c>
      <c r="N164" s="42">
        <v>3968494</v>
      </c>
      <c r="O164" s="42">
        <v>4580952</v>
      </c>
      <c r="P164" s="45">
        <v>1930.54</v>
      </c>
    </row>
    <row r="165" spans="1:16" hidden="1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399.35</v>
      </c>
      <c r="J165" s="45">
        <v>4318.5200000000004</v>
      </c>
      <c r="K165" s="45">
        <v>19200.240000000002</v>
      </c>
      <c r="L165" s="45">
        <v>19489.62</v>
      </c>
      <c r="M165" s="42">
        <v>61820457</v>
      </c>
      <c r="N165" s="42">
        <v>4030215</v>
      </c>
      <c r="O165" s="42">
        <v>4868989</v>
      </c>
      <c r="P165" s="45">
        <v>2405.31</v>
      </c>
    </row>
    <row r="166" spans="1:16" hidden="1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5">
        <v>376.9</v>
      </c>
      <c r="J166" s="45">
        <v>4281.5</v>
      </c>
      <c r="K166" s="45">
        <v>18038.95</v>
      </c>
      <c r="L166" s="45">
        <v>18673.91</v>
      </c>
      <c r="M166" s="42">
        <v>63365699</v>
      </c>
      <c r="N166" s="42">
        <v>4214410</v>
      </c>
      <c r="O166" s="42">
        <v>5226518</v>
      </c>
      <c r="P166" s="45">
        <v>1988.56</v>
      </c>
    </row>
    <row r="167" spans="1:16" hidden="1" x14ac:dyDescent="0.25">
      <c r="A167" s="47" t="s">
        <v>463</v>
      </c>
      <c r="B167" s="47" t="s">
        <v>464</v>
      </c>
      <c r="C167" s="47" t="s">
        <v>465</v>
      </c>
      <c r="D167" s="47" t="s">
        <v>466</v>
      </c>
      <c r="E167" s="47">
        <v>61</v>
      </c>
      <c r="F167" s="47">
        <v>5684</v>
      </c>
      <c r="G167" s="47">
        <v>5668</v>
      </c>
      <c r="H167" s="47" t="s">
        <v>49</v>
      </c>
      <c r="I167" s="45">
        <v>401.7</v>
      </c>
      <c r="J167" s="45">
        <v>4527.99</v>
      </c>
      <c r="K167" s="45">
        <v>16761.59</v>
      </c>
      <c r="L167" s="45">
        <v>20712.47</v>
      </c>
      <c r="M167" s="42">
        <v>69912236</v>
      </c>
      <c r="N167" s="42">
        <v>4382043</v>
      </c>
      <c r="O167" s="42">
        <v>4770565</v>
      </c>
      <c r="P167" s="45">
        <v>2231.77</v>
      </c>
    </row>
    <row r="168" spans="1:16" hidden="1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5">
        <v>385.81</v>
      </c>
      <c r="J168" s="45">
        <v>3816.57</v>
      </c>
      <c r="K168" s="45">
        <v>18656.82</v>
      </c>
      <c r="L168" s="45">
        <v>19501.439999999999</v>
      </c>
      <c r="M168" s="42">
        <v>62365186</v>
      </c>
      <c r="N168" s="42">
        <v>4101740</v>
      </c>
      <c r="O168" s="42">
        <v>4687689</v>
      </c>
      <c r="P168" s="45">
        <v>2397.71</v>
      </c>
    </row>
    <row r="169" spans="1:16" hidden="1" x14ac:dyDescent="0.25">
      <c r="A169" s="47" t="s">
        <v>468</v>
      </c>
      <c r="B169" s="47" t="s">
        <v>469</v>
      </c>
      <c r="C169" s="47" t="s">
        <v>188</v>
      </c>
      <c r="D169" s="47" t="s">
        <v>470</v>
      </c>
      <c r="E169" s="47">
        <v>51</v>
      </c>
      <c r="F169" s="47">
        <v>5688</v>
      </c>
      <c r="G169" s="47">
        <v>5684</v>
      </c>
      <c r="H169" s="47" t="s">
        <v>49</v>
      </c>
      <c r="I169" s="45">
        <v>334.79</v>
      </c>
      <c r="J169" s="45">
        <v>3711.98</v>
      </c>
      <c r="K169" s="45">
        <v>16817.47</v>
      </c>
      <c r="L169" s="45">
        <v>16276.59</v>
      </c>
      <c r="M169" s="42">
        <v>59106335</v>
      </c>
      <c r="N169" s="42">
        <v>3694067</v>
      </c>
      <c r="O169" s="42">
        <v>4550892</v>
      </c>
      <c r="P169" s="45">
        <v>2690.68</v>
      </c>
    </row>
    <row r="170" spans="1:16" hidden="1" x14ac:dyDescent="0.25">
      <c r="A170" s="47" t="s">
        <v>471</v>
      </c>
      <c r="B170" s="47" t="s">
        <v>469</v>
      </c>
      <c r="C170" s="47" t="s">
        <v>472</v>
      </c>
      <c r="D170" s="47" t="s">
        <v>473</v>
      </c>
      <c r="E170" s="47">
        <v>50</v>
      </c>
      <c r="F170" s="47">
        <v>5691</v>
      </c>
      <c r="G170" s="47">
        <v>5688</v>
      </c>
      <c r="H170" s="47" t="s">
        <v>49</v>
      </c>
      <c r="I170" s="45">
        <v>323.39</v>
      </c>
      <c r="J170" s="45">
        <v>3161.6</v>
      </c>
      <c r="K170" s="45">
        <v>16702.189999999999</v>
      </c>
      <c r="L170" s="45">
        <v>16079.59</v>
      </c>
      <c r="M170" s="42">
        <v>49772192</v>
      </c>
      <c r="N170" s="42">
        <v>3223428</v>
      </c>
      <c r="O170" s="42">
        <v>4213672</v>
      </c>
      <c r="P170" s="45">
        <v>2106.35</v>
      </c>
    </row>
    <row r="171" spans="1:16" hidden="1" x14ac:dyDescent="0.25">
      <c r="A171" s="47" t="s">
        <v>474</v>
      </c>
      <c r="B171" s="47" t="s">
        <v>475</v>
      </c>
      <c r="C171" s="47" t="s">
        <v>476</v>
      </c>
      <c r="D171" s="47" t="s">
        <v>477</v>
      </c>
      <c r="E171" s="47">
        <v>61</v>
      </c>
      <c r="F171" s="47">
        <v>5693</v>
      </c>
      <c r="G171" s="47">
        <v>5684</v>
      </c>
      <c r="H171" s="47" t="s">
        <v>49</v>
      </c>
      <c r="I171" s="45">
        <v>387.03</v>
      </c>
      <c r="J171" s="45">
        <v>4346.72</v>
      </c>
      <c r="K171" s="45">
        <v>19029.68</v>
      </c>
      <c r="L171" s="45">
        <v>18446.240000000002</v>
      </c>
      <c r="M171" s="42">
        <v>68061584</v>
      </c>
      <c r="N171" s="42">
        <v>4114196</v>
      </c>
      <c r="O171" s="42">
        <v>5363971</v>
      </c>
      <c r="P171" s="45">
        <v>2508.5700000000002</v>
      </c>
    </row>
    <row r="172" spans="1:16" hidden="1" x14ac:dyDescent="0.25">
      <c r="A172" s="47" t="s">
        <v>478</v>
      </c>
      <c r="B172" s="47" t="s">
        <v>479</v>
      </c>
      <c r="C172" s="47" t="s">
        <v>480</v>
      </c>
      <c r="D172" s="47" t="s">
        <v>481</v>
      </c>
      <c r="E172" s="47">
        <v>61</v>
      </c>
      <c r="F172" s="47">
        <v>5695</v>
      </c>
      <c r="G172" s="47">
        <v>5668</v>
      </c>
      <c r="H172" s="47" t="s">
        <v>49</v>
      </c>
      <c r="I172" s="45">
        <v>387.95</v>
      </c>
      <c r="J172" s="45">
        <v>4477.33</v>
      </c>
      <c r="K172" s="45">
        <v>18774.07</v>
      </c>
      <c r="L172" s="45">
        <v>18266.11</v>
      </c>
      <c r="M172" s="42">
        <v>70804593</v>
      </c>
      <c r="N172" s="42">
        <v>3835704</v>
      </c>
      <c r="O172" s="42">
        <v>5481820</v>
      </c>
      <c r="P172" s="45">
        <v>2892.79</v>
      </c>
    </row>
    <row r="173" spans="1:16" hidden="1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385.29</v>
      </c>
      <c r="J173" s="45">
        <v>4404.97</v>
      </c>
      <c r="K173" s="45">
        <v>18590.919999999998</v>
      </c>
      <c r="L173" s="45">
        <v>18645.939999999999</v>
      </c>
      <c r="M173" s="42">
        <v>68272462</v>
      </c>
      <c r="N173" s="42">
        <v>3993010</v>
      </c>
      <c r="O173" s="42">
        <v>5415036</v>
      </c>
      <c r="P173" s="45">
        <v>2627.35</v>
      </c>
    </row>
    <row r="174" spans="1:16" hidden="1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388.38</v>
      </c>
      <c r="J174" s="45">
        <v>4124.8999999999996</v>
      </c>
      <c r="K174" s="45">
        <v>19626.060000000001</v>
      </c>
      <c r="L174" s="45">
        <v>19064.23</v>
      </c>
      <c r="M174" s="42">
        <v>69897348</v>
      </c>
      <c r="N174" s="42">
        <v>8868457</v>
      </c>
      <c r="O174" s="42">
        <v>4641023</v>
      </c>
      <c r="P174" s="45">
        <v>2033.28</v>
      </c>
    </row>
    <row r="175" spans="1:16" hidden="1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5">
        <v>369.52</v>
      </c>
      <c r="J175" s="45">
        <v>4371.5</v>
      </c>
      <c r="K175" s="45">
        <v>16452.169999999998</v>
      </c>
      <c r="L175" s="45">
        <v>18196.09</v>
      </c>
      <c r="M175" s="42">
        <v>68832600</v>
      </c>
      <c r="N175" s="42">
        <v>4093853</v>
      </c>
      <c r="O175" s="42">
        <v>4874897</v>
      </c>
      <c r="P175" s="45">
        <v>1983.64</v>
      </c>
    </row>
    <row r="176" spans="1:16" hidden="1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368.31</v>
      </c>
      <c r="J176" s="45">
        <v>4277.6400000000003</v>
      </c>
      <c r="K176" s="45">
        <v>17709.8</v>
      </c>
      <c r="L176" s="45">
        <v>17179.75</v>
      </c>
      <c r="M176" s="42">
        <v>68012920</v>
      </c>
      <c r="N176" s="42">
        <v>3924776</v>
      </c>
      <c r="O176" s="42">
        <v>5176842</v>
      </c>
      <c r="P176" s="45">
        <v>2990.25</v>
      </c>
    </row>
    <row r="177" spans="1:16" hidden="1" x14ac:dyDescent="0.25">
      <c r="A177" s="47" t="s">
        <v>489</v>
      </c>
      <c r="B177" s="47" t="s">
        <v>490</v>
      </c>
      <c r="C177" s="47" t="s">
        <v>152</v>
      </c>
      <c r="D177" s="47" t="s">
        <v>466</v>
      </c>
      <c r="E177" s="47">
        <v>61</v>
      </c>
      <c r="F177" s="47">
        <v>5714</v>
      </c>
      <c r="G177" s="47">
        <v>5695</v>
      </c>
      <c r="H177" s="47" t="s">
        <v>49</v>
      </c>
      <c r="I177" s="45">
        <v>379.56</v>
      </c>
      <c r="J177" s="45">
        <v>4678.12</v>
      </c>
      <c r="K177" s="45">
        <v>18408.330000000002</v>
      </c>
      <c r="L177" s="45">
        <v>18762.07</v>
      </c>
      <c r="M177" s="42">
        <v>74599541</v>
      </c>
      <c r="N177" s="42">
        <v>4117587</v>
      </c>
      <c r="O177" s="42">
        <v>5549617</v>
      </c>
      <c r="P177" s="45">
        <v>2098.63</v>
      </c>
    </row>
    <row r="178" spans="1:16" hidden="1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325.94</v>
      </c>
      <c r="J178" s="45">
        <v>3811.08</v>
      </c>
      <c r="K178" s="45">
        <v>12046.54</v>
      </c>
      <c r="L178" s="45">
        <v>13866.2</v>
      </c>
      <c r="M178" s="42">
        <v>53824402</v>
      </c>
      <c r="N178" s="42">
        <v>2766845</v>
      </c>
      <c r="O178" s="42">
        <v>3727188</v>
      </c>
      <c r="P178" s="45">
        <v>1661.33</v>
      </c>
    </row>
    <row r="179" spans="1:16" hidden="1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440.81000000000012</v>
      </c>
      <c r="J179" s="45">
        <v>4674</v>
      </c>
      <c r="K179" s="45">
        <v>17611.09</v>
      </c>
      <c r="L179" s="45">
        <v>18469.189999999999</v>
      </c>
      <c r="M179" s="42">
        <v>70341502</v>
      </c>
      <c r="N179" s="42">
        <v>3834470</v>
      </c>
      <c r="O179" s="42">
        <v>4917681</v>
      </c>
      <c r="P179" s="45">
        <v>2639.37</v>
      </c>
    </row>
    <row r="180" spans="1:16" hidden="1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451.47</v>
      </c>
      <c r="J180" s="45">
        <v>4540.7</v>
      </c>
      <c r="K180" s="45">
        <v>19249.900000000001</v>
      </c>
      <c r="L180" s="45">
        <v>18883.669999999998</v>
      </c>
      <c r="M180" s="42">
        <v>69241286</v>
      </c>
      <c r="N180" s="42">
        <v>3746391</v>
      </c>
      <c r="O180" s="42">
        <v>4946541</v>
      </c>
      <c r="P180" s="45">
        <v>2666.39</v>
      </c>
    </row>
    <row r="181" spans="1:16" hidden="1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5">
        <v>432.35</v>
      </c>
      <c r="J181" s="45">
        <v>4325.8599999999997</v>
      </c>
      <c r="K181" s="45">
        <v>17845.64</v>
      </c>
      <c r="L181" s="45">
        <v>19197.72</v>
      </c>
      <c r="M181" s="42">
        <v>71759595</v>
      </c>
      <c r="N181" s="42">
        <v>4072653</v>
      </c>
      <c r="O181" s="42">
        <v>5214967</v>
      </c>
      <c r="P181" s="45">
        <v>2249.75</v>
      </c>
    </row>
    <row r="182" spans="1:16" hidden="1" x14ac:dyDescent="0.25">
      <c r="A182" s="47" t="s">
        <v>500</v>
      </c>
      <c r="B182" s="47" t="s">
        <v>501</v>
      </c>
      <c r="C182" s="47" t="s">
        <v>32</v>
      </c>
      <c r="D182" s="47" t="s">
        <v>502</v>
      </c>
      <c r="E182" s="47">
        <v>63</v>
      </c>
      <c r="F182" s="47">
        <v>5735</v>
      </c>
      <c r="G182" s="47">
        <v>5730</v>
      </c>
      <c r="H182" s="47" t="s">
        <v>49</v>
      </c>
      <c r="I182" s="45">
        <v>479.9</v>
      </c>
      <c r="J182" s="45">
        <v>4644.74</v>
      </c>
      <c r="K182" s="45">
        <v>18432.580000000002</v>
      </c>
      <c r="L182" s="45">
        <v>21778.25</v>
      </c>
      <c r="M182" s="42">
        <v>75257626</v>
      </c>
      <c r="N182" s="42">
        <v>4437615</v>
      </c>
      <c r="O182" s="42">
        <v>5284286</v>
      </c>
      <c r="P182" s="45">
        <v>3036.68</v>
      </c>
    </row>
    <row r="183" spans="1:16" hidden="1" x14ac:dyDescent="0.25">
      <c r="A183" s="47" t="s">
        <v>503</v>
      </c>
      <c r="B183" s="47" t="s">
        <v>504</v>
      </c>
      <c r="C183" s="47" t="s">
        <v>38</v>
      </c>
      <c r="D183" s="47" t="s">
        <v>505</v>
      </c>
      <c r="E183" s="47">
        <v>54</v>
      </c>
      <c r="F183" s="47">
        <v>5744</v>
      </c>
      <c r="G183" s="47">
        <v>5735</v>
      </c>
      <c r="H183" s="47" t="s">
        <v>49</v>
      </c>
      <c r="I183" s="45">
        <v>406.1</v>
      </c>
      <c r="J183" s="45">
        <v>4170.38</v>
      </c>
      <c r="K183" s="45">
        <v>17964.27</v>
      </c>
      <c r="L183" s="45">
        <v>17416.59</v>
      </c>
      <c r="M183" s="42">
        <v>66816511</v>
      </c>
      <c r="N183" s="42">
        <v>3433976</v>
      </c>
      <c r="O183" s="42">
        <v>5165644</v>
      </c>
      <c r="P183" s="45">
        <v>2678.63</v>
      </c>
    </row>
    <row r="184" spans="1:16" hidden="1" x14ac:dyDescent="0.25">
      <c r="A184" s="47" t="s">
        <v>506</v>
      </c>
      <c r="B184" s="47" t="s">
        <v>507</v>
      </c>
      <c r="C184" s="47" t="s">
        <v>39</v>
      </c>
      <c r="D184" s="47" t="s">
        <v>508</v>
      </c>
      <c r="E184" s="47">
        <v>52</v>
      </c>
      <c r="F184" s="47">
        <v>5747</v>
      </c>
      <c r="G184" s="47">
        <v>5735</v>
      </c>
      <c r="H184" s="47" t="s">
        <v>49</v>
      </c>
      <c r="I184" s="45">
        <v>378.98</v>
      </c>
      <c r="J184" s="45">
        <v>3524.33</v>
      </c>
      <c r="K184" s="45">
        <v>14550.62</v>
      </c>
      <c r="L184" s="45">
        <v>17738.23</v>
      </c>
      <c r="M184" s="42">
        <v>62895425</v>
      </c>
      <c r="N184" s="42">
        <v>3788756</v>
      </c>
      <c r="O184" s="42">
        <v>4316282</v>
      </c>
      <c r="P184" s="45">
        <v>2073.4699999999998</v>
      </c>
    </row>
    <row r="185" spans="1:16" hidden="1" x14ac:dyDescent="0.25">
      <c r="A185" s="47" t="s">
        <v>509</v>
      </c>
      <c r="B185" s="47" t="s">
        <v>510</v>
      </c>
      <c r="C185" s="47" t="s">
        <v>198</v>
      </c>
      <c r="D185" s="47" t="s">
        <v>511</v>
      </c>
      <c r="E185" s="47">
        <v>57</v>
      </c>
      <c r="F185" s="47">
        <v>5749</v>
      </c>
      <c r="G185" s="47">
        <v>5735</v>
      </c>
      <c r="H185" s="47" t="s">
        <v>49</v>
      </c>
      <c r="I185" s="45">
        <v>435.61</v>
      </c>
      <c r="J185" s="45">
        <v>3966.97</v>
      </c>
      <c r="K185" s="45">
        <v>16898.04</v>
      </c>
      <c r="L185" s="45">
        <v>19714.2</v>
      </c>
      <c r="M185" s="42">
        <v>71263385</v>
      </c>
      <c r="N185" s="42">
        <v>4434792</v>
      </c>
      <c r="O185" s="42">
        <v>4775595</v>
      </c>
      <c r="P185" s="45">
        <v>2825.27</v>
      </c>
    </row>
    <row r="186" spans="1:16" hidden="1" x14ac:dyDescent="0.25">
      <c r="A186" s="47" t="s">
        <v>512</v>
      </c>
      <c r="B186" s="47" t="s">
        <v>513</v>
      </c>
      <c r="C186" s="47" t="s">
        <v>174</v>
      </c>
      <c r="D186" s="47" t="s">
        <v>514</v>
      </c>
      <c r="E186" s="47">
        <v>58</v>
      </c>
      <c r="F186" s="47">
        <v>5752</v>
      </c>
      <c r="G186" s="47">
        <v>5735</v>
      </c>
      <c r="H186" s="47" t="s">
        <v>49</v>
      </c>
      <c r="I186" s="45">
        <v>428.55</v>
      </c>
      <c r="J186" s="45">
        <v>3896.43</v>
      </c>
      <c r="K186" s="45">
        <v>17562.38</v>
      </c>
      <c r="L186" s="45">
        <v>19599.97</v>
      </c>
      <c r="M186" s="42">
        <v>71536918</v>
      </c>
      <c r="N186" s="42">
        <v>4000571</v>
      </c>
      <c r="O186" s="42">
        <v>4870001</v>
      </c>
      <c r="P186" s="45">
        <v>2761.91</v>
      </c>
    </row>
    <row r="187" spans="1:16" hidden="1" x14ac:dyDescent="0.25">
      <c r="A187" s="47" t="s">
        <v>515</v>
      </c>
      <c r="B187" s="47" t="s">
        <v>516</v>
      </c>
      <c r="C187" s="47" t="s">
        <v>32</v>
      </c>
      <c r="D187" s="47" t="s">
        <v>517</v>
      </c>
      <c r="E187" s="47">
        <v>61</v>
      </c>
      <c r="F187" s="47">
        <v>5755</v>
      </c>
      <c r="G187" s="47">
        <v>5735</v>
      </c>
      <c r="H187" s="47" t="s">
        <v>49</v>
      </c>
      <c r="I187" s="45">
        <v>444.79</v>
      </c>
      <c r="J187" s="45">
        <v>4149.42</v>
      </c>
      <c r="K187" s="45">
        <v>17415.63</v>
      </c>
      <c r="L187" s="45">
        <v>20357.48</v>
      </c>
      <c r="M187" s="42">
        <v>76197096</v>
      </c>
      <c r="N187" s="42">
        <v>4391309</v>
      </c>
      <c r="O187" s="42">
        <v>5176135</v>
      </c>
      <c r="P187" s="45">
        <v>2926.94</v>
      </c>
    </row>
    <row r="188" spans="1:16" hidden="1" x14ac:dyDescent="0.25">
      <c r="A188" s="47" t="s">
        <v>518</v>
      </c>
      <c r="B188" s="47" t="s">
        <v>519</v>
      </c>
      <c r="C188" s="47" t="s">
        <v>520</v>
      </c>
      <c r="D188" s="47" t="s">
        <v>521</v>
      </c>
      <c r="E188" s="47">
        <v>49</v>
      </c>
      <c r="F188" s="47">
        <v>5761</v>
      </c>
      <c r="G188" s="47">
        <v>5752</v>
      </c>
      <c r="H188" s="47" t="s">
        <v>49</v>
      </c>
      <c r="I188" s="45">
        <v>429.43</v>
      </c>
      <c r="J188" s="45">
        <v>4017.6</v>
      </c>
      <c r="K188" s="45">
        <v>17816.5</v>
      </c>
      <c r="L188" s="45">
        <v>18827.37</v>
      </c>
      <c r="M188" s="42">
        <v>73714267</v>
      </c>
      <c r="N188" s="42">
        <v>3953398</v>
      </c>
      <c r="O188" s="42">
        <v>4870001</v>
      </c>
      <c r="P188" s="45">
        <v>2752.51</v>
      </c>
    </row>
    <row r="189" spans="1:16" hidden="1" x14ac:dyDescent="0.25">
      <c r="A189" s="47" t="s">
        <v>522</v>
      </c>
      <c r="B189" s="26">
        <v>44734</v>
      </c>
      <c r="C189" s="47" t="s">
        <v>218</v>
      </c>
      <c r="D189" s="47" t="s">
        <v>523</v>
      </c>
      <c r="E189" s="47">
        <v>61</v>
      </c>
      <c r="F189" s="47">
        <v>5762</v>
      </c>
      <c r="G189" s="47">
        <v>5752</v>
      </c>
      <c r="H189" s="47" t="s">
        <v>49</v>
      </c>
      <c r="I189" s="45">
        <v>433.11</v>
      </c>
      <c r="J189" s="45">
        <v>4191.17</v>
      </c>
      <c r="K189" s="45">
        <v>17545.79</v>
      </c>
      <c r="L189" s="45">
        <v>19447.23</v>
      </c>
      <c r="M189" s="42">
        <v>75247690</v>
      </c>
      <c r="N189" s="42">
        <v>4203580</v>
      </c>
      <c r="O189" s="42">
        <v>5077759</v>
      </c>
      <c r="P189" s="45">
        <v>2274.15</v>
      </c>
    </row>
    <row r="190" spans="1:16" hidden="1" x14ac:dyDescent="0.25">
      <c r="A190" s="47" t="s">
        <v>524</v>
      </c>
      <c r="B190" s="47" t="s">
        <v>525</v>
      </c>
      <c r="C190" s="47" t="s">
        <v>526</v>
      </c>
      <c r="D190" s="47" t="s">
        <v>527</v>
      </c>
      <c r="E190" s="47">
        <v>64</v>
      </c>
      <c r="F190" s="47">
        <v>5765</v>
      </c>
      <c r="G190" s="47">
        <v>5762</v>
      </c>
      <c r="H190" s="47" t="s">
        <v>49</v>
      </c>
      <c r="I190" s="45">
        <v>432.26</v>
      </c>
      <c r="J190" s="45">
        <v>4156.1499999999996</v>
      </c>
      <c r="K190" s="45">
        <v>17154.04</v>
      </c>
      <c r="L190" s="45">
        <v>19853.310000000001</v>
      </c>
      <c r="M190" s="42">
        <v>74559092</v>
      </c>
      <c r="N190" s="42">
        <v>4324618</v>
      </c>
      <c r="O190" s="42">
        <v>4995642</v>
      </c>
      <c r="P190" s="45">
        <v>2206.06</v>
      </c>
    </row>
    <row r="191" spans="1:16" hidden="1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437.56</v>
      </c>
      <c r="J191" s="45">
        <v>4202.67</v>
      </c>
      <c r="K191" s="45">
        <v>16841.36</v>
      </c>
      <c r="L191" s="45">
        <v>19611.349999999999</v>
      </c>
      <c r="M191" s="42">
        <v>77412103</v>
      </c>
      <c r="N191" s="42">
        <v>4096103</v>
      </c>
      <c r="O191" s="42">
        <v>5025709</v>
      </c>
      <c r="P191" s="45">
        <v>2564.81</v>
      </c>
    </row>
    <row r="192" spans="1:16" hidden="1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510.31</v>
      </c>
      <c r="J192" s="45">
        <v>5075.6499999999996</v>
      </c>
      <c r="K192" s="45">
        <v>22206.93</v>
      </c>
      <c r="L192" s="45">
        <v>23101.77</v>
      </c>
      <c r="M192" s="42">
        <v>71079260</v>
      </c>
      <c r="N192" s="42">
        <v>8274117</v>
      </c>
      <c r="O192" s="42">
        <v>5334985</v>
      </c>
      <c r="P192" s="45">
        <v>2263.19</v>
      </c>
    </row>
    <row r="193" spans="1:16" hidden="1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5">
        <v>433.64</v>
      </c>
      <c r="J193" s="45">
        <v>4224.38</v>
      </c>
      <c r="K193" s="45">
        <v>18640.22</v>
      </c>
      <c r="L193" s="45">
        <v>19051.41</v>
      </c>
      <c r="M193" s="42">
        <v>76480286</v>
      </c>
      <c r="N193" s="42">
        <v>4028360</v>
      </c>
      <c r="O193" s="42">
        <v>5471462</v>
      </c>
      <c r="P193" s="45">
        <v>1994.29</v>
      </c>
    </row>
    <row r="194" spans="1:16" hidden="1" x14ac:dyDescent="0.25">
      <c r="A194" s="47" t="s">
        <v>535</v>
      </c>
      <c r="B194" s="47" t="s">
        <v>536</v>
      </c>
      <c r="C194" s="47" t="s">
        <v>98</v>
      </c>
      <c r="D194" s="47" t="s">
        <v>537</v>
      </c>
      <c r="E194" s="47">
        <v>65</v>
      </c>
      <c r="F194" s="47">
        <v>5780</v>
      </c>
      <c r="G194" s="47">
        <v>5762</v>
      </c>
      <c r="H194" s="47" t="s">
        <v>49</v>
      </c>
      <c r="I194" s="45">
        <v>483.27</v>
      </c>
      <c r="J194" s="45">
        <v>4560.18</v>
      </c>
      <c r="K194" s="45">
        <v>19290.54</v>
      </c>
      <c r="L194" s="45">
        <v>21602.31</v>
      </c>
      <c r="M194" s="42">
        <v>82861311</v>
      </c>
      <c r="N194" s="42">
        <v>4557792</v>
      </c>
      <c r="O194" s="42">
        <v>5591093</v>
      </c>
      <c r="P194" s="45">
        <v>3142.38</v>
      </c>
    </row>
    <row r="195" spans="1:16" hidden="1" x14ac:dyDescent="0.25">
      <c r="A195" s="47" t="s">
        <v>538</v>
      </c>
      <c r="B195" s="47" t="s">
        <v>536</v>
      </c>
      <c r="C195" s="47" t="s">
        <v>539</v>
      </c>
      <c r="D195" s="47" t="s">
        <v>540</v>
      </c>
      <c r="E195" s="47">
        <v>60</v>
      </c>
      <c r="F195" s="47">
        <v>5784</v>
      </c>
      <c r="G195" s="47">
        <v>5762</v>
      </c>
      <c r="H195" s="47" t="s">
        <v>49</v>
      </c>
      <c r="I195" s="45">
        <v>436.29</v>
      </c>
      <c r="J195" s="45">
        <v>4012.34</v>
      </c>
      <c r="K195" s="45">
        <v>18551.7</v>
      </c>
      <c r="L195" s="45">
        <v>18910.11</v>
      </c>
      <c r="M195" s="42">
        <v>64446289</v>
      </c>
      <c r="N195" s="42">
        <v>4185672</v>
      </c>
      <c r="O195" s="42">
        <v>5046926</v>
      </c>
      <c r="P195" s="45">
        <v>2935.3</v>
      </c>
    </row>
    <row r="196" spans="1:16" hidden="1" x14ac:dyDescent="0.25">
      <c r="A196" s="47" t="s">
        <v>541</v>
      </c>
      <c r="B196" s="47" t="s">
        <v>542</v>
      </c>
      <c r="C196" s="47" t="s">
        <v>58</v>
      </c>
      <c r="D196" s="47" t="s">
        <v>543</v>
      </c>
      <c r="E196" s="47">
        <v>59</v>
      </c>
      <c r="F196" s="47">
        <v>5786</v>
      </c>
      <c r="G196" s="47">
        <v>5784</v>
      </c>
      <c r="H196" s="47" t="s">
        <v>49</v>
      </c>
      <c r="I196" s="45">
        <v>440.37</v>
      </c>
      <c r="J196" s="45">
        <v>3815.68</v>
      </c>
      <c r="K196" s="45">
        <v>17764.79</v>
      </c>
      <c r="L196" s="45">
        <v>19663.560000000001</v>
      </c>
      <c r="M196" s="42">
        <v>61975452</v>
      </c>
      <c r="N196" s="42">
        <v>3981359</v>
      </c>
      <c r="O196" s="42">
        <v>5155745</v>
      </c>
      <c r="P196" s="45">
        <v>3140.9</v>
      </c>
    </row>
    <row r="197" spans="1:16" hidden="1" x14ac:dyDescent="0.25">
      <c r="A197" s="47" t="s">
        <v>544</v>
      </c>
      <c r="B197" s="47" t="s">
        <v>545</v>
      </c>
      <c r="C197" s="47" t="s">
        <v>198</v>
      </c>
      <c r="D197" s="47" t="s">
        <v>546</v>
      </c>
      <c r="E197" s="47">
        <v>57</v>
      </c>
      <c r="F197" s="47">
        <v>5792</v>
      </c>
      <c r="G197" s="47">
        <v>5784</v>
      </c>
      <c r="H197" s="47" t="s">
        <v>49</v>
      </c>
      <c r="I197" s="45">
        <v>449.09</v>
      </c>
      <c r="J197" s="45">
        <v>6645.04</v>
      </c>
      <c r="K197" s="45">
        <v>16765.23</v>
      </c>
      <c r="L197" s="45">
        <v>20170.18</v>
      </c>
      <c r="M197" s="42">
        <v>71723553</v>
      </c>
      <c r="N197" s="42">
        <v>4272452</v>
      </c>
      <c r="O197" s="42">
        <v>5042988</v>
      </c>
      <c r="P197" s="45">
        <v>2876.08</v>
      </c>
    </row>
    <row r="198" spans="1:16" hidden="1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5">
        <v>431.55000000000013</v>
      </c>
      <c r="J198" s="45">
        <v>6367.84</v>
      </c>
      <c r="K198" s="45">
        <v>17481</v>
      </c>
      <c r="L198" s="45">
        <v>19452.3</v>
      </c>
      <c r="M198" s="42">
        <v>73353456</v>
      </c>
      <c r="N198" s="42">
        <v>5156546</v>
      </c>
      <c r="O198" s="42">
        <v>5580213</v>
      </c>
      <c r="P198" s="45">
        <v>2088.04</v>
      </c>
    </row>
    <row r="199" spans="1:16" hidden="1" x14ac:dyDescent="0.25">
      <c r="A199" s="47" t="s">
        <v>550</v>
      </c>
      <c r="B199" s="47" t="s">
        <v>551</v>
      </c>
      <c r="C199" s="47" t="s">
        <v>398</v>
      </c>
      <c r="D199" s="47" t="s">
        <v>398</v>
      </c>
      <c r="E199" s="47">
        <v>60</v>
      </c>
      <c r="F199" s="47">
        <v>5803</v>
      </c>
      <c r="G199" s="47">
        <v>5792</v>
      </c>
      <c r="H199" s="47" t="s">
        <v>49</v>
      </c>
      <c r="I199" s="45">
        <v>444.76</v>
      </c>
      <c r="J199" s="45">
        <v>6401.93</v>
      </c>
      <c r="K199" s="45">
        <v>16307.11</v>
      </c>
      <c r="L199" s="45">
        <v>21211.25</v>
      </c>
      <c r="M199" s="42">
        <v>72232443</v>
      </c>
      <c r="N199" s="42">
        <v>4758601</v>
      </c>
      <c r="O199" s="42">
        <v>5252873</v>
      </c>
      <c r="P199" s="45">
        <v>2247.7800000000002</v>
      </c>
    </row>
    <row r="200" spans="1:16" hidden="1" x14ac:dyDescent="0.25">
      <c r="A200" s="47" t="s">
        <v>552</v>
      </c>
      <c r="B200" s="47" t="s">
        <v>553</v>
      </c>
      <c r="C200" s="47" t="s">
        <v>25</v>
      </c>
      <c r="D200" s="47" t="s">
        <v>554</v>
      </c>
      <c r="E200" s="47">
        <v>59</v>
      </c>
      <c r="F200" s="47">
        <v>5808</v>
      </c>
      <c r="G200" s="47">
        <v>5792</v>
      </c>
      <c r="H200" s="47" t="s">
        <v>49</v>
      </c>
      <c r="I200" s="45">
        <v>498.3</v>
      </c>
      <c r="J200" s="45">
        <v>6853.08</v>
      </c>
      <c r="K200" s="45">
        <v>19161.5</v>
      </c>
      <c r="L200" s="45">
        <v>23059.54</v>
      </c>
      <c r="M200" s="42">
        <v>79749775</v>
      </c>
      <c r="N200" s="42">
        <v>4804482</v>
      </c>
      <c r="O200" s="42">
        <v>6162501</v>
      </c>
      <c r="P200" s="45">
        <v>2737.49</v>
      </c>
    </row>
    <row r="201" spans="1:16" hidden="1" x14ac:dyDescent="0.25">
      <c r="A201" s="47" t="s">
        <v>555</v>
      </c>
      <c r="B201" s="47" t="s">
        <v>556</v>
      </c>
      <c r="C201" s="47" t="s">
        <v>557</v>
      </c>
      <c r="D201" s="47" t="s">
        <v>35</v>
      </c>
      <c r="E201" s="47">
        <v>60</v>
      </c>
      <c r="F201" s="47">
        <v>5813</v>
      </c>
      <c r="G201" s="47">
        <v>5792</v>
      </c>
      <c r="H201" s="47" t="s">
        <v>49</v>
      </c>
      <c r="I201" s="45">
        <v>445.92</v>
      </c>
      <c r="J201" s="45">
        <v>6454.25</v>
      </c>
      <c r="K201" s="45">
        <v>18765.919999999998</v>
      </c>
      <c r="L201" s="45">
        <v>20506.099999999999</v>
      </c>
      <c r="M201" s="42">
        <v>72319469</v>
      </c>
      <c r="N201" s="42">
        <v>4366744</v>
      </c>
      <c r="O201" s="42">
        <v>6189341</v>
      </c>
      <c r="P201" s="45">
        <v>2325.08</v>
      </c>
    </row>
    <row r="202" spans="1:16" hidden="1" x14ac:dyDescent="0.25">
      <c r="A202" s="47" t="s">
        <v>558</v>
      </c>
      <c r="B202" s="47" t="s">
        <v>559</v>
      </c>
      <c r="C202" s="47" t="s">
        <v>39</v>
      </c>
      <c r="D202" s="47" t="s">
        <v>560</v>
      </c>
      <c r="E202" s="47">
        <v>63</v>
      </c>
      <c r="F202" s="47">
        <v>5818</v>
      </c>
      <c r="G202" s="47">
        <v>5792</v>
      </c>
      <c r="H202" s="47" t="s">
        <v>49</v>
      </c>
      <c r="I202" s="45">
        <v>479.45</v>
      </c>
      <c r="J202" s="45">
        <v>6853.66</v>
      </c>
      <c r="K202" s="45">
        <v>17895.93</v>
      </c>
      <c r="L202" s="45">
        <v>22349.93</v>
      </c>
      <c r="M202" s="42">
        <v>76739560</v>
      </c>
      <c r="N202" s="42">
        <v>4773978</v>
      </c>
      <c r="O202" s="42">
        <v>5778576</v>
      </c>
      <c r="P202" s="45">
        <v>2878.58</v>
      </c>
    </row>
    <row r="203" spans="1:16" hidden="1" x14ac:dyDescent="0.25">
      <c r="A203" s="47" t="s">
        <v>561</v>
      </c>
      <c r="B203" s="47" t="s">
        <v>562</v>
      </c>
      <c r="C203" s="47" t="s">
        <v>67</v>
      </c>
      <c r="D203" s="47" t="s">
        <v>563</v>
      </c>
      <c r="E203" s="47">
        <v>59</v>
      </c>
      <c r="F203" s="47">
        <v>5828</v>
      </c>
      <c r="G203" s="47">
        <v>5818</v>
      </c>
      <c r="H203" s="47" t="s">
        <v>49</v>
      </c>
      <c r="I203" s="45">
        <v>472.68</v>
      </c>
      <c r="J203" s="45">
        <v>7063.21</v>
      </c>
      <c r="K203" s="45">
        <v>18051.2</v>
      </c>
      <c r="L203" s="45">
        <v>20322.07</v>
      </c>
      <c r="M203" s="42">
        <v>76795174</v>
      </c>
      <c r="N203" s="42">
        <v>4484138</v>
      </c>
      <c r="O203" s="42">
        <v>5753412</v>
      </c>
      <c r="P203" s="45">
        <v>3577.99</v>
      </c>
    </row>
    <row r="204" spans="1:16" hidden="1" x14ac:dyDescent="0.25">
      <c r="A204" s="47" t="s">
        <v>564</v>
      </c>
      <c r="B204" s="47" t="s">
        <v>565</v>
      </c>
      <c r="C204" s="47" t="s">
        <v>32</v>
      </c>
      <c r="D204" s="47" t="s">
        <v>502</v>
      </c>
      <c r="E204" s="47">
        <v>63</v>
      </c>
      <c r="F204" s="47">
        <v>5838</v>
      </c>
      <c r="G204" s="47">
        <v>5818</v>
      </c>
      <c r="H204" s="47" t="s">
        <v>49</v>
      </c>
      <c r="I204" s="45">
        <v>515.49</v>
      </c>
      <c r="J204" s="45">
        <v>6919.45</v>
      </c>
      <c r="K204" s="45">
        <v>19921.68</v>
      </c>
      <c r="L204" s="45">
        <v>22222.53</v>
      </c>
      <c r="M204" s="42">
        <v>76987869</v>
      </c>
      <c r="N204" s="42">
        <v>4858228</v>
      </c>
      <c r="O204" s="42">
        <v>6080630</v>
      </c>
      <c r="P204" s="45">
        <v>5044.29</v>
      </c>
    </row>
    <row r="205" spans="1:16" hidden="1" x14ac:dyDescent="0.25">
      <c r="A205" s="47" t="s">
        <v>566</v>
      </c>
      <c r="B205" s="47" t="s">
        <v>567</v>
      </c>
      <c r="C205" s="47" t="s">
        <v>67</v>
      </c>
      <c r="D205" s="47" t="s">
        <v>568</v>
      </c>
      <c r="E205" s="47">
        <v>65</v>
      </c>
      <c r="F205" s="47">
        <v>5849</v>
      </c>
      <c r="G205" s="47">
        <v>5818</v>
      </c>
      <c r="H205" s="47" t="s">
        <v>49</v>
      </c>
      <c r="I205" s="45">
        <v>529.59</v>
      </c>
      <c r="J205" s="45">
        <v>6952.5</v>
      </c>
      <c r="K205" s="45">
        <v>20064.169999999998</v>
      </c>
      <c r="L205" s="45">
        <v>24493.71</v>
      </c>
      <c r="M205" s="42">
        <v>80874746</v>
      </c>
      <c r="N205" s="42">
        <v>4913210</v>
      </c>
      <c r="O205" s="42">
        <v>5974835</v>
      </c>
      <c r="P205" s="45">
        <v>3541.37</v>
      </c>
    </row>
    <row r="206" spans="1:16" hidden="1" x14ac:dyDescent="0.25">
      <c r="A206" s="47" t="s">
        <v>566</v>
      </c>
      <c r="B206" s="47" t="s">
        <v>567</v>
      </c>
      <c r="C206" s="47" t="s">
        <v>76</v>
      </c>
      <c r="D206" s="47" t="s">
        <v>569</v>
      </c>
      <c r="E206" s="47">
        <v>58</v>
      </c>
      <c r="F206" s="47">
        <v>5850</v>
      </c>
      <c r="G206" s="47">
        <v>5818</v>
      </c>
      <c r="H206" s="47" t="s">
        <v>49</v>
      </c>
      <c r="I206" s="45">
        <v>485.96</v>
      </c>
      <c r="J206" s="45">
        <v>6420.91</v>
      </c>
      <c r="K206" s="45">
        <v>19583.62</v>
      </c>
      <c r="L206" s="45">
        <v>20469.080000000002</v>
      </c>
      <c r="M206" s="42">
        <v>71321930</v>
      </c>
      <c r="N206" s="42">
        <v>4277868</v>
      </c>
      <c r="O206" s="42">
        <v>5475400</v>
      </c>
      <c r="P206" s="45">
        <v>4771.79</v>
      </c>
    </row>
    <row r="207" spans="1:16" x14ac:dyDescent="0.25">
      <c r="A207" s="47" t="s">
        <v>570</v>
      </c>
      <c r="B207" s="47" t="s">
        <v>571</v>
      </c>
      <c r="C207" s="47" t="s">
        <v>572</v>
      </c>
      <c r="D207" s="47" t="s">
        <v>25</v>
      </c>
      <c r="E207" s="47">
        <v>60</v>
      </c>
      <c r="F207" s="47">
        <v>5856</v>
      </c>
      <c r="G207" s="47">
        <v>5852</v>
      </c>
      <c r="H207" s="47" t="s">
        <v>20</v>
      </c>
      <c r="I207" s="45">
        <v>83.039999999999992</v>
      </c>
      <c r="J207" s="45">
        <v>3121.06</v>
      </c>
      <c r="K207" s="45">
        <v>2910.39</v>
      </c>
      <c r="L207" s="45">
        <v>2309.5</v>
      </c>
      <c r="M207" s="42">
        <v>58816509</v>
      </c>
      <c r="N207" s="42">
        <v>5039243</v>
      </c>
      <c r="O207" s="42">
        <v>4606466</v>
      </c>
      <c r="P207" s="45">
        <v>582.91</v>
      </c>
    </row>
    <row r="208" spans="1:16" hidden="1" x14ac:dyDescent="0.25">
      <c r="A208" s="47" t="s">
        <v>573</v>
      </c>
      <c r="B208" s="47" t="s">
        <v>574</v>
      </c>
      <c r="C208" s="47" t="s">
        <v>80</v>
      </c>
      <c r="D208" s="47" t="s">
        <v>575</v>
      </c>
      <c r="E208" s="47">
        <v>58</v>
      </c>
      <c r="F208" s="47">
        <v>5861</v>
      </c>
      <c r="G208" s="47">
        <v>5849</v>
      </c>
      <c r="H208" s="47" t="s">
        <v>49</v>
      </c>
      <c r="I208" s="45">
        <v>449.37</v>
      </c>
      <c r="J208" s="45">
        <v>5821.17</v>
      </c>
      <c r="K208" s="45">
        <v>17538.03</v>
      </c>
      <c r="L208" s="45">
        <v>20621.04</v>
      </c>
      <c r="M208" s="42">
        <v>69416654</v>
      </c>
      <c r="N208" s="42">
        <v>4469573</v>
      </c>
      <c r="O208" s="42">
        <v>5469696</v>
      </c>
      <c r="P208" s="45">
        <v>3300.12</v>
      </c>
    </row>
    <row r="209" spans="1:16" x14ac:dyDescent="0.25">
      <c r="A209" s="47" t="s">
        <v>576</v>
      </c>
      <c r="B209" s="47" t="s">
        <v>577</v>
      </c>
      <c r="C209" s="47" t="s">
        <v>578</v>
      </c>
      <c r="D209" s="47" t="s">
        <v>579</v>
      </c>
      <c r="E209" s="47">
        <v>60</v>
      </c>
      <c r="F209" s="47">
        <v>5862</v>
      </c>
      <c r="G209" s="47">
        <v>5856</v>
      </c>
      <c r="H209" s="47" t="s">
        <v>20</v>
      </c>
      <c r="I209" s="45">
        <v>86.1</v>
      </c>
      <c r="J209" s="45">
        <v>3206.73</v>
      </c>
      <c r="K209" s="45">
        <v>3205.23</v>
      </c>
      <c r="L209" s="45">
        <v>2255.88</v>
      </c>
      <c r="M209" s="42">
        <v>59098599</v>
      </c>
      <c r="N209" s="42">
        <v>6464791</v>
      </c>
      <c r="O209" s="42">
        <v>5041955</v>
      </c>
      <c r="P209" s="45">
        <v>795.9</v>
      </c>
    </row>
    <row r="210" spans="1:16" hidden="1" x14ac:dyDescent="0.25">
      <c r="A210" s="47" t="s">
        <v>580</v>
      </c>
      <c r="B210" s="47" t="s">
        <v>581</v>
      </c>
      <c r="C210" s="47" t="s">
        <v>80</v>
      </c>
      <c r="D210" s="47" t="s">
        <v>582</v>
      </c>
      <c r="E210" s="47">
        <v>63</v>
      </c>
      <c r="F210" s="47">
        <v>5867</v>
      </c>
      <c r="G210" s="47">
        <v>5849</v>
      </c>
      <c r="H210" s="47" t="s">
        <v>49</v>
      </c>
      <c r="I210" s="45">
        <v>432.24</v>
      </c>
      <c r="J210" s="45">
        <v>6028.38</v>
      </c>
      <c r="K210" s="45">
        <v>16057.24</v>
      </c>
      <c r="L210" s="45">
        <v>20369.169999999998</v>
      </c>
      <c r="M210" s="42">
        <v>67537650</v>
      </c>
      <c r="N210" s="42">
        <v>4661287</v>
      </c>
      <c r="O210" s="42">
        <v>5070115</v>
      </c>
      <c r="P210" s="45">
        <v>2861.23</v>
      </c>
    </row>
    <row r="211" spans="1:16" hidden="1" x14ac:dyDescent="0.25">
      <c r="A211" s="47" t="s">
        <v>583</v>
      </c>
      <c r="B211" s="47" t="s">
        <v>581</v>
      </c>
      <c r="C211" s="47" t="s">
        <v>60</v>
      </c>
      <c r="D211" s="47" t="s">
        <v>584</v>
      </c>
      <c r="E211" s="47">
        <v>63</v>
      </c>
      <c r="F211" s="47">
        <v>5871</v>
      </c>
      <c r="G211" s="47">
        <v>5849</v>
      </c>
      <c r="H211" s="47" t="s">
        <v>49</v>
      </c>
      <c r="I211" s="45">
        <v>469.24</v>
      </c>
      <c r="J211" s="45">
        <v>6994.84</v>
      </c>
      <c r="K211" s="45">
        <v>18513.96</v>
      </c>
      <c r="L211" s="45">
        <v>21279.25</v>
      </c>
      <c r="M211" s="42">
        <v>73159777</v>
      </c>
      <c r="N211" s="42">
        <v>4889703</v>
      </c>
      <c r="O211" s="42">
        <v>5891687</v>
      </c>
      <c r="P211" s="45">
        <v>3123.39</v>
      </c>
    </row>
    <row r="212" spans="1:16" x14ac:dyDescent="0.25">
      <c r="A212" s="47" t="s">
        <v>585</v>
      </c>
      <c r="B212" s="47" t="s">
        <v>586</v>
      </c>
      <c r="C212" s="47" t="s">
        <v>587</v>
      </c>
      <c r="D212" s="47" t="s">
        <v>98</v>
      </c>
      <c r="E212" s="47">
        <v>60</v>
      </c>
      <c r="F212" s="47">
        <v>5873</v>
      </c>
      <c r="G212" s="47">
        <v>5862</v>
      </c>
      <c r="H212" s="47" t="s">
        <v>20</v>
      </c>
      <c r="I212" s="45">
        <v>92.78</v>
      </c>
      <c r="J212" s="45">
        <v>3404.12</v>
      </c>
      <c r="K212" s="45">
        <v>3491.73</v>
      </c>
      <c r="L212" s="45">
        <v>2388.17</v>
      </c>
      <c r="M212" s="42">
        <v>63098598</v>
      </c>
      <c r="N212" s="42">
        <v>6037350</v>
      </c>
      <c r="O212" s="42">
        <v>5578587</v>
      </c>
      <c r="P212" s="45">
        <v>736.16</v>
      </c>
    </row>
    <row r="213" spans="1:16" hidden="1" x14ac:dyDescent="0.25">
      <c r="A213" s="47" t="s">
        <v>588</v>
      </c>
      <c r="B213" s="47" t="s">
        <v>589</v>
      </c>
      <c r="C213" s="47" t="s">
        <v>39</v>
      </c>
      <c r="D213" s="47" t="s">
        <v>590</v>
      </c>
      <c r="E213" s="47">
        <v>70</v>
      </c>
      <c r="F213" s="47">
        <v>5876</v>
      </c>
      <c r="G213" s="47">
        <v>5871</v>
      </c>
      <c r="H213" s="47" t="s">
        <v>49</v>
      </c>
      <c r="I213" s="45">
        <v>446.81</v>
      </c>
      <c r="J213" s="45">
        <v>5745.75</v>
      </c>
      <c r="K213" s="45">
        <v>17903.830000000002</v>
      </c>
      <c r="L213" s="45">
        <v>21028.560000000001</v>
      </c>
      <c r="M213" s="42">
        <v>64665435</v>
      </c>
      <c r="N213" s="42">
        <v>4806285</v>
      </c>
      <c r="O213" s="42">
        <v>5082065</v>
      </c>
      <c r="P213" s="45">
        <v>3424.13</v>
      </c>
    </row>
    <row r="214" spans="1:16" x14ac:dyDescent="0.25">
      <c r="A214" s="47" t="s">
        <v>591</v>
      </c>
      <c r="B214" s="47" t="s">
        <v>592</v>
      </c>
      <c r="C214" s="47" t="s">
        <v>593</v>
      </c>
      <c r="D214" s="47" t="s">
        <v>80</v>
      </c>
      <c r="E214" s="47">
        <v>60</v>
      </c>
      <c r="F214" s="47">
        <v>5879</v>
      </c>
      <c r="G214" s="47">
        <v>5862</v>
      </c>
      <c r="H214" s="47" t="s">
        <v>20</v>
      </c>
      <c r="I214" s="45">
        <v>96.67</v>
      </c>
      <c r="J214" s="45">
        <v>3402.96</v>
      </c>
      <c r="K214" s="45">
        <v>3865.63</v>
      </c>
      <c r="L214" s="45">
        <v>2661.73</v>
      </c>
      <c r="M214" s="42">
        <v>63352292</v>
      </c>
      <c r="N214" s="42">
        <v>5480833</v>
      </c>
      <c r="O214" s="42">
        <v>5502668</v>
      </c>
      <c r="P214" s="45">
        <v>812.63</v>
      </c>
    </row>
    <row r="215" spans="1:16" x14ac:dyDescent="0.25">
      <c r="A215" s="47" t="s">
        <v>594</v>
      </c>
      <c r="B215" s="47" t="s">
        <v>595</v>
      </c>
      <c r="C215" s="47" t="s">
        <v>596</v>
      </c>
      <c r="D215" s="47" t="s">
        <v>597</v>
      </c>
      <c r="E215" s="47">
        <v>60</v>
      </c>
      <c r="F215" s="47">
        <v>5882</v>
      </c>
      <c r="G215" s="47">
        <v>5862</v>
      </c>
      <c r="H215" s="47" t="s">
        <v>20</v>
      </c>
      <c r="I215" s="45">
        <v>94.31</v>
      </c>
      <c r="J215" s="45">
        <v>3482.01</v>
      </c>
      <c r="K215" s="45">
        <v>3468.98</v>
      </c>
      <c r="L215" s="45">
        <v>2404.7399999999998</v>
      </c>
      <c r="M215" s="42">
        <v>65640361</v>
      </c>
      <c r="N215" s="42">
        <v>5785305</v>
      </c>
      <c r="O215" s="42">
        <v>5592823</v>
      </c>
      <c r="P215" s="45">
        <v>840.7</v>
      </c>
    </row>
    <row r="216" spans="1:16" hidden="1" x14ac:dyDescent="0.25">
      <c r="A216" s="47" t="s">
        <v>598</v>
      </c>
      <c r="B216" s="47" t="s">
        <v>595</v>
      </c>
      <c r="C216" s="47" t="s">
        <v>23</v>
      </c>
      <c r="D216" s="47" t="s">
        <v>599</v>
      </c>
      <c r="E216" s="47">
        <v>57</v>
      </c>
      <c r="F216" s="47">
        <v>5884</v>
      </c>
      <c r="G216" s="47">
        <v>5849</v>
      </c>
      <c r="H216" s="47" t="s">
        <v>49</v>
      </c>
      <c r="I216" s="45">
        <v>425.27</v>
      </c>
      <c r="J216" s="45">
        <v>6608.44</v>
      </c>
      <c r="K216" s="45">
        <v>16033.06</v>
      </c>
      <c r="L216" s="45">
        <v>18144.009999999998</v>
      </c>
      <c r="M216" s="42">
        <v>65410198</v>
      </c>
      <c r="N216" s="42">
        <v>4400310</v>
      </c>
      <c r="O216" s="42">
        <v>4850392</v>
      </c>
      <c r="P216" s="45">
        <v>3184.01</v>
      </c>
    </row>
    <row r="217" spans="1:16" x14ac:dyDescent="0.25">
      <c r="A217" s="47" t="s">
        <v>600</v>
      </c>
      <c r="B217" s="47" t="s">
        <v>595</v>
      </c>
      <c r="C217" s="47" t="s">
        <v>549</v>
      </c>
      <c r="D217" s="47" t="s">
        <v>117</v>
      </c>
      <c r="E217" s="47">
        <v>60</v>
      </c>
      <c r="F217" s="47">
        <v>5885</v>
      </c>
      <c r="G217" s="47">
        <v>5882</v>
      </c>
      <c r="H217" s="47" t="s">
        <v>20</v>
      </c>
      <c r="I217" s="45">
        <v>98.1</v>
      </c>
      <c r="J217" s="45">
        <v>3637.99</v>
      </c>
      <c r="K217" s="45">
        <v>3610.86</v>
      </c>
      <c r="L217" s="45">
        <v>2479.41</v>
      </c>
      <c r="M217" s="42">
        <v>65454418</v>
      </c>
      <c r="N217" s="42">
        <v>5831962</v>
      </c>
      <c r="O217" s="42">
        <v>5522653</v>
      </c>
      <c r="P217" s="45">
        <v>842.47</v>
      </c>
    </row>
    <row r="218" spans="1:16" hidden="1" x14ac:dyDescent="0.25">
      <c r="A218" s="47" t="s">
        <v>601</v>
      </c>
      <c r="B218" s="47" t="s">
        <v>602</v>
      </c>
      <c r="C218" s="47" t="s">
        <v>105</v>
      </c>
      <c r="D218" s="47" t="s">
        <v>603</v>
      </c>
      <c r="E218" s="47">
        <v>65</v>
      </c>
      <c r="F218" s="47">
        <v>5889</v>
      </c>
      <c r="G218" s="47">
        <v>5849</v>
      </c>
      <c r="H218" s="47" t="s">
        <v>49</v>
      </c>
      <c r="I218" s="45">
        <v>553.12</v>
      </c>
      <c r="J218" s="45">
        <v>8406.25</v>
      </c>
      <c r="K218" s="45">
        <v>21924.880000000001</v>
      </c>
      <c r="L218" s="45">
        <v>22729.17</v>
      </c>
      <c r="M218" s="42">
        <v>85913608</v>
      </c>
      <c r="N218" s="42">
        <v>5128453</v>
      </c>
      <c r="O218" s="42">
        <v>6539861</v>
      </c>
      <c r="P218" s="45">
        <v>4798.5200000000004</v>
      </c>
    </row>
    <row r="219" spans="1:16" x14ac:dyDescent="0.25">
      <c r="A219" s="47" t="s">
        <v>604</v>
      </c>
      <c r="B219" s="47" t="s">
        <v>605</v>
      </c>
      <c r="C219" s="47" t="s">
        <v>606</v>
      </c>
      <c r="D219" s="47" t="s">
        <v>607</v>
      </c>
      <c r="E219" s="47">
        <v>60</v>
      </c>
      <c r="F219" s="47">
        <v>5896</v>
      </c>
      <c r="G219" s="47">
        <v>5882</v>
      </c>
      <c r="H219" s="47" t="s">
        <v>20</v>
      </c>
      <c r="I219" s="45">
        <v>76.350000000000009</v>
      </c>
      <c r="J219" s="45">
        <v>3219.48</v>
      </c>
      <c r="K219" s="45">
        <v>2542.04</v>
      </c>
      <c r="L219" s="45">
        <v>1528.51</v>
      </c>
      <c r="M219" s="42">
        <v>63813718</v>
      </c>
      <c r="N219" s="42">
        <v>4686221</v>
      </c>
      <c r="O219" s="42">
        <v>5647185</v>
      </c>
      <c r="P219" s="45">
        <v>357.48</v>
      </c>
    </row>
    <row r="220" spans="1:16" hidden="1" x14ac:dyDescent="0.25">
      <c r="A220" s="47" t="s">
        <v>608</v>
      </c>
      <c r="B220" s="47" t="s">
        <v>605</v>
      </c>
      <c r="C220" s="47" t="s">
        <v>609</v>
      </c>
      <c r="D220" s="47" t="s">
        <v>610</v>
      </c>
      <c r="E220" s="47">
        <v>62</v>
      </c>
      <c r="F220" s="47">
        <v>5901</v>
      </c>
      <c r="G220" s="47">
        <v>5849</v>
      </c>
      <c r="H220" s="47" t="s">
        <v>49</v>
      </c>
      <c r="I220" s="45">
        <v>507.37</v>
      </c>
      <c r="J220" s="45">
        <v>7745.6</v>
      </c>
      <c r="K220" s="45">
        <v>20709.93</v>
      </c>
      <c r="L220" s="45">
        <v>20431.21</v>
      </c>
      <c r="M220" s="42">
        <v>77759225</v>
      </c>
      <c r="N220" s="42">
        <v>4617543</v>
      </c>
      <c r="O220" s="42">
        <v>6184248</v>
      </c>
      <c r="P220" s="45">
        <v>4761.95</v>
      </c>
    </row>
    <row r="221" spans="1:16" x14ac:dyDescent="0.25">
      <c r="A221" s="47" t="s">
        <v>611</v>
      </c>
      <c r="B221" s="47" t="s">
        <v>612</v>
      </c>
      <c r="C221" s="47" t="s">
        <v>613</v>
      </c>
      <c r="D221" s="47" t="s">
        <v>105</v>
      </c>
      <c r="E221" s="47">
        <v>60</v>
      </c>
      <c r="F221" s="47">
        <v>5911</v>
      </c>
      <c r="G221" s="47">
        <v>5882</v>
      </c>
      <c r="H221" s="47" t="s">
        <v>20</v>
      </c>
      <c r="I221" s="45">
        <v>75.61999999999999</v>
      </c>
      <c r="J221" s="45">
        <v>3236.07</v>
      </c>
      <c r="K221" s="45">
        <v>2538.85</v>
      </c>
      <c r="L221" s="45">
        <v>1474.84</v>
      </c>
      <c r="M221" s="42">
        <v>64618663</v>
      </c>
      <c r="N221" s="42">
        <v>4946267</v>
      </c>
      <c r="O221" s="42">
        <v>5674967</v>
      </c>
      <c r="P221" s="45">
        <v>267.35000000000002</v>
      </c>
    </row>
    <row r="222" spans="1:16" x14ac:dyDescent="0.25">
      <c r="A222" s="47" t="s">
        <v>614</v>
      </c>
      <c r="B222" s="47" t="s">
        <v>612</v>
      </c>
      <c r="C222" s="47" t="s">
        <v>58</v>
      </c>
      <c r="D222" s="47" t="s">
        <v>615</v>
      </c>
      <c r="E222" s="47">
        <v>62</v>
      </c>
      <c r="F222" s="47">
        <v>5913</v>
      </c>
      <c r="G222" s="47">
        <v>5849</v>
      </c>
      <c r="H222" s="47" t="s">
        <v>49</v>
      </c>
      <c r="I222" s="45">
        <v>515.79999999999995</v>
      </c>
      <c r="J222" s="45">
        <v>8076.24</v>
      </c>
      <c r="K222" s="45">
        <v>19902.13</v>
      </c>
      <c r="L222" s="45">
        <v>21008.22</v>
      </c>
      <c r="M222" s="42">
        <v>80115330</v>
      </c>
      <c r="N222" s="42">
        <v>4815708</v>
      </c>
      <c r="O222" s="42">
        <v>6104205</v>
      </c>
      <c r="P222" s="45">
        <v>4463.0200000000004</v>
      </c>
    </row>
    <row r="223" spans="1:16" x14ac:dyDescent="0.25">
      <c r="A223" s="47" t="s">
        <v>616</v>
      </c>
      <c r="B223" s="47" t="s">
        <v>617</v>
      </c>
      <c r="C223" s="47" t="s">
        <v>618</v>
      </c>
      <c r="D223" s="47" t="s">
        <v>619</v>
      </c>
      <c r="E223" s="47">
        <v>65</v>
      </c>
      <c r="F223" s="47">
        <v>5918</v>
      </c>
      <c r="G223" s="47">
        <v>5849</v>
      </c>
      <c r="H223" s="47" t="s">
        <v>49</v>
      </c>
      <c r="I223" s="45">
        <v>516.38</v>
      </c>
      <c r="J223" s="45">
        <v>8318.89</v>
      </c>
      <c r="K223" s="45">
        <v>20374.46</v>
      </c>
      <c r="L223" s="45">
        <v>20511</v>
      </c>
      <c r="M223" s="42">
        <v>82220154</v>
      </c>
      <c r="N223" s="42">
        <v>4701193</v>
      </c>
      <c r="O223" s="42">
        <v>6581347</v>
      </c>
      <c r="P223" s="45">
        <v>4279.16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12" sqref="A12"/>
    </sheetView>
  </sheetViews>
  <sheetFormatPr defaultRowHeight="15" x14ac:dyDescent="0.25"/>
  <cols>
    <col min="1" max="1" width="69.85546875" bestFit="1" customWidth="1"/>
    <col min="2" max="2" width="78.140625" bestFit="1" customWidth="1"/>
    <col min="3" max="3" width="56.28515625" bestFit="1" customWidth="1"/>
    <col min="4" max="6" width="9.140625" style="47" customWidth="1"/>
  </cols>
  <sheetData>
    <row r="1" spans="1:9" x14ac:dyDescent="0.25">
      <c r="A1" s="19" t="s">
        <v>720</v>
      </c>
      <c r="B1" t="s">
        <v>721</v>
      </c>
      <c r="C1" t="s">
        <v>722</v>
      </c>
      <c r="D1" s="47" t="s">
        <v>723</v>
      </c>
      <c r="E1" s="47" t="s">
        <v>724</v>
      </c>
      <c r="F1" s="47" t="s">
        <v>725</v>
      </c>
    </row>
    <row r="2" spans="1:9" x14ac:dyDescent="0.25">
      <c r="A2" s="20" t="s">
        <v>684</v>
      </c>
    </row>
    <row r="3" spans="1:9" x14ac:dyDescent="0.25">
      <c r="A3" s="20" t="s">
        <v>685</v>
      </c>
      <c r="B3" t="s">
        <v>726</v>
      </c>
    </row>
    <row r="4" spans="1:9" x14ac:dyDescent="0.25">
      <c r="A4" s="20" t="s">
        <v>686</v>
      </c>
    </row>
    <row r="5" spans="1:9" x14ac:dyDescent="0.25">
      <c r="A5" s="20" t="s">
        <v>687</v>
      </c>
      <c r="B5" t="s">
        <v>727</v>
      </c>
    </row>
    <row r="6" spans="1:9" x14ac:dyDescent="0.25">
      <c r="A6" s="20" t="s">
        <v>688</v>
      </c>
      <c r="B6" t="s">
        <v>728</v>
      </c>
    </row>
    <row r="7" spans="1:9" x14ac:dyDescent="0.25">
      <c r="A7" s="21" t="s">
        <v>690</v>
      </c>
    </row>
    <row r="8" spans="1:9" x14ac:dyDescent="0.25">
      <c r="A8" s="21" t="s">
        <v>691</v>
      </c>
      <c r="C8" t="s">
        <v>729</v>
      </c>
    </row>
    <row r="9" spans="1:9" x14ac:dyDescent="0.25">
      <c r="A9" s="21" t="s">
        <v>692</v>
      </c>
    </row>
    <row r="10" spans="1:9" x14ac:dyDescent="0.25">
      <c r="A10" s="21" t="s">
        <v>693</v>
      </c>
    </row>
    <row r="11" spans="1:9" x14ac:dyDescent="0.25">
      <c r="A11" s="21" t="s">
        <v>694</v>
      </c>
      <c r="B11" t="s">
        <v>730</v>
      </c>
    </row>
    <row r="12" spans="1:9" x14ac:dyDescent="0.25">
      <c r="A12" s="21" t="s">
        <v>695</v>
      </c>
      <c r="B12" t="s">
        <v>731</v>
      </c>
    </row>
    <row r="13" spans="1:9" x14ac:dyDescent="0.25">
      <c r="A13" s="21" t="s">
        <v>696</v>
      </c>
      <c r="B13" t="s">
        <v>732</v>
      </c>
    </row>
    <row r="14" spans="1:9" x14ac:dyDescent="0.25">
      <c r="A14" s="21" t="s">
        <v>697</v>
      </c>
      <c r="B14" t="s">
        <v>731</v>
      </c>
    </row>
    <row r="15" spans="1:9" x14ac:dyDescent="0.25">
      <c r="A15" s="21" t="s">
        <v>698</v>
      </c>
      <c r="B15" t="s">
        <v>733</v>
      </c>
      <c r="H15">
        <v>72</v>
      </c>
      <c r="I15">
        <v>100</v>
      </c>
    </row>
    <row r="16" spans="1:9" x14ac:dyDescent="0.25">
      <c r="A16" s="21" t="s">
        <v>699</v>
      </c>
      <c r="B16" t="s">
        <v>734</v>
      </c>
      <c r="H16">
        <v>6</v>
      </c>
      <c r="I16">
        <f>H16*I15/H15</f>
        <v>8.3333333333333339</v>
      </c>
    </row>
    <row r="17" spans="1:2" x14ac:dyDescent="0.25">
      <c r="A17" s="21" t="s">
        <v>700</v>
      </c>
      <c r="B17" t="s">
        <v>735</v>
      </c>
    </row>
    <row r="18" spans="1:2" x14ac:dyDescent="0.25">
      <c r="A18" s="21" t="s">
        <v>701</v>
      </c>
      <c r="B18" t="s">
        <v>736</v>
      </c>
    </row>
    <row r="19" spans="1:2" x14ac:dyDescent="0.25">
      <c r="A19" s="21" t="s">
        <v>702</v>
      </c>
      <c r="B19" t="s">
        <v>737</v>
      </c>
    </row>
    <row r="20" spans="1:2" x14ac:dyDescent="0.25">
      <c r="A20" s="21" t="s">
        <v>703</v>
      </c>
      <c r="B20" t="s">
        <v>738</v>
      </c>
    </row>
    <row r="21" spans="1:2" x14ac:dyDescent="0.25">
      <c r="A21" s="21" t="s">
        <v>704</v>
      </c>
      <c r="B21" t="s">
        <v>739</v>
      </c>
    </row>
    <row r="22" spans="1:2" x14ac:dyDescent="0.25">
      <c r="A22" s="22" t="s">
        <v>706</v>
      </c>
    </row>
    <row r="23" spans="1:2" x14ac:dyDescent="0.25">
      <c r="A23" s="22" t="s">
        <v>707</v>
      </c>
    </row>
    <row r="24" spans="1:2" x14ac:dyDescent="0.25">
      <c r="A24" s="23" t="s">
        <v>709</v>
      </c>
    </row>
    <row r="25" spans="1:2" x14ac:dyDescent="0.25">
      <c r="A25" s="23" t="s">
        <v>710</v>
      </c>
    </row>
    <row r="26" spans="1:2" x14ac:dyDescent="0.25">
      <c r="A26" s="23" t="s">
        <v>711</v>
      </c>
    </row>
    <row r="27" spans="1:2" x14ac:dyDescent="0.25">
      <c r="A27" s="23" t="s">
        <v>712</v>
      </c>
    </row>
    <row r="28" spans="1:2" x14ac:dyDescent="0.25">
      <c r="A28" s="23" t="s">
        <v>713</v>
      </c>
    </row>
    <row r="29" spans="1:2" x14ac:dyDescent="0.25">
      <c r="A29" s="23" t="s">
        <v>714</v>
      </c>
    </row>
    <row r="30" spans="1:2" x14ac:dyDescent="0.25">
      <c r="A30" s="23" t="s">
        <v>715</v>
      </c>
    </row>
    <row r="31" spans="1:2" x14ac:dyDescent="0.25">
      <c r="A31" s="23" t="s">
        <v>716</v>
      </c>
    </row>
    <row r="32" spans="1:2" x14ac:dyDescent="0.25">
      <c r="A32" s="23" t="s">
        <v>717</v>
      </c>
    </row>
    <row r="33" spans="1:3" x14ac:dyDescent="0.25">
      <c r="A33" s="23" t="s">
        <v>718</v>
      </c>
    </row>
    <row r="35" spans="1:3" x14ac:dyDescent="0.25">
      <c r="A35" s="24" t="s">
        <v>740</v>
      </c>
      <c r="B35" s="27" t="s">
        <v>741</v>
      </c>
    </row>
    <row r="36" spans="1:3" x14ac:dyDescent="0.25">
      <c r="A36" s="25" t="s">
        <v>660</v>
      </c>
      <c r="B36" t="s">
        <v>742</v>
      </c>
      <c r="C36" t="s">
        <v>742</v>
      </c>
    </row>
    <row r="37" spans="1:3" x14ac:dyDescent="0.25">
      <c r="A37" s="25" t="s">
        <v>661</v>
      </c>
      <c r="B37" t="s">
        <v>743</v>
      </c>
      <c r="C37" t="s">
        <v>743</v>
      </c>
    </row>
    <row r="38" spans="1:3" x14ac:dyDescent="0.25">
      <c r="A38" s="25" t="s">
        <v>662</v>
      </c>
      <c r="B38" t="s">
        <v>744</v>
      </c>
      <c r="C38" t="s">
        <v>744</v>
      </c>
    </row>
    <row r="39" spans="1:3" x14ac:dyDescent="0.25">
      <c r="A39" s="25" t="s">
        <v>663</v>
      </c>
      <c r="B39" t="s">
        <v>745</v>
      </c>
      <c r="C39" t="s">
        <v>745</v>
      </c>
    </row>
    <row r="40" spans="1:3" x14ac:dyDescent="0.25">
      <c r="A40" s="25" t="s">
        <v>664</v>
      </c>
      <c r="B40" t="s">
        <v>746</v>
      </c>
      <c r="C40" t="s">
        <v>747</v>
      </c>
    </row>
    <row r="41" spans="1:3" x14ac:dyDescent="0.25">
      <c r="A41" s="25" t="s">
        <v>665</v>
      </c>
      <c r="B41" t="s">
        <v>746</v>
      </c>
      <c r="C41" t="s">
        <v>747</v>
      </c>
    </row>
    <row r="42" spans="1:3" x14ac:dyDescent="0.25">
      <c r="A42" s="25" t="s">
        <v>666</v>
      </c>
      <c r="B42" t="s">
        <v>748</v>
      </c>
      <c r="C42" t="s">
        <v>747</v>
      </c>
    </row>
    <row r="43" spans="1:3" x14ac:dyDescent="0.25">
      <c r="A43" s="25" t="s">
        <v>667</v>
      </c>
      <c r="B43" t="s">
        <v>748</v>
      </c>
      <c r="C43" t="s">
        <v>747</v>
      </c>
    </row>
    <row r="44" spans="1:3" x14ac:dyDescent="0.25">
      <c r="A44" s="25" t="s">
        <v>668</v>
      </c>
      <c r="B44" t="s">
        <v>749</v>
      </c>
      <c r="C44" t="s">
        <v>750</v>
      </c>
    </row>
    <row r="45" spans="1:3" x14ac:dyDescent="0.25">
      <c r="A45" s="25" t="s">
        <v>669</v>
      </c>
      <c r="B45" t="s">
        <v>749</v>
      </c>
      <c r="C45" t="s">
        <v>750</v>
      </c>
    </row>
    <row r="46" spans="1:3" x14ac:dyDescent="0.25">
      <c r="A46" s="25" t="s">
        <v>670</v>
      </c>
      <c r="B46" t="s">
        <v>751</v>
      </c>
      <c r="C46" t="s">
        <v>750</v>
      </c>
    </row>
    <row r="47" spans="1:3" x14ac:dyDescent="0.25">
      <c r="A47" s="25" t="s">
        <v>671</v>
      </c>
      <c r="B47" t="s">
        <v>751</v>
      </c>
      <c r="C47" t="s">
        <v>750</v>
      </c>
    </row>
    <row r="48" spans="1:3" x14ac:dyDescent="0.25">
      <c r="A48" s="25" t="s">
        <v>672</v>
      </c>
    </row>
    <row r="49" spans="1:3" x14ac:dyDescent="0.25">
      <c r="A49" s="46" t="s">
        <v>673</v>
      </c>
      <c r="B49" t="s">
        <v>752</v>
      </c>
      <c r="C49" t="s">
        <v>753</v>
      </c>
    </row>
    <row r="50" spans="1:3" x14ac:dyDescent="0.25">
      <c r="A50" t="s">
        <v>674</v>
      </c>
      <c r="B50" t="s">
        <v>754</v>
      </c>
      <c r="C50" t="s">
        <v>755</v>
      </c>
    </row>
    <row r="51" spans="1:3" x14ac:dyDescent="0.25">
      <c r="A51" s="25" t="s">
        <v>675</v>
      </c>
      <c r="B51" t="s">
        <v>756</v>
      </c>
      <c r="C51" t="s">
        <v>756</v>
      </c>
    </row>
    <row r="52" spans="1:3" x14ac:dyDescent="0.25">
      <c r="A52" s="25" t="s">
        <v>676</v>
      </c>
    </row>
    <row r="53" spans="1:3" x14ac:dyDescent="0.25">
      <c r="A53" s="25" t="s">
        <v>677</v>
      </c>
      <c r="B53" t="s">
        <v>757</v>
      </c>
      <c r="C53" t="s">
        <v>757</v>
      </c>
    </row>
    <row r="54" spans="1:3" x14ac:dyDescent="0.25">
      <c r="A54" s="25" t="s">
        <v>679</v>
      </c>
      <c r="B54" t="s">
        <v>758</v>
      </c>
      <c r="C54" t="s">
        <v>758</v>
      </c>
    </row>
    <row r="55" spans="1:3" x14ac:dyDescent="0.25">
      <c r="A55" s="25" t="s">
        <v>680</v>
      </c>
      <c r="B55" t="s">
        <v>759</v>
      </c>
      <c r="C55" t="s">
        <v>759</v>
      </c>
    </row>
    <row r="56" spans="1:3" x14ac:dyDescent="0.25">
      <c r="A56" s="46" t="s">
        <v>681</v>
      </c>
      <c r="B56" t="s">
        <v>760</v>
      </c>
      <c r="C56" t="s">
        <v>760</v>
      </c>
    </row>
    <row r="60" spans="1:3" x14ac:dyDescent="0.25">
      <c r="A60" s="46" t="s">
        <v>761</v>
      </c>
    </row>
    <row r="61" spans="1:3" x14ac:dyDescent="0.25">
      <c r="A61" t="s">
        <v>762</v>
      </c>
      <c r="B61" t="s">
        <v>763</v>
      </c>
    </row>
    <row r="62" spans="1:3" x14ac:dyDescent="0.25">
      <c r="B62" t="s">
        <v>764</v>
      </c>
    </row>
    <row r="63" spans="1:3" x14ac:dyDescent="0.25">
      <c r="B63" t="s">
        <v>717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>
      <pane ySplit="1" topLeftCell="A125" activePane="bottomLeft" state="frozen"/>
      <selection pane="bottomLeft" activeCell="Q209" sqref="Q209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9.140625" style="47" customWidth="1"/>
  </cols>
  <sheetData>
    <row r="1" spans="1:15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</row>
    <row r="2" spans="1:15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4">
        <v>4.0999999999999996</v>
      </c>
      <c r="J2" s="45">
        <v>217.47</v>
      </c>
      <c r="K2" s="45">
        <v>113.48</v>
      </c>
      <c r="L2" s="45">
        <v>46.88</v>
      </c>
      <c r="M2" s="42">
        <v>1215098</v>
      </c>
      <c r="N2" s="42">
        <v>4113</v>
      </c>
      <c r="O2" s="42">
        <v>156493</v>
      </c>
    </row>
    <row r="3" spans="1:15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4">
        <v>4.3</v>
      </c>
      <c r="J3" s="45">
        <v>228.85</v>
      </c>
      <c r="K3" s="45">
        <v>115.42</v>
      </c>
      <c r="L3" s="45">
        <v>46.03</v>
      </c>
      <c r="M3" s="42">
        <v>1261816</v>
      </c>
      <c r="N3" s="42">
        <v>4467</v>
      </c>
      <c r="O3" s="42">
        <v>175681</v>
      </c>
    </row>
    <row r="4" spans="1:15" x14ac:dyDescent="0.25">
      <c r="A4" s="47" t="s">
        <v>16</v>
      </c>
      <c r="B4" s="47" t="s">
        <v>21</v>
      </c>
      <c r="C4" s="47" t="s">
        <v>24</v>
      </c>
      <c r="D4" s="47" t="s">
        <v>620</v>
      </c>
      <c r="E4" s="47">
        <v>60</v>
      </c>
      <c r="F4" s="47">
        <v>5058</v>
      </c>
      <c r="G4" s="47">
        <v>5032</v>
      </c>
      <c r="H4" s="47" t="s">
        <v>20</v>
      </c>
      <c r="I4" s="44">
        <v>3.8</v>
      </c>
      <c r="J4" s="45">
        <v>218.92</v>
      </c>
      <c r="K4" s="45">
        <v>99.28</v>
      </c>
      <c r="L4" s="45">
        <v>32.4</v>
      </c>
      <c r="M4" s="42">
        <v>1174093</v>
      </c>
      <c r="N4" s="42">
        <v>3126</v>
      </c>
      <c r="O4" s="42">
        <v>157854</v>
      </c>
    </row>
    <row r="5" spans="1:15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4">
        <v>4.5999999999999996</v>
      </c>
      <c r="J5" s="45">
        <v>226.89</v>
      </c>
      <c r="K5" s="45">
        <v>123.08</v>
      </c>
      <c r="L5" s="45">
        <v>54.39</v>
      </c>
      <c r="M5" s="42">
        <v>1295007</v>
      </c>
      <c r="N5" s="42">
        <v>6136</v>
      </c>
      <c r="O5" s="42">
        <v>152554</v>
      </c>
    </row>
    <row r="6" spans="1:15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4">
        <v>4</v>
      </c>
      <c r="J6" s="45">
        <v>223.31</v>
      </c>
      <c r="K6" s="45">
        <v>103.73</v>
      </c>
      <c r="L6" s="45">
        <v>31.31</v>
      </c>
      <c r="M6" s="42">
        <v>1275735</v>
      </c>
      <c r="N6" s="42">
        <v>3016</v>
      </c>
      <c r="O6" s="42">
        <v>167803</v>
      </c>
    </row>
    <row r="7" spans="1:15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4">
        <v>3.8</v>
      </c>
      <c r="J7" s="45">
        <v>215.38</v>
      </c>
      <c r="K7" s="45">
        <v>99.42</v>
      </c>
      <c r="L7" s="45">
        <v>33.99</v>
      </c>
      <c r="M7" s="42">
        <v>1162311</v>
      </c>
      <c r="N7" s="42">
        <v>3382</v>
      </c>
      <c r="O7" s="42">
        <v>149272</v>
      </c>
    </row>
    <row r="8" spans="1:15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4">
        <v>4.2</v>
      </c>
      <c r="J8" s="45">
        <v>227.13</v>
      </c>
      <c r="K8" s="45">
        <v>109.08</v>
      </c>
      <c r="L8" s="45">
        <v>41.12</v>
      </c>
      <c r="M8" s="42">
        <v>1208013</v>
      </c>
      <c r="N8" s="42">
        <v>4016</v>
      </c>
      <c r="O8" s="42">
        <v>157447</v>
      </c>
    </row>
    <row r="9" spans="1:15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4">
        <v>4.4000000000000004</v>
      </c>
      <c r="J9" s="45">
        <v>224.79</v>
      </c>
      <c r="K9" s="45">
        <v>116.73</v>
      </c>
      <c r="L9" s="45">
        <v>52.25</v>
      </c>
      <c r="M9" s="42">
        <v>1268609</v>
      </c>
      <c r="N9" s="42">
        <v>5246</v>
      </c>
      <c r="O9" s="42">
        <v>169952</v>
      </c>
    </row>
    <row r="10" spans="1:15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4">
        <v>3.8</v>
      </c>
      <c r="J10" s="45">
        <v>219.54</v>
      </c>
      <c r="K10" s="45">
        <v>98.71</v>
      </c>
      <c r="L10" s="45">
        <v>30.22</v>
      </c>
      <c r="M10" s="42">
        <v>1190108</v>
      </c>
      <c r="N10" s="42">
        <v>2859</v>
      </c>
      <c r="O10" s="42">
        <v>158211</v>
      </c>
    </row>
    <row r="11" spans="1:15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4">
        <v>4.0999999999999996</v>
      </c>
      <c r="J11" s="45">
        <v>223.64</v>
      </c>
      <c r="K11" s="45">
        <v>106.94</v>
      </c>
      <c r="L11" s="45">
        <v>39.4</v>
      </c>
      <c r="M11" s="42">
        <v>1217405</v>
      </c>
      <c r="N11" s="42">
        <v>3915</v>
      </c>
      <c r="O11" s="42">
        <v>167318</v>
      </c>
    </row>
    <row r="12" spans="1:15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59</v>
      </c>
      <c r="F12" s="47">
        <v>5094</v>
      </c>
      <c r="G12" s="47">
        <v>5058</v>
      </c>
      <c r="H12" s="47" t="s">
        <v>20</v>
      </c>
      <c r="I12" s="44">
        <v>4</v>
      </c>
      <c r="J12" s="45">
        <v>224.06</v>
      </c>
      <c r="K12" s="45">
        <v>104.21</v>
      </c>
      <c r="L12" s="45">
        <v>33.880000000000003</v>
      </c>
      <c r="M12" s="42">
        <v>1234387</v>
      </c>
      <c r="N12" s="42">
        <v>3318</v>
      </c>
      <c r="O12" s="42">
        <v>166396</v>
      </c>
    </row>
    <row r="13" spans="1:15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59</v>
      </c>
      <c r="F13" s="47">
        <v>5095</v>
      </c>
      <c r="G13" s="47">
        <v>5058</v>
      </c>
      <c r="H13" s="47" t="s">
        <v>20</v>
      </c>
      <c r="I13" s="44">
        <v>4.4000000000000004</v>
      </c>
      <c r="J13" s="45">
        <v>225.38</v>
      </c>
      <c r="K13" s="45">
        <v>130.66</v>
      </c>
      <c r="L13" s="45">
        <v>56.27</v>
      </c>
      <c r="M13" s="42">
        <v>1626832</v>
      </c>
      <c r="N13" s="42">
        <v>354940</v>
      </c>
      <c r="O13" s="42">
        <v>166811</v>
      </c>
    </row>
    <row r="14" spans="1:15" hidden="1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4">
        <v>3.4</v>
      </c>
      <c r="J14" s="45">
        <v>195.64</v>
      </c>
      <c r="K14" s="45">
        <v>84.48</v>
      </c>
      <c r="L14" s="45">
        <v>3.12</v>
      </c>
      <c r="M14" s="42">
        <v>2540297</v>
      </c>
      <c r="N14" s="42">
        <v>5092</v>
      </c>
      <c r="O14" s="42">
        <v>150031</v>
      </c>
    </row>
    <row r="15" spans="1:15" hidden="1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4">
        <v>3.6</v>
      </c>
      <c r="J15" s="45">
        <v>211.22</v>
      </c>
      <c r="K15" s="45">
        <v>90.91</v>
      </c>
      <c r="L15" s="45">
        <v>3.19</v>
      </c>
      <c r="M15" s="42">
        <v>2441046</v>
      </c>
      <c r="N15" s="42">
        <v>5394</v>
      </c>
      <c r="O15" s="42">
        <v>165855</v>
      </c>
    </row>
    <row r="16" spans="1:15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4">
        <v>4.2</v>
      </c>
      <c r="J16" s="45">
        <v>226.51</v>
      </c>
      <c r="K16" s="45">
        <v>112.04</v>
      </c>
      <c r="L16" s="45">
        <v>40.82</v>
      </c>
      <c r="M16" s="42">
        <v>1193285</v>
      </c>
      <c r="N16" s="42">
        <v>3624</v>
      </c>
      <c r="O16" s="42">
        <v>158003</v>
      </c>
    </row>
    <row r="17" spans="1:15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4">
        <v>4</v>
      </c>
      <c r="J17" s="45">
        <v>219.93</v>
      </c>
      <c r="K17" s="45">
        <v>104.11</v>
      </c>
      <c r="L17" s="45">
        <v>36.75</v>
      </c>
      <c r="M17" s="42">
        <v>1151740</v>
      </c>
      <c r="N17" s="42">
        <v>3436</v>
      </c>
      <c r="O17" s="42">
        <v>146867</v>
      </c>
    </row>
    <row r="18" spans="1:15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59</v>
      </c>
      <c r="F18" s="47">
        <v>5105</v>
      </c>
      <c r="G18" s="47">
        <v>5094</v>
      </c>
      <c r="H18" s="47" t="s">
        <v>20</v>
      </c>
      <c r="I18" s="44">
        <v>4.0999999999999996</v>
      </c>
      <c r="J18" s="45">
        <v>230.92</v>
      </c>
      <c r="K18" s="45">
        <v>106.43</v>
      </c>
      <c r="L18" s="45">
        <v>33.47</v>
      </c>
      <c r="M18" s="42">
        <v>1271384</v>
      </c>
      <c r="N18" s="42">
        <v>3006</v>
      </c>
      <c r="O18" s="42">
        <v>171568</v>
      </c>
    </row>
    <row r="19" spans="1:15" hidden="1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4">
        <v>4.3</v>
      </c>
      <c r="J19" s="45">
        <v>250.01</v>
      </c>
      <c r="K19" s="45">
        <v>97.21</v>
      </c>
      <c r="L19" s="45">
        <v>4.08</v>
      </c>
      <c r="M19" s="42">
        <v>2644042</v>
      </c>
      <c r="N19" s="42">
        <v>5996</v>
      </c>
      <c r="O19" s="42">
        <v>192237</v>
      </c>
    </row>
    <row r="20" spans="1:15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59</v>
      </c>
      <c r="F20" s="47">
        <v>5113</v>
      </c>
      <c r="G20" s="47">
        <v>5105</v>
      </c>
      <c r="H20" s="47" t="s">
        <v>20</v>
      </c>
      <c r="I20" s="44">
        <v>4.5</v>
      </c>
      <c r="J20" s="45">
        <v>239.3</v>
      </c>
      <c r="K20" s="45">
        <v>117.94</v>
      </c>
      <c r="L20" s="45">
        <v>44.35</v>
      </c>
      <c r="M20" s="42">
        <v>1415529</v>
      </c>
      <c r="N20" s="42">
        <v>4044</v>
      </c>
      <c r="O20" s="42">
        <v>184701</v>
      </c>
    </row>
    <row r="21" spans="1:15" hidden="1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4">
        <v>4.2</v>
      </c>
      <c r="J21" s="45">
        <v>252.03</v>
      </c>
      <c r="K21" s="45">
        <v>95.18</v>
      </c>
      <c r="L21" s="45">
        <v>3.5</v>
      </c>
      <c r="M21" s="42">
        <v>2600549</v>
      </c>
      <c r="N21" s="42">
        <v>6059</v>
      </c>
      <c r="O21" s="42">
        <v>192025</v>
      </c>
    </row>
    <row r="22" spans="1:15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4">
        <v>5.0999999999999996</v>
      </c>
      <c r="J22" s="45">
        <v>251.96</v>
      </c>
      <c r="K22" s="45">
        <v>126.16</v>
      </c>
      <c r="L22" s="45">
        <v>50.93</v>
      </c>
      <c r="M22" s="42">
        <v>1451953</v>
      </c>
      <c r="N22" s="42">
        <v>4806</v>
      </c>
      <c r="O22" s="42">
        <v>201524</v>
      </c>
    </row>
    <row r="23" spans="1:15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59</v>
      </c>
      <c r="F23" s="47">
        <v>5118</v>
      </c>
      <c r="G23" s="47">
        <v>5105</v>
      </c>
      <c r="H23" s="47" t="s">
        <v>20</v>
      </c>
      <c r="I23" s="44">
        <v>4.4000000000000004</v>
      </c>
      <c r="J23" s="45">
        <v>230.01</v>
      </c>
      <c r="K23" s="45">
        <v>115.4</v>
      </c>
      <c r="L23" s="45">
        <v>44.92</v>
      </c>
      <c r="M23" s="42">
        <v>1392450</v>
      </c>
      <c r="N23" s="42">
        <v>4632</v>
      </c>
      <c r="O23" s="42">
        <v>193104</v>
      </c>
    </row>
    <row r="24" spans="1:15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4">
        <v>4</v>
      </c>
      <c r="J24" s="45">
        <v>221.27</v>
      </c>
      <c r="K24" s="45">
        <v>104.83</v>
      </c>
      <c r="L24" s="45">
        <v>32.590000000000003</v>
      </c>
      <c r="M24" s="42">
        <v>1225952</v>
      </c>
      <c r="N24" s="42">
        <v>3196</v>
      </c>
      <c r="O24" s="42">
        <v>152664</v>
      </c>
    </row>
    <row r="25" spans="1:15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4">
        <v>4.2</v>
      </c>
      <c r="J25" s="45">
        <v>226.31</v>
      </c>
      <c r="K25" s="45">
        <v>113.62</v>
      </c>
      <c r="L25" s="45">
        <v>45.94</v>
      </c>
      <c r="M25" s="42">
        <v>1326174</v>
      </c>
      <c r="N25" s="42">
        <v>4357</v>
      </c>
      <c r="O25" s="42">
        <v>152096</v>
      </c>
    </row>
    <row r="26" spans="1:15" hidden="1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4">
        <v>4.4000000000000004</v>
      </c>
      <c r="J26" s="45">
        <v>260.27999999999997</v>
      </c>
      <c r="K26" s="45">
        <v>97.16</v>
      </c>
      <c r="L26" s="45">
        <v>3.12</v>
      </c>
      <c r="M26" s="42">
        <v>2720440</v>
      </c>
      <c r="N26" s="42">
        <v>5183</v>
      </c>
      <c r="O26" s="42">
        <v>179517</v>
      </c>
    </row>
    <row r="27" spans="1:15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4">
        <v>4.3</v>
      </c>
      <c r="J27" s="45">
        <v>226.25</v>
      </c>
      <c r="K27" s="45">
        <v>115.95</v>
      </c>
      <c r="L27" s="45">
        <v>49.87</v>
      </c>
      <c r="M27" s="42">
        <v>1180859</v>
      </c>
      <c r="N27" s="42">
        <v>4527</v>
      </c>
      <c r="O27" s="42">
        <v>153666</v>
      </c>
    </row>
    <row r="28" spans="1:15" x14ac:dyDescent="0.25">
      <c r="A28" s="47" t="s">
        <v>86</v>
      </c>
      <c r="B28" s="47" t="s">
        <v>87</v>
      </c>
      <c r="C28" s="47" t="s">
        <v>88</v>
      </c>
      <c r="D28" s="47" t="s">
        <v>621</v>
      </c>
      <c r="E28" s="47">
        <v>60</v>
      </c>
      <c r="F28" s="47">
        <v>5146</v>
      </c>
      <c r="G28" s="47">
        <v>5105</v>
      </c>
      <c r="H28" s="47" t="s">
        <v>20</v>
      </c>
      <c r="I28" s="44">
        <v>4.3</v>
      </c>
      <c r="J28" s="45">
        <v>230.26</v>
      </c>
      <c r="K28" s="45">
        <v>117.27</v>
      </c>
      <c r="L28" s="45">
        <v>49.77</v>
      </c>
      <c r="M28" s="42">
        <v>1264874</v>
      </c>
      <c r="N28" s="42">
        <v>4443</v>
      </c>
      <c r="O28" s="42">
        <v>157036</v>
      </c>
    </row>
    <row r="29" spans="1:15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4">
        <v>4.2</v>
      </c>
      <c r="J29" s="45">
        <v>231.23</v>
      </c>
      <c r="K29" s="45">
        <v>110.08</v>
      </c>
      <c r="L29" s="45">
        <v>40.25</v>
      </c>
      <c r="M29" s="42">
        <v>1230999</v>
      </c>
      <c r="N29" s="42">
        <v>8951</v>
      </c>
      <c r="O29" s="42">
        <v>161632</v>
      </c>
    </row>
    <row r="30" spans="1:15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4">
        <v>4.5</v>
      </c>
      <c r="J30" s="45">
        <v>244.74</v>
      </c>
      <c r="K30" s="45">
        <v>113.13</v>
      </c>
      <c r="L30" s="45">
        <v>34.020000000000003</v>
      </c>
      <c r="M30" s="42">
        <v>1368169</v>
      </c>
      <c r="N30" s="42">
        <v>3686</v>
      </c>
      <c r="O30" s="42">
        <v>165701</v>
      </c>
    </row>
    <row r="31" spans="1:15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4">
        <v>4.5</v>
      </c>
      <c r="J31" s="45">
        <v>227.86</v>
      </c>
      <c r="K31" s="45">
        <v>111.82</v>
      </c>
      <c r="L31" s="45">
        <v>41.2</v>
      </c>
      <c r="M31" s="42">
        <v>1264054</v>
      </c>
      <c r="N31" s="42">
        <v>4187</v>
      </c>
      <c r="O31" s="42">
        <v>157838</v>
      </c>
    </row>
    <row r="32" spans="1:15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4">
        <v>4</v>
      </c>
      <c r="J32" s="45">
        <v>217.93</v>
      </c>
      <c r="K32" s="45">
        <v>105</v>
      </c>
      <c r="L32" s="45">
        <v>37.11</v>
      </c>
      <c r="M32" s="42">
        <v>1202811</v>
      </c>
      <c r="N32" s="42">
        <v>3772</v>
      </c>
      <c r="O32" s="42">
        <v>149672</v>
      </c>
    </row>
    <row r="33" spans="1:15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59</v>
      </c>
      <c r="F33" s="47">
        <v>5178</v>
      </c>
      <c r="G33" s="47">
        <v>5163</v>
      </c>
      <c r="H33" s="47" t="s">
        <v>20</v>
      </c>
      <c r="I33" s="44">
        <v>3.8</v>
      </c>
      <c r="J33" s="45">
        <v>209.02</v>
      </c>
      <c r="K33" s="45">
        <v>106.22</v>
      </c>
      <c r="L33" s="45">
        <v>40.1</v>
      </c>
      <c r="M33" s="42">
        <v>1302791</v>
      </c>
      <c r="N33" s="42">
        <v>6277</v>
      </c>
      <c r="O33" s="42">
        <v>144583</v>
      </c>
    </row>
    <row r="34" spans="1:15" x14ac:dyDescent="0.25">
      <c r="A34" s="47" t="s">
        <v>99</v>
      </c>
      <c r="B34" s="47" t="s">
        <v>103</v>
      </c>
      <c r="C34" s="47" t="s">
        <v>104</v>
      </c>
      <c r="D34" s="47" t="s">
        <v>622</v>
      </c>
      <c r="E34" s="47">
        <v>59</v>
      </c>
      <c r="F34" s="47">
        <v>5181</v>
      </c>
      <c r="G34" s="47">
        <v>5163</v>
      </c>
      <c r="H34" s="47" t="s">
        <v>20</v>
      </c>
      <c r="I34" s="44">
        <v>4.2</v>
      </c>
      <c r="J34" s="45">
        <v>227.82</v>
      </c>
      <c r="K34" s="45">
        <v>110.5</v>
      </c>
      <c r="L34" s="45">
        <v>44.95</v>
      </c>
      <c r="M34" s="42">
        <v>1293721</v>
      </c>
      <c r="N34" s="42">
        <v>4724</v>
      </c>
      <c r="O34" s="42">
        <v>167279</v>
      </c>
    </row>
    <row r="35" spans="1:15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4">
        <v>3.8</v>
      </c>
      <c r="J35" s="45">
        <v>217.37</v>
      </c>
      <c r="K35" s="45">
        <v>95.82</v>
      </c>
      <c r="L35" s="45">
        <v>27.64</v>
      </c>
      <c r="M35" s="42">
        <v>1230237</v>
      </c>
      <c r="N35" s="42">
        <v>2960</v>
      </c>
      <c r="O35" s="42">
        <v>156632</v>
      </c>
    </row>
    <row r="36" spans="1:15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4">
        <v>4</v>
      </c>
      <c r="J36" s="45">
        <v>217.76</v>
      </c>
      <c r="K36" s="45">
        <v>107.73</v>
      </c>
      <c r="L36" s="45">
        <v>43.29</v>
      </c>
      <c r="M36" s="42">
        <v>1241084</v>
      </c>
      <c r="N36" s="42">
        <v>7330</v>
      </c>
      <c r="O36" s="42">
        <v>152695</v>
      </c>
    </row>
    <row r="37" spans="1:15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59</v>
      </c>
      <c r="F37" s="47">
        <v>5198</v>
      </c>
      <c r="G37" s="47">
        <v>5196</v>
      </c>
      <c r="H37" s="47" t="s">
        <v>20</v>
      </c>
      <c r="I37" s="44">
        <v>3.9</v>
      </c>
      <c r="J37" s="45">
        <v>210.73</v>
      </c>
      <c r="K37" s="45">
        <v>107.73</v>
      </c>
      <c r="L37" s="45">
        <v>40.97</v>
      </c>
      <c r="M37" s="42">
        <v>1270595</v>
      </c>
      <c r="N37" s="42">
        <v>3880</v>
      </c>
      <c r="O37" s="42">
        <v>162312</v>
      </c>
    </row>
    <row r="38" spans="1:15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>
        <v>5196</v>
      </c>
      <c r="H38" s="47" t="s">
        <v>20</v>
      </c>
      <c r="I38" s="44">
        <v>4.0999999999999996</v>
      </c>
      <c r="J38" s="45">
        <v>225.31</v>
      </c>
      <c r="K38" s="45">
        <v>109.28</v>
      </c>
      <c r="L38" s="45">
        <v>41.02</v>
      </c>
      <c r="M38" s="42">
        <v>1303749</v>
      </c>
      <c r="N38" s="42">
        <v>4029</v>
      </c>
      <c r="O38" s="42">
        <v>155095</v>
      </c>
    </row>
    <row r="39" spans="1:15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4">
        <v>3.9</v>
      </c>
      <c r="J39" s="45">
        <v>221.03</v>
      </c>
      <c r="K39" s="45">
        <v>103.14</v>
      </c>
      <c r="L39" s="45">
        <v>31.4</v>
      </c>
      <c r="M39" s="42">
        <v>1286377</v>
      </c>
      <c r="N39" s="42">
        <v>3163</v>
      </c>
      <c r="O39" s="42">
        <v>151625</v>
      </c>
    </row>
    <row r="40" spans="1:15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4">
        <v>4</v>
      </c>
      <c r="J40" s="45">
        <v>221.87</v>
      </c>
      <c r="K40" s="45">
        <v>108.09</v>
      </c>
      <c r="L40" s="45">
        <v>39.200000000000003</v>
      </c>
      <c r="M40" s="42">
        <v>1276214</v>
      </c>
      <c r="N40" s="42">
        <v>3971</v>
      </c>
      <c r="O40" s="42">
        <v>160616</v>
      </c>
    </row>
    <row r="41" spans="1:15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59</v>
      </c>
      <c r="F41" s="47">
        <v>5210</v>
      </c>
      <c r="G41" s="47">
        <v>5206</v>
      </c>
      <c r="H41" s="47" t="s">
        <v>20</v>
      </c>
      <c r="I41" s="44">
        <v>4</v>
      </c>
      <c r="J41" s="45">
        <v>213.82</v>
      </c>
      <c r="K41" s="45">
        <v>107.39</v>
      </c>
      <c r="L41" s="45">
        <v>44.08</v>
      </c>
      <c r="M41" s="42">
        <v>1213688</v>
      </c>
      <c r="N41" s="42">
        <v>4451</v>
      </c>
      <c r="O41" s="42">
        <v>150941</v>
      </c>
    </row>
    <row r="42" spans="1:15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4">
        <v>4.2</v>
      </c>
      <c r="J42" s="45">
        <v>223.2</v>
      </c>
      <c r="K42" s="45">
        <v>111.27</v>
      </c>
      <c r="L42" s="45">
        <v>38.67</v>
      </c>
      <c r="M42" s="42">
        <v>1305433</v>
      </c>
      <c r="N42" s="42">
        <v>3920</v>
      </c>
      <c r="O42" s="42">
        <v>175219</v>
      </c>
    </row>
    <row r="43" spans="1:15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4">
        <v>4.2</v>
      </c>
      <c r="J43" s="45">
        <v>212.91</v>
      </c>
      <c r="K43" s="45">
        <v>118.88</v>
      </c>
      <c r="L43" s="45">
        <v>54.94</v>
      </c>
      <c r="M43" s="42">
        <v>1325163</v>
      </c>
      <c r="N43" s="42">
        <v>6482</v>
      </c>
      <c r="O43" s="42">
        <v>159869</v>
      </c>
    </row>
    <row r="44" spans="1:15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59</v>
      </c>
      <c r="F44" s="47">
        <v>5225</v>
      </c>
      <c r="G44" s="47">
        <v>5206</v>
      </c>
      <c r="H44" s="47" t="s">
        <v>20</v>
      </c>
      <c r="I44" s="44">
        <v>4.2</v>
      </c>
      <c r="J44" s="45">
        <v>220.43</v>
      </c>
      <c r="K44" s="45">
        <v>114.05</v>
      </c>
      <c r="L44" s="45">
        <v>51.2</v>
      </c>
      <c r="M44" s="42">
        <v>1325817</v>
      </c>
      <c r="N44" s="42">
        <v>5151</v>
      </c>
      <c r="O44" s="42">
        <v>175012</v>
      </c>
    </row>
    <row r="45" spans="1:15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4">
        <v>3.7</v>
      </c>
      <c r="J45" s="45">
        <v>216.1</v>
      </c>
      <c r="K45" s="45">
        <v>95.3</v>
      </c>
      <c r="L45" s="45">
        <v>25.42</v>
      </c>
      <c r="M45" s="42">
        <v>1234576</v>
      </c>
      <c r="N45" s="42">
        <v>2612</v>
      </c>
      <c r="O45" s="42">
        <v>157579</v>
      </c>
    </row>
    <row r="46" spans="1:15" hidden="1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4">
        <v>3.3</v>
      </c>
      <c r="J46" s="45">
        <v>181.4</v>
      </c>
      <c r="K46" s="45">
        <v>86.69</v>
      </c>
      <c r="L46" s="45">
        <v>3.65</v>
      </c>
      <c r="M46" s="42">
        <v>2798288</v>
      </c>
      <c r="N46" s="42">
        <v>7228</v>
      </c>
      <c r="O46" s="42">
        <v>160676</v>
      </c>
    </row>
    <row r="47" spans="1:15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4">
        <v>4.7</v>
      </c>
      <c r="J47" s="45">
        <v>219.37</v>
      </c>
      <c r="K47" s="45">
        <v>122.23</v>
      </c>
      <c r="L47" s="45">
        <v>56.11</v>
      </c>
      <c r="M47" s="42">
        <v>1334324</v>
      </c>
      <c r="N47" s="42">
        <v>4718</v>
      </c>
      <c r="O47" s="42">
        <v>155251</v>
      </c>
    </row>
    <row r="48" spans="1:15" hidden="1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4">
        <v>3.1</v>
      </c>
      <c r="J48" s="45">
        <v>172.71</v>
      </c>
      <c r="K48" s="45">
        <v>81.78</v>
      </c>
      <c r="L48" s="45">
        <v>3.36</v>
      </c>
      <c r="M48" s="42">
        <v>2525140</v>
      </c>
      <c r="N48" s="42">
        <v>6482</v>
      </c>
      <c r="O48" s="42">
        <v>149596</v>
      </c>
    </row>
    <row r="49" spans="1:15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4">
        <v>4.9000000000000004</v>
      </c>
      <c r="J49" s="45">
        <v>217.89</v>
      </c>
      <c r="K49" s="45">
        <v>125.84</v>
      </c>
      <c r="L49" s="45">
        <v>60.64</v>
      </c>
      <c r="M49" s="42">
        <v>1262066</v>
      </c>
      <c r="N49" s="42">
        <v>4963</v>
      </c>
      <c r="O49" s="42">
        <v>166041</v>
      </c>
    </row>
    <row r="50" spans="1:15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4">
        <v>4.9000000000000004</v>
      </c>
      <c r="J50" s="45">
        <v>269.23</v>
      </c>
      <c r="K50" s="45">
        <v>129.87</v>
      </c>
      <c r="L50" s="45">
        <v>52.6</v>
      </c>
      <c r="M50" s="42">
        <v>1413274</v>
      </c>
      <c r="N50" s="42">
        <v>7926</v>
      </c>
      <c r="O50" s="42">
        <v>154505</v>
      </c>
    </row>
    <row r="51" spans="1:15" hidden="1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4">
        <v>3.8</v>
      </c>
      <c r="J51" s="45">
        <v>223.91</v>
      </c>
      <c r="K51" s="45">
        <v>91.17</v>
      </c>
      <c r="L51" s="45">
        <v>2.87</v>
      </c>
      <c r="M51" s="42">
        <v>2457938</v>
      </c>
      <c r="N51" s="42">
        <v>4495</v>
      </c>
      <c r="O51" s="42">
        <v>150870</v>
      </c>
    </row>
    <row r="52" spans="1:15" hidden="1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4">
        <v>3.8</v>
      </c>
      <c r="J52" s="45">
        <v>225.17</v>
      </c>
      <c r="K52" s="45">
        <v>89.76</v>
      </c>
      <c r="L52" s="45">
        <v>2.7</v>
      </c>
      <c r="M52" s="42">
        <v>2422563</v>
      </c>
      <c r="N52" s="42">
        <v>3932</v>
      </c>
      <c r="O52" s="42">
        <v>130710</v>
      </c>
    </row>
    <row r="53" spans="1:15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4">
        <v>4.8</v>
      </c>
      <c r="J53" s="45">
        <v>258.91000000000003</v>
      </c>
      <c r="K53" s="45">
        <v>123.4</v>
      </c>
      <c r="L53" s="45">
        <v>47.83</v>
      </c>
      <c r="M53" s="42">
        <v>1418642</v>
      </c>
      <c r="N53" s="42">
        <v>5599</v>
      </c>
      <c r="O53" s="42">
        <v>139739</v>
      </c>
    </row>
    <row r="54" spans="1:15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4">
        <v>4.7</v>
      </c>
      <c r="J54" s="45">
        <v>249.55</v>
      </c>
      <c r="K54" s="45">
        <v>125.79</v>
      </c>
      <c r="L54" s="45">
        <v>53.39</v>
      </c>
      <c r="M54" s="42">
        <v>1336600</v>
      </c>
      <c r="N54" s="42">
        <v>5681</v>
      </c>
      <c r="O54" s="42">
        <v>139893</v>
      </c>
    </row>
    <row r="55" spans="1:15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59</v>
      </c>
      <c r="F55" s="47">
        <v>5257</v>
      </c>
      <c r="G55" s="47">
        <v>5252</v>
      </c>
      <c r="H55" s="47" t="s">
        <v>20</v>
      </c>
      <c r="I55" s="44">
        <v>4.2</v>
      </c>
      <c r="J55" s="45">
        <v>243.57</v>
      </c>
      <c r="K55" s="45">
        <v>110.65</v>
      </c>
      <c r="L55" s="45">
        <v>32.049999999999997</v>
      </c>
      <c r="M55" s="42">
        <v>1155910</v>
      </c>
      <c r="N55" s="42">
        <v>3096</v>
      </c>
      <c r="O55" s="42">
        <v>108004</v>
      </c>
    </row>
    <row r="56" spans="1:15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4">
        <v>4.7</v>
      </c>
      <c r="J56" s="45">
        <v>249.37</v>
      </c>
      <c r="K56" s="45">
        <v>122.6</v>
      </c>
      <c r="L56" s="45">
        <v>47.86</v>
      </c>
      <c r="M56" s="42">
        <v>1292553</v>
      </c>
      <c r="N56" s="42">
        <v>4897</v>
      </c>
      <c r="O56" s="42">
        <v>129143</v>
      </c>
    </row>
    <row r="57" spans="1:15" hidden="1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4">
        <v>3.9</v>
      </c>
      <c r="J57" s="45">
        <v>230.66</v>
      </c>
      <c r="K57" s="45">
        <v>91.41</v>
      </c>
      <c r="L57" s="45">
        <v>3.38</v>
      </c>
      <c r="M57" s="42">
        <v>2522884</v>
      </c>
      <c r="N57" s="42">
        <v>5658</v>
      </c>
      <c r="O57" s="42">
        <v>146224</v>
      </c>
    </row>
    <row r="58" spans="1:15" x14ac:dyDescent="0.25">
      <c r="A58" s="47" t="s">
        <v>168</v>
      </c>
      <c r="B58" s="26">
        <v>44579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4">
        <v>3.9</v>
      </c>
      <c r="J58" s="45">
        <v>254.17</v>
      </c>
      <c r="K58" s="45">
        <v>85.33</v>
      </c>
      <c r="L58" s="45">
        <v>3.38</v>
      </c>
      <c r="M58" s="42">
        <v>1397396</v>
      </c>
      <c r="N58" s="42">
        <v>4956</v>
      </c>
      <c r="O58" s="42">
        <v>126091</v>
      </c>
    </row>
    <row r="59" spans="1:15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4">
        <v>4</v>
      </c>
      <c r="J59" s="45">
        <v>258.27</v>
      </c>
      <c r="K59" s="45">
        <v>86.37</v>
      </c>
      <c r="L59" s="45">
        <v>3.64</v>
      </c>
      <c r="M59" s="42">
        <v>1385132</v>
      </c>
      <c r="N59" s="42">
        <v>5749</v>
      </c>
      <c r="O59" s="42">
        <v>146657</v>
      </c>
    </row>
    <row r="60" spans="1:15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4">
        <v>3.9</v>
      </c>
      <c r="J60" s="45">
        <v>257.29000000000002</v>
      </c>
      <c r="K60" s="45">
        <v>86.23</v>
      </c>
      <c r="L60" s="45">
        <v>3.27</v>
      </c>
      <c r="M60" s="42">
        <v>1422184</v>
      </c>
      <c r="N60" s="42">
        <v>5068</v>
      </c>
      <c r="O60" s="42">
        <v>133899</v>
      </c>
    </row>
    <row r="61" spans="1:15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4">
        <v>3.9</v>
      </c>
      <c r="J61" s="45">
        <v>255.12</v>
      </c>
      <c r="K61" s="45">
        <v>86.26</v>
      </c>
      <c r="L61" s="45">
        <v>3.38</v>
      </c>
      <c r="M61" s="42">
        <v>1381393</v>
      </c>
      <c r="N61" s="42">
        <v>5386</v>
      </c>
      <c r="O61" s="42">
        <v>142864</v>
      </c>
    </row>
    <row r="62" spans="1:15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4">
        <v>3.9</v>
      </c>
      <c r="J62" s="45">
        <v>247.87</v>
      </c>
      <c r="K62" s="45">
        <v>83.62</v>
      </c>
      <c r="L62" s="45">
        <v>2.41</v>
      </c>
      <c r="M62" s="42">
        <v>1300451</v>
      </c>
      <c r="N62" s="42">
        <v>3025</v>
      </c>
      <c r="O62" s="42">
        <v>128752</v>
      </c>
    </row>
    <row r="63" spans="1:15" hidden="1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4">
        <v>4.2</v>
      </c>
      <c r="J63" s="45">
        <v>244.9</v>
      </c>
      <c r="K63" s="45">
        <v>100.11</v>
      </c>
      <c r="L63" s="45">
        <v>4.7699999999999996</v>
      </c>
      <c r="M63" s="42">
        <v>2682727</v>
      </c>
      <c r="N63" s="42">
        <v>8837</v>
      </c>
      <c r="O63" s="42">
        <v>181221</v>
      </c>
    </row>
    <row r="64" spans="1:15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59</v>
      </c>
      <c r="F64" s="47">
        <v>5301</v>
      </c>
      <c r="G64" s="47">
        <v>5293</v>
      </c>
      <c r="H64" s="47" t="s">
        <v>20</v>
      </c>
      <c r="I64" s="44">
        <v>3.8</v>
      </c>
      <c r="J64" s="45">
        <v>246.8</v>
      </c>
      <c r="K64" s="45">
        <v>84.5</v>
      </c>
      <c r="L64" s="45">
        <v>2.9</v>
      </c>
      <c r="M64" s="42">
        <v>1382104</v>
      </c>
      <c r="N64" s="42">
        <v>4209</v>
      </c>
      <c r="O64" s="42">
        <v>144468</v>
      </c>
    </row>
    <row r="65" spans="1:15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4">
        <v>4.2</v>
      </c>
      <c r="J65" s="45">
        <v>265.20999999999998</v>
      </c>
      <c r="K65" s="45">
        <v>93.22</v>
      </c>
      <c r="L65" s="45">
        <v>3.46</v>
      </c>
      <c r="M65" s="42">
        <v>1630703</v>
      </c>
      <c r="N65" s="42">
        <v>5522</v>
      </c>
      <c r="O65" s="42">
        <v>179662</v>
      </c>
    </row>
    <row r="66" spans="1:15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4">
        <v>4.3</v>
      </c>
      <c r="J66" s="45">
        <v>267.11</v>
      </c>
      <c r="K66" s="45">
        <v>92.62</v>
      </c>
      <c r="L66" s="45">
        <v>3.8</v>
      </c>
      <c r="M66" s="42">
        <v>1692604</v>
      </c>
      <c r="N66" s="42">
        <v>6309</v>
      </c>
      <c r="O66" s="42">
        <v>196095</v>
      </c>
    </row>
    <row r="67" spans="1:15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4">
        <v>3.8</v>
      </c>
      <c r="J67" s="45">
        <v>246.41</v>
      </c>
      <c r="K67" s="45">
        <v>86.53</v>
      </c>
      <c r="L67" s="45">
        <v>3.45</v>
      </c>
      <c r="M67" s="42">
        <v>1377760</v>
      </c>
      <c r="N67" s="42">
        <v>5455</v>
      </c>
      <c r="O67" s="42">
        <v>150328</v>
      </c>
    </row>
    <row r="68" spans="1:15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59</v>
      </c>
      <c r="F68" s="47">
        <v>5314</v>
      </c>
      <c r="G68" s="47">
        <v>5301</v>
      </c>
      <c r="H68" s="47" t="s">
        <v>20</v>
      </c>
      <c r="I68" s="44">
        <v>3.5</v>
      </c>
      <c r="J68" s="45">
        <v>228.91</v>
      </c>
      <c r="K68" s="45">
        <v>82.56</v>
      </c>
      <c r="L68" s="45">
        <v>2.23</v>
      </c>
      <c r="M68" s="42">
        <v>1228882</v>
      </c>
      <c r="N68" s="42">
        <v>2760</v>
      </c>
      <c r="O68" s="42">
        <v>122418</v>
      </c>
    </row>
    <row r="69" spans="1:15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4">
        <v>4</v>
      </c>
      <c r="J69" s="45">
        <v>256.98</v>
      </c>
      <c r="K69" s="45">
        <v>97.29</v>
      </c>
      <c r="L69" s="45">
        <v>2.93</v>
      </c>
      <c r="M69" s="42">
        <v>1531837</v>
      </c>
      <c r="N69" s="42">
        <v>4388</v>
      </c>
      <c r="O69" s="42">
        <v>173501</v>
      </c>
    </row>
    <row r="70" spans="1:15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59</v>
      </c>
      <c r="F70" s="47">
        <v>5320</v>
      </c>
      <c r="G70" s="47">
        <v>5301</v>
      </c>
      <c r="H70" s="47" t="s">
        <v>20</v>
      </c>
      <c r="I70" s="44">
        <v>4.5</v>
      </c>
      <c r="J70" s="45">
        <v>274.83</v>
      </c>
      <c r="K70" s="45">
        <v>95.25</v>
      </c>
      <c r="L70" s="45">
        <v>4.04</v>
      </c>
      <c r="M70" s="42">
        <v>1871652</v>
      </c>
      <c r="N70" s="42">
        <v>7013</v>
      </c>
      <c r="O70" s="42">
        <v>235340</v>
      </c>
    </row>
    <row r="71" spans="1:15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4">
        <v>4.4000000000000004</v>
      </c>
      <c r="J71" s="45">
        <v>276.07</v>
      </c>
      <c r="K71" s="45">
        <v>98.81</v>
      </c>
      <c r="L71" s="45">
        <v>3.04</v>
      </c>
      <c r="M71" s="42">
        <v>1784170</v>
      </c>
      <c r="N71" s="42">
        <v>3890</v>
      </c>
      <c r="O71" s="42">
        <v>207299</v>
      </c>
    </row>
    <row r="72" spans="1:15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59</v>
      </c>
      <c r="F72" s="47">
        <v>5322</v>
      </c>
      <c r="G72" s="47">
        <v>5301</v>
      </c>
      <c r="H72" s="47" t="s">
        <v>20</v>
      </c>
      <c r="I72" s="44">
        <v>4.5</v>
      </c>
      <c r="J72" s="45">
        <v>276.19</v>
      </c>
      <c r="K72" s="45">
        <v>95.39</v>
      </c>
      <c r="L72" s="45">
        <v>4.04</v>
      </c>
      <c r="M72" s="42">
        <v>1860998</v>
      </c>
      <c r="N72" s="42">
        <v>7034</v>
      </c>
      <c r="O72" s="42">
        <v>234828</v>
      </c>
    </row>
    <row r="73" spans="1:15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4">
        <v>4.7</v>
      </c>
      <c r="J73" s="45">
        <v>292.01</v>
      </c>
      <c r="K73" s="45">
        <v>100.95</v>
      </c>
      <c r="L73" s="45">
        <v>2.83</v>
      </c>
      <c r="M73" s="42">
        <v>1958728</v>
      </c>
      <c r="N73" s="42">
        <v>4134</v>
      </c>
      <c r="O73" s="42">
        <v>232129</v>
      </c>
    </row>
    <row r="74" spans="1:15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59</v>
      </c>
      <c r="F74" s="47">
        <v>5324</v>
      </c>
      <c r="G74" s="47">
        <v>5301</v>
      </c>
      <c r="H74" s="47" t="s">
        <v>20</v>
      </c>
      <c r="I74" s="44">
        <v>3.8</v>
      </c>
      <c r="J74" s="45">
        <v>224.1</v>
      </c>
      <c r="K74" s="45">
        <v>86.84</v>
      </c>
      <c r="L74" s="45">
        <v>5.01</v>
      </c>
      <c r="M74" s="42">
        <v>1918995</v>
      </c>
      <c r="N74" s="42">
        <v>10269</v>
      </c>
      <c r="O74" s="42">
        <v>226107</v>
      </c>
    </row>
    <row r="75" spans="1:15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4">
        <v>3.9</v>
      </c>
      <c r="J75" s="45">
        <v>228.07</v>
      </c>
      <c r="K75" s="45">
        <v>83.68</v>
      </c>
      <c r="L75" s="45">
        <v>2.64</v>
      </c>
      <c r="M75" s="42">
        <v>1768654</v>
      </c>
      <c r="N75" s="42">
        <v>4032</v>
      </c>
      <c r="O75" s="42">
        <v>214042</v>
      </c>
    </row>
    <row r="76" spans="1:15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4">
        <v>3.6</v>
      </c>
      <c r="J76" s="45">
        <v>209.89</v>
      </c>
      <c r="K76" s="45">
        <v>82.12</v>
      </c>
      <c r="L76" s="45">
        <v>4.38</v>
      </c>
      <c r="M76" s="42">
        <v>1708065</v>
      </c>
      <c r="N76" s="42">
        <v>8266</v>
      </c>
      <c r="O76" s="42">
        <v>202643</v>
      </c>
    </row>
    <row r="77" spans="1:15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4">
        <v>3.6</v>
      </c>
      <c r="J77" s="45">
        <v>218.03</v>
      </c>
      <c r="K77" s="45">
        <v>81.56</v>
      </c>
      <c r="L77" s="45">
        <v>2.79</v>
      </c>
      <c r="M77" s="42">
        <v>1766964</v>
      </c>
      <c r="N77" s="42">
        <v>4571</v>
      </c>
      <c r="O77" s="42">
        <v>222331</v>
      </c>
    </row>
    <row r="78" spans="1:15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59</v>
      </c>
      <c r="F78" s="47">
        <v>5333</v>
      </c>
      <c r="G78" s="47">
        <v>5301</v>
      </c>
      <c r="H78" s="47" t="s">
        <v>20</v>
      </c>
      <c r="I78" s="44">
        <v>3.3</v>
      </c>
      <c r="J78" s="45">
        <v>200.37</v>
      </c>
      <c r="K78" s="45">
        <v>78.709999999999994</v>
      </c>
      <c r="L78" s="45">
        <v>3.93</v>
      </c>
      <c r="M78" s="42">
        <v>1649028</v>
      </c>
      <c r="N78" s="42">
        <v>7565</v>
      </c>
      <c r="O78" s="42">
        <v>181770</v>
      </c>
    </row>
    <row r="79" spans="1:15" hidden="1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4">
        <v>3.6</v>
      </c>
      <c r="J79" s="45">
        <v>190.17</v>
      </c>
      <c r="K79" s="45">
        <v>85.69</v>
      </c>
      <c r="L79" s="45">
        <v>4.84</v>
      </c>
      <c r="M79" s="42">
        <v>2586622</v>
      </c>
      <c r="N79" s="42">
        <v>9731</v>
      </c>
      <c r="O79" s="42">
        <v>182017</v>
      </c>
    </row>
    <row r="80" spans="1:15" hidden="1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59</v>
      </c>
      <c r="F80" s="47">
        <v>5338</v>
      </c>
      <c r="G80" s="47">
        <v>5334</v>
      </c>
      <c r="H80" s="47" t="s">
        <v>49</v>
      </c>
      <c r="I80" s="44">
        <v>4.4000000000000004</v>
      </c>
      <c r="J80" s="45">
        <v>220.64</v>
      </c>
      <c r="K80" s="45">
        <v>100.37</v>
      </c>
      <c r="L80" s="45">
        <v>4.6399999999999997</v>
      </c>
      <c r="M80" s="42">
        <v>3024756</v>
      </c>
      <c r="N80" s="42">
        <v>7622</v>
      </c>
      <c r="O80" s="42">
        <v>256534</v>
      </c>
    </row>
    <row r="81" spans="1:15" x14ac:dyDescent="0.25">
      <c r="A81" s="47" t="s">
        <v>233</v>
      </c>
      <c r="B81" s="47" t="s">
        <v>231</v>
      </c>
      <c r="C81" s="47" t="s">
        <v>234</v>
      </c>
      <c r="D81" s="47" t="s">
        <v>48</v>
      </c>
      <c r="E81" s="47">
        <v>60</v>
      </c>
      <c r="F81" s="47">
        <v>5339</v>
      </c>
      <c r="G81" s="47">
        <v>5301</v>
      </c>
      <c r="H81" s="47" t="s">
        <v>20</v>
      </c>
      <c r="I81" s="44">
        <v>3.8</v>
      </c>
      <c r="J81" s="45">
        <v>229.83</v>
      </c>
      <c r="K81" s="45">
        <v>161.94999999999999</v>
      </c>
      <c r="L81" s="45">
        <v>3.9</v>
      </c>
      <c r="M81" s="42">
        <v>1941441</v>
      </c>
      <c r="N81" s="42">
        <v>10268</v>
      </c>
      <c r="O81" s="42">
        <v>162000</v>
      </c>
    </row>
    <row r="82" spans="1:15" hidden="1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4">
        <v>4.3</v>
      </c>
      <c r="J82" s="45">
        <v>219.85</v>
      </c>
      <c r="K82" s="45">
        <v>97.24</v>
      </c>
      <c r="L82" s="45">
        <v>4.51</v>
      </c>
      <c r="M82" s="42">
        <v>3075585</v>
      </c>
      <c r="N82" s="42">
        <v>8121</v>
      </c>
      <c r="O82" s="42">
        <v>255370</v>
      </c>
    </row>
    <row r="83" spans="1:15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4">
        <v>3.4</v>
      </c>
      <c r="J83" s="45">
        <v>205.16</v>
      </c>
      <c r="K83" s="45">
        <v>77.86</v>
      </c>
      <c r="L83" s="45">
        <v>3.71</v>
      </c>
      <c r="M83" s="42">
        <v>1635900</v>
      </c>
      <c r="N83" s="42">
        <v>6829</v>
      </c>
      <c r="O83" s="42">
        <v>191370</v>
      </c>
    </row>
    <row r="84" spans="1:15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4">
        <v>3.3</v>
      </c>
      <c r="J84" s="45">
        <v>204.17</v>
      </c>
      <c r="K84" s="45">
        <v>77.290000000000006</v>
      </c>
      <c r="L84" s="45">
        <v>3.41</v>
      </c>
      <c r="M84" s="42">
        <v>1561530</v>
      </c>
      <c r="N84" s="42">
        <v>6247</v>
      </c>
      <c r="O84" s="42">
        <v>182524</v>
      </c>
    </row>
    <row r="85" spans="1:15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4">
        <v>3.6</v>
      </c>
      <c r="J85" s="45">
        <v>207.31</v>
      </c>
      <c r="K85" s="45">
        <v>78.33</v>
      </c>
      <c r="L85" s="45">
        <v>2.4300000000000002</v>
      </c>
      <c r="M85" s="42">
        <v>1669401</v>
      </c>
      <c r="N85" s="42">
        <v>3962</v>
      </c>
      <c r="O85" s="42">
        <v>206952</v>
      </c>
    </row>
    <row r="86" spans="1:15" hidden="1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4">
        <v>4.2</v>
      </c>
      <c r="J86" s="45">
        <v>210.88</v>
      </c>
      <c r="K86" s="45">
        <v>91.24</v>
      </c>
      <c r="L86" s="45">
        <v>5.04</v>
      </c>
      <c r="M86" s="42">
        <v>2924822</v>
      </c>
      <c r="N86" s="42">
        <v>7735</v>
      </c>
      <c r="O86" s="42">
        <v>250031</v>
      </c>
    </row>
    <row r="87" spans="1:15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4">
        <v>3.6</v>
      </c>
      <c r="J87" s="45">
        <v>215.89</v>
      </c>
      <c r="K87" s="45">
        <v>81.64</v>
      </c>
      <c r="L87" s="45">
        <v>3.77</v>
      </c>
      <c r="M87" s="42">
        <v>1704783</v>
      </c>
      <c r="N87" s="42">
        <v>6088</v>
      </c>
      <c r="O87" s="42">
        <v>210258</v>
      </c>
    </row>
    <row r="88" spans="1:15" hidden="1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59</v>
      </c>
      <c r="F88" s="47">
        <v>5356</v>
      </c>
      <c r="G88" s="47">
        <v>5342</v>
      </c>
      <c r="H88" s="47" t="s">
        <v>49</v>
      </c>
      <c r="I88" s="44">
        <v>4.2</v>
      </c>
      <c r="J88" s="45">
        <v>211.42</v>
      </c>
      <c r="K88" s="45">
        <v>94.96</v>
      </c>
      <c r="L88" s="45">
        <v>4.67</v>
      </c>
      <c r="M88" s="42">
        <v>3020129</v>
      </c>
      <c r="N88" s="42">
        <v>7389</v>
      </c>
      <c r="O88" s="42">
        <v>254347</v>
      </c>
    </row>
    <row r="89" spans="1:15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59</v>
      </c>
      <c r="F89" s="47">
        <v>5357</v>
      </c>
      <c r="G89" s="47">
        <v>5348</v>
      </c>
      <c r="H89" s="47" t="s">
        <v>20</v>
      </c>
      <c r="I89" s="44">
        <v>3.3</v>
      </c>
      <c r="J89" s="45">
        <v>201.53</v>
      </c>
      <c r="K89" s="45">
        <v>79.41</v>
      </c>
      <c r="L89" s="45">
        <v>4.3099999999999996</v>
      </c>
      <c r="M89" s="42">
        <v>1610861</v>
      </c>
      <c r="N89" s="42">
        <v>8297</v>
      </c>
      <c r="O89" s="42">
        <v>177878</v>
      </c>
    </row>
    <row r="90" spans="1:15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4">
        <v>3.5</v>
      </c>
      <c r="J90" s="45">
        <v>213.08</v>
      </c>
      <c r="K90" s="45">
        <v>79.069999999999993</v>
      </c>
      <c r="L90" s="45">
        <v>2.4900000000000002</v>
      </c>
      <c r="M90" s="42">
        <v>1595065</v>
      </c>
      <c r="N90" s="42">
        <v>3340</v>
      </c>
      <c r="O90" s="42">
        <v>189079</v>
      </c>
    </row>
    <row r="91" spans="1:15" hidden="1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59</v>
      </c>
      <c r="F91" s="47">
        <v>5360</v>
      </c>
      <c r="G91" s="47">
        <v>5342</v>
      </c>
      <c r="H91" s="47" t="s">
        <v>49</v>
      </c>
      <c r="I91" s="44">
        <v>4.5</v>
      </c>
      <c r="J91" s="45">
        <v>211.64</v>
      </c>
      <c r="K91" s="45">
        <v>91.31</v>
      </c>
      <c r="L91" s="45">
        <v>7.8</v>
      </c>
      <c r="M91" s="42">
        <v>2689832</v>
      </c>
      <c r="N91" s="42">
        <v>7615</v>
      </c>
      <c r="O91" s="42">
        <v>241390</v>
      </c>
    </row>
    <row r="92" spans="1:15" hidden="1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4">
        <v>4</v>
      </c>
      <c r="J92" s="45">
        <v>201.66</v>
      </c>
      <c r="K92" s="45">
        <v>94.85</v>
      </c>
      <c r="L92" s="45">
        <v>5.43</v>
      </c>
      <c r="M92" s="42">
        <v>2990043</v>
      </c>
      <c r="N92" s="42">
        <v>6494</v>
      </c>
      <c r="O92" s="42">
        <v>209921</v>
      </c>
    </row>
    <row r="93" spans="1:15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4">
        <v>4.2</v>
      </c>
      <c r="J93" s="45">
        <v>245.34</v>
      </c>
      <c r="K93" s="45">
        <v>96.7</v>
      </c>
      <c r="L93" s="45">
        <v>5.45</v>
      </c>
      <c r="M93" s="42">
        <v>1846755</v>
      </c>
      <c r="N93" s="42">
        <v>7828</v>
      </c>
      <c r="O93" s="42">
        <v>186876</v>
      </c>
    </row>
    <row r="94" spans="1:15" hidden="1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4">
        <v>4.5999999999999996</v>
      </c>
      <c r="J94" s="45">
        <v>224.41</v>
      </c>
      <c r="K94" s="45">
        <v>96.7</v>
      </c>
      <c r="L94" s="45">
        <v>6.08</v>
      </c>
      <c r="M94" s="42">
        <v>2987502</v>
      </c>
      <c r="N94" s="42">
        <v>6677</v>
      </c>
      <c r="O94" s="42">
        <v>264122</v>
      </c>
    </row>
    <row r="95" spans="1:15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4">
        <v>3.4</v>
      </c>
      <c r="J95" s="45">
        <v>207.43</v>
      </c>
      <c r="K95" s="45">
        <v>80.099999999999994</v>
      </c>
      <c r="L95" s="45">
        <v>4.95</v>
      </c>
      <c r="M95" s="42">
        <v>1565913</v>
      </c>
      <c r="N95" s="42">
        <v>7896</v>
      </c>
      <c r="O95" s="42">
        <v>173439</v>
      </c>
    </row>
    <row r="96" spans="1:15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59</v>
      </c>
      <c r="F96" s="47">
        <v>5380</v>
      </c>
      <c r="G96" s="47">
        <v>5348</v>
      </c>
      <c r="H96" s="47" t="s">
        <v>20</v>
      </c>
      <c r="I96" s="44">
        <v>3.3</v>
      </c>
      <c r="J96" s="45">
        <v>195.92</v>
      </c>
      <c r="K96" s="45">
        <v>75.03</v>
      </c>
      <c r="L96" s="45">
        <v>3.96</v>
      </c>
      <c r="M96" s="42">
        <v>1420632</v>
      </c>
      <c r="N96" s="42">
        <v>6094</v>
      </c>
      <c r="O96" s="42">
        <v>148979</v>
      </c>
    </row>
    <row r="97" spans="1:15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4">
        <v>3.4</v>
      </c>
      <c r="J97" s="45">
        <v>199.19</v>
      </c>
      <c r="K97" s="45">
        <v>76.64</v>
      </c>
      <c r="L97" s="45">
        <v>2.97</v>
      </c>
      <c r="M97" s="42">
        <v>1559506</v>
      </c>
      <c r="N97" s="42">
        <v>3988</v>
      </c>
      <c r="O97" s="42">
        <v>177969</v>
      </c>
    </row>
    <row r="98" spans="1:15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59</v>
      </c>
      <c r="F98" s="47">
        <v>5383</v>
      </c>
      <c r="G98" s="47">
        <v>5348</v>
      </c>
      <c r="H98" s="47" t="s">
        <v>20</v>
      </c>
      <c r="I98" s="44">
        <v>3.4</v>
      </c>
      <c r="J98" s="45">
        <v>201.22</v>
      </c>
      <c r="K98" s="45">
        <v>79.680000000000007</v>
      </c>
      <c r="L98" s="45">
        <v>3.37</v>
      </c>
      <c r="M98" s="42">
        <v>1546432</v>
      </c>
      <c r="N98" s="42">
        <v>4310</v>
      </c>
      <c r="O98" s="42">
        <v>174000</v>
      </c>
    </row>
    <row r="99" spans="1:15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4">
        <v>3.5</v>
      </c>
      <c r="J99" s="45">
        <v>207.73</v>
      </c>
      <c r="K99" s="45">
        <v>79.62</v>
      </c>
      <c r="L99" s="45">
        <v>4.62</v>
      </c>
      <c r="M99" s="42">
        <v>1707503</v>
      </c>
      <c r="N99" s="42">
        <v>8852</v>
      </c>
      <c r="O99" s="42">
        <v>185575</v>
      </c>
    </row>
    <row r="100" spans="1:15" x14ac:dyDescent="0.25">
      <c r="A100" s="47" t="s">
        <v>285</v>
      </c>
      <c r="B100" s="47" t="s">
        <v>283</v>
      </c>
      <c r="C100" s="47" t="s">
        <v>234</v>
      </c>
      <c r="D100" s="47" t="s">
        <v>48</v>
      </c>
      <c r="E100" s="47">
        <v>60</v>
      </c>
      <c r="F100" s="47">
        <v>5397</v>
      </c>
      <c r="G100" s="47">
        <v>5348</v>
      </c>
      <c r="H100" s="47" t="s">
        <v>20</v>
      </c>
      <c r="I100" s="44">
        <v>3.2</v>
      </c>
      <c r="J100" s="45">
        <v>195.08</v>
      </c>
      <c r="K100" s="45">
        <v>76.06</v>
      </c>
      <c r="L100" s="45">
        <v>2.92</v>
      </c>
      <c r="M100" s="42">
        <v>1512307</v>
      </c>
      <c r="N100" s="42">
        <v>4974</v>
      </c>
      <c r="O100" s="42">
        <v>174102</v>
      </c>
    </row>
    <row r="101" spans="1:15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4">
        <v>3.4</v>
      </c>
      <c r="J101" s="45">
        <v>207.43</v>
      </c>
      <c r="K101" s="45">
        <v>79.75</v>
      </c>
      <c r="L101" s="45">
        <v>4.0999999999999996</v>
      </c>
      <c r="M101" s="42">
        <v>1587317</v>
      </c>
      <c r="N101" s="42">
        <v>7139</v>
      </c>
      <c r="O101" s="42">
        <v>183049</v>
      </c>
    </row>
    <row r="102" spans="1:15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4">
        <v>3.5</v>
      </c>
      <c r="J102" s="45">
        <v>209.28</v>
      </c>
      <c r="K102" s="45">
        <v>80.31</v>
      </c>
      <c r="L102" s="45">
        <v>4.5599999999999996</v>
      </c>
      <c r="M102" s="42">
        <v>1629651</v>
      </c>
      <c r="N102" s="42">
        <v>7798</v>
      </c>
      <c r="O102" s="42">
        <v>184519</v>
      </c>
    </row>
    <row r="103" spans="1:15" hidden="1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4">
        <v>3.7</v>
      </c>
      <c r="J103" s="45">
        <v>191.35</v>
      </c>
      <c r="K103" s="45">
        <v>93.02</v>
      </c>
      <c r="L103" s="45">
        <v>5.67</v>
      </c>
      <c r="M103" s="42">
        <v>2712745</v>
      </c>
      <c r="N103" s="42">
        <v>8173</v>
      </c>
      <c r="O103" s="42">
        <v>173151</v>
      </c>
    </row>
    <row r="104" spans="1:15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59</v>
      </c>
      <c r="F104" s="47">
        <v>5413</v>
      </c>
      <c r="G104" s="47">
        <v>5385</v>
      </c>
      <c r="H104" s="47" t="s">
        <v>20</v>
      </c>
      <c r="I104" s="44">
        <v>2.9</v>
      </c>
      <c r="J104" s="45">
        <v>180.4</v>
      </c>
      <c r="K104" s="45">
        <v>73.989999999999995</v>
      </c>
      <c r="L104" s="45">
        <v>4.2</v>
      </c>
      <c r="M104" s="42">
        <v>1331977</v>
      </c>
      <c r="N104" s="42">
        <v>7176</v>
      </c>
      <c r="O104" s="42">
        <v>128740</v>
      </c>
    </row>
    <row r="105" spans="1:15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4">
        <v>3.6</v>
      </c>
      <c r="J105" s="45">
        <v>213.1</v>
      </c>
      <c r="K105" s="45">
        <v>82.99</v>
      </c>
      <c r="L105" s="45">
        <v>4.57</v>
      </c>
      <c r="M105" s="42">
        <v>1661480</v>
      </c>
      <c r="N105" s="42">
        <v>8218</v>
      </c>
      <c r="O105" s="42">
        <v>196753</v>
      </c>
    </row>
    <row r="106" spans="1:15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4">
        <v>3.6</v>
      </c>
      <c r="J106" s="45">
        <v>218.1</v>
      </c>
      <c r="K106" s="45">
        <v>81.7</v>
      </c>
      <c r="L106" s="45">
        <v>4.83</v>
      </c>
      <c r="M106" s="42">
        <v>1705066</v>
      </c>
      <c r="N106" s="42">
        <v>9523</v>
      </c>
      <c r="O106" s="42">
        <v>206481</v>
      </c>
    </row>
    <row r="107" spans="1:15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59</v>
      </c>
      <c r="F107" s="47">
        <v>5436</v>
      </c>
      <c r="G107" s="47">
        <v>5406</v>
      </c>
      <c r="H107" s="47" t="s">
        <v>20</v>
      </c>
      <c r="I107" s="44">
        <v>2.9</v>
      </c>
      <c r="J107" s="45">
        <v>181.95</v>
      </c>
      <c r="K107" s="45">
        <v>72.59</v>
      </c>
      <c r="L107" s="45">
        <v>2.27</v>
      </c>
      <c r="M107" s="42">
        <v>1206434</v>
      </c>
      <c r="N107" s="42">
        <v>3721</v>
      </c>
      <c r="O107" s="42">
        <v>122648</v>
      </c>
    </row>
    <row r="108" spans="1:15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4">
        <v>3.6</v>
      </c>
      <c r="J108" s="45">
        <v>215.24</v>
      </c>
      <c r="K108" s="45">
        <v>81.58</v>
      </c>
      <c r="L108" s="45">
        <v>4.6500000000000004</v>
      </c>
      <c r="M108" s="42">
        <v>1720354</v>
      </c>
      <c r="N108" s="42">
        <v>9116</v>
      </c>
      <c r="O108" s="42">
        <v>200032</v>
      </c>
    </row>
    <row r="109" spans="1:15" hidden="1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4">
        <v>3.4</v>
      </c>
      <c r="J109" s="45">
        <v>184.77</v>
      </c>
      <c r="K109" s="45">
        <v>92.23</v>
      </c>
      <c r="L109" s="45">
        <v>2.75</v>
      </c>
      <c r="M109" s="42">
        <v>2612959</v>
      </c>
      <c r="N109" s="42">
        <v>4557</v>
      </c>
      <c r="O109" s="42">
        <v>159671</v>
      </c>
    </row>
    <row r="110" spans="1:15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4">
        <v>3.7</v>
      </c>
      <c r="J110" s="45">
        <v>221.3</v>
      </c>
      <c r="K110" s="45">
        <v>83.23</v>
      </c>
      <c r="L110" s="45">
        <v>4.79</v>
      </c>
      <c r="M110" s="42">
        <v>1788027</v>
      </c>
      <c r="N110" s="42">
        <v>9059</v>
      </c>
      <c r="O110" s="42">
        <v>216900</v>
      </c>
    </row>
    <row r="111" spans="1:15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4">
        <v>3.3</v>
      </c>
      <c r="J111" s="45">
        <v>201.43</v>
      </c>
      <c r="K111" s="45">
        <v>76.819999999999993</v>
      </c>
      <c r="L111" s="45">
        <v>2.27</v>
      </c>
      <c r="M111" s="42">
        <v>1592836</v>
      </c>
      <c r="N111" s="42">
        <v>3252</v>
      </c>
      <c r="O111" s="42">
        <v>184187</v>
      </c>
    </row>
    <row r="112" spans="1:15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4">
        <v>3.5</v>
      </c>
      <c r="J112" s="45">
        <v>213.57</v>
      </c>
      <c r="K112" s="45">
        <v>81.38</v>
      </c>
      <c r="L112" s="45">
        <v>2.57</v>
      </c>
      <c r="M112" s="42">
        <v>1771979</v>
      </c>
      <c r="N112" s="42">
        <v>4266</v>
      </c>
      <c r="O112" s="42">
        <v>199960</v>
      </c>
    </row>
    <row r="113" spans="1:15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4">
        <v>4</v>
      </c>
      <c r="J113" s="45">
        <v>236.42</v>
      </c>
      <c r="K113" s="45">
        <v>89.52</v>
      </c>
      <c r="L113" s="45">
        <v>5.0599999999999996</v>
      </c>
      <c r="M113" s="42">
        <v>1891611</v>
      </c>
      <c r="N113" s="42">
        <v>9812</v>
      </c>
      <c r="O113" s="42">
        <v>238170</v>
      </c>
    </row>
    <row r="114" spans="1:15" hidden="1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59</v>
      </c>
      <c r="F114" s="47">
        <v>5471</v>
      </c>
      <c r="G114" s="47">
        <v>5361</v>
      </c>
      <c r="H114" s="47" t="s">
        <v>49</v>
      </c>
      <c r="I114" s="44">
        <v>3.5</v>
      </c>
      <c r="J114" s="45">
        <v>181.88</v>
      </c>
      <c r="K114" s="45">
        <v>83.55</v>
      </c>
      <c r="L114" s="45">
        <v>4.75</v>
      </c>
      <c r="M114" s="42">
        <v>2392891</v>
      </c>
      <c r="N114" s="42">
        <v>9130</v>
      </c>
      <c r="O114" s="42">
        <v>178940</v>
      </c>
    </row>
    <row r="115" spans="1:15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4">
        <v>3.5</v>
      </c>
      <c r="J115" s="45">
        <v>206.1</v>
      </c>
      <c r="K115" s="45">
        <v>82.04</v>
      </c>
      <c r="L115" s="45">
        <v>4.25</v>
      </c>
      <c r="M115" s="42">
        <v>1688177</v>
      </c>
      <c r="N115" s="42">
        <v>8162</v>
      </c>
      <c r="O115" s="42">
        <v>202865</v>
      </c>
    </row>
    <row r="116" spans="1:15" hidden="1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4">
        <v>3.8</v>
      </c>
      <c r="J116" s="45">
        <v>194.96</v>
      </c>
      <c r="K116" s="45">
        <v>98.74</v>
      </c>
      <c r="L116" s="45">
        <v>4.62</v>
      </c>
      <c r="M116" s="42">
        <v>2900702</v>
      </c>
      <c r="N116" s="42">
        <v>8117</v>
      </c>
      <c r="O116" s="42">
        <v>188267</v>
      </c>
    </row>
    <row r="117" spans="1:15" hidden="1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4">
        <v>2.7</v>
      </c>
      <c r="J117" s="45">
        <v>157.88</v>
      </c>
      <c r="K117" s="45">
        <v>77.31</v>
      </c>
      <c r="L117" s="45">
        <v>3.52</v>
      </c>
      <c r="M117" s="42">
        <v>2270050</v>
      </c>
      <c r="N117" s="42">
        <v>5478</v>
      </c>
      <c r="O117" s="42">
        <v>116395</v>
      </c>
    </row>
    <row r="118" spans="1:15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4">
        <v>3.6</v>
      </c>
      <c r="J118" s="45">
        <v>215.41</v>
      </c>
      <c r="K118" s="45">
        <v>83.94</v>
      </c>
      <c r="L118" s="45">
        <v>4.49</v>
      </c>
      <c r="M118" s="42">
        <v>1742824</v>
      </c>
      <c r="N118" s="42">
        <v>8421</v>
      </c>
      <c r="O118" s="42">
        <v>220673</v>
      </c>
    </row>
    <row r="119" spans="1:15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4">
        <v>3.7</v>
      </c>
      <c r="J119" s="45">
        <v>218.44</v>
      </c>
      <c r="K119" s="45">
        <v>84.23</v>
      </c>
      <c r="L119" s="45">
        <v>4.43</v>
      </c>
      <c r="M119" s="42">
        <v>1834191</v>
      </c>
      <c r="N119" s="42">
        <v>8420</v>
      </c>
      <c r="O119" s="42">
        <v>221661</v>
      </c>
    </row>
    <row r="120" spans="1:15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4">
        <v>3.6</v>
      </c>
      <c r="J120" s="45">
        <v>218.8</v>
      </c>
      <c r="K120" s="45">
        <v>85.12</v>
      </c>
      <c r="L120" s="45">
        <v>4.66</v>
      </c>
      <c r="M120" s="42">
        <v>1717042</v>
      </c>
      <c r="N120" s="42">
        <v>9030</v>
      </c>
      <c r="O120" s="42">
        <v>209761</v>
      </c>
    </row>
    <row r="121" spans="1:15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59</v>
      </c>
      <c r="F121" s="47">
        <v>5499</v>
      </c>
      <c r="G121" s="47">
        <v>5490</v>
      </c>
      <c r="H121" s="47" t="s">
        <v>20</v>
      </c>
      <c r="I121" s="44">
        <v>3.7</v>
      </c>
      <c r="J121" s="45">
        <v>217.45</v>
      </c>
      <c r="K121" s="45">
        <v>84.11</v>
      </c>
      <c r="L121" s="45">
        <v>4.0599999999999996</v>
      </c>
      <c r="M121" s="42">
        <v>1786626</v>
      </c>
      <c r="N121" s="42">
        <v>7303</v>
      </c>
      <c r="O121" s="42">
        <v>220735</v>
      </c>
    </row>
    <row r="122" spans="1:15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4">
        <v>2.8</v>
      </c>
      <c r="J122" s="45">
        <v>180.77</v>
      </c>
      <c r="K122" s="45">
        <v>74.36</v>
      </c>
      <c r="L122" s="45">
        <v>4.92</v>
      </c>
      <c r="M122" s="42">
        <v>1322140</v>
      </c>
      <c r="N122" s="42">
        <v>10216</v>
      </c>
      <c r="O122" s="42">
        <v>127172</v>
      </c>
    </row>
    <row r="123" spans="1:15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4">
        <v>2.8</v>
      </c>
      <c r="J123" s="45">
        <v>177.48</v>
      </c>
      <c r="K123" s="45">
        <v>72.2</v>
      </c>
      <c r="L123" s="45">
        <v>4.0599999999999996</v>
      </c>
      <c r="M123" s="42">
        <v>1253123</v>
      </c>
      <c r="N123" s="42">
        <v>7939</v>
      </c>
      <c r="O123" s="42">
        <v>123998</v>
      </c>
    </row>
    <row r="124" spans="1:15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4">
        <v>3.1</v>
      </c>
      <c r="J124" s="45">
        <v>194.57</v>
      </c>
      <c r="K124" s="45">
        <v>78.42</v>
      </c>
      <c r="L124" s="45">
        <v>4.9400000000000004</v>
      </c>
      <c r="M124" s="42">
        <v>1496851</v>
      </c>
      <c r="N124" s="42">
        <v>9395</v>
      </c>
      <c r="O124" s="42">
        <v>150324</v>
      </c>
    </row>
    <row r="125" spans="1:15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4">
        <v>3.2</v>
      </c>
      <c r="J125" s="45">
        <v>196.62</v>
      </c>
      <c r="K125" s="45">
        <v>76.97</v>
      </c>
      <c r="L125" s="45">
        <v>2.95</v>
      </c>
      <c r="M125" s="42">
        <v>1460831</v>
      </c>
      <c r="N125" s="42">
        <v>5112</v>
      </c>
      <c r="O125" s="42">
        <v>167839</v>
      </c>
    </row>
    <row r="126" spans="1:15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4">
        <v>3</v>
      </c>
      <c r="J126" s="45">
        <v>187.13</v>
      </c>
      <c r="K126" s="45">
        <v>74.86</v>
      </c>
      <c r="L126" s="45">
        <v>3.59</v>
      </c>
      <c r="M126" s="42">
        <v>1376210</v>
      </c>
      <c r="N126" s="42">
        <v>6753</v>
      </c>
      <c r="O126" s="42">
        <v>144597</v>
      </c>
    </row>
    <row r="127" spans="1:15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4">
        <v>4.5</v>
      </c>
      <c r="J127" s="45">
        <v>263.06</v>
      </c>
      <c r="K127" s="45">
        <v>105.4</v>
      </c>
      <c r="L127" s="45">
        <v>6.37</v>
      </c>
      <c r="M127" s="42">
        <v>2342189</v>
      </c>
      <c r="N127" s="42">
        <v>12413</v>
      </c>
      <c r="O127" s="42">
        <v>290558</v>
      </c>
    </row>
    <row r="128" spans="1:15" x14ac:dyDescent="0.25">
      <c r="A128" s="47" t="s">
        <v>359</v>
      </c>
      <c r="B128" s="47" t="s">
        <v>360</v>
      </c>
      <c r="C128" s="47" t="s">
        <v>154</v>
      </c>
      <c r="D128" s="47" t="s">
        <v>623</v>
      </c>
      <c r="E128" s="47">
        <v>70</v>
      </c>
      <c r="F128" s="47">
        <v>5532</v>
      </c>
      <c r="G128" s="47">
        <v>5523</v>
      </c>
      <c r="H128" s="47" t="s">
        <v>20</v>
      </c>
      <c r="I128" s="44">
        <v>3.16</v>
      </c>
      <c r="J128" s="45">
        <v>196.23</v>
      </c>
      <c r="K128" s="45">
        <v>80.89</v>
      </c>
      <c r="L128" s="45">
        <v>4.8</v>
      </c>
      <c r="M128" s="42">
        <v>1516891</v>
      </c>
      <c r="N128" s="42">
        <v>9479</v>
      </c>
      <c r="O128" s="42">
        <v>154333</v>
      </c>
    </row>
    <row r="129" spans="1:15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4">
        <v>3.13</v>
      </c>
      <c r="J129" s="45">
        <v>190.92</v>
      </c>
      <c r="K129" s="45">
        <v>79.16</v>
      </c>
      <c r="L129" s="45">
        <v>4.6100000000000003</v>
      </c>
      <c r="M129" s="42">
        <v>1427856</v>
      </c>
      <c r="N129" s="42">
        <v>11602</v>
      </c>
      <c r="O129" s="42">
        <v>147972</v>
      </c>
    </row>
    <row r="130" spans="1:15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4">
        <v>3.3</v>
      </c>
      <c r="J130" s="45">
        <v>201.03</v>
      </c>
      <c r="K130" s="45">
        <v>97.51</v>
      </c>
      <c r="L130" s="45">
        <v>2.83</v>
      </c>
      <c r="M130" s="42">
        <v>1926005</v>
      </c>
      <c r="N130" s="42">
        <v>4817</v>
      </c>
      <c r="O130" s="42">
        <v>156742</v>
      </c>
    </row>
    <row r="131" spans="1:15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59</v>
      </c>
      <c r="F131" s="47">
        <v>5548</v>
      </c>
      <c r="G131" s="47">
        <v>5523</v>
      </c>
      <c r="H131" s="47" t="s">
        <v>20</v>
      </c>
      <c r="I131" s="44">
        <v>3.1</v>
      </c>
      <c r="J131" s="45">
        <v>192.62</v>
      </c>
      <c r="K131" s="45">
        <v>94.45</v>
      </c>
      <c r="L131" s="45">
        <v>2.58</v>
      </c>
      <c r="M131" s="42">
        <v>1839523</v>
      </c>
      <c r="N131" s="42">
        <v>3912</v>
      </c>
      <c r="O131" s="42">
        <v>143217</v>
      </c>
    </row>
    <row r="132" spans="1:15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59</v>
      </c>
      <c r="F132" s="47">
        <v>5553</v>
      </c>
      <c r="G132" s="47">
        <v>5523</v>
      </c>
      <c r="H132" s="47" t="s">
        <v>20</v>
      </c>
      <c r="I132" s="44">
        <v>3.1</v>
      </c>
      <c r="J132" s="45">
        <v>194.14</v>
      </c>
      <c r="K132" s="45">
        <v>96.64</v>
      </c>
      <c r="L132" s="45">
        <v>4.83</v>
      </c>
      <c r="M132" s="42">
        <v>1805801</v>
      </c>
      <c r="N132" s="42">
        <v>13499</v>
      </c>
      <c r="O132" s="42">
        <v>147411</v>
      </c>
    </row>
    <row r="133" spans="1:15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59</v>
      </c>
      <c r="F133" s="47">
        <v>5559</v>
      </c>
      <c r="G133" s="47">
        <v>5523</v>
      </c>
      <c r="H133" s="47" t="s">
        <v>20</v>
      </c>
      <c r="I133" s="44">
        <v>2.9</v>
      </c>
      <c r="J133" s="45">
        <v>179.17</v>
      </c>
      <c r="K133" s="45">
        <v>74.459999999999994</v>
      </c>
      <c r="L133" s="45">
        <v>4.57</v>
      </c>
      <c r="M133" s="42">
        <v>1319047</v>
      </c>
      <c r="N133" s="42">
        <v>8522</v>
      </c>
      <c r="O133" s="42">
        <v>153197</v>
      </c>
    </row>
    <row r="134" spans="1:15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4">
        <v>3.2</v>
      </c>
      <c r="J134" s="45">
        <v>196.74</v>
      </c>
      <c r="K134" s="45">
        <v>78.44</v>
      </c>
      <c r="L134" s="45">
        <v>4.88</v>
      </c>
      <c r="M134" s="42">
        <v>1483581</v>
      </c>
      <c r="N134" s="42">
        <v>10027</v>
      </c>
      <c r="O134" s="42">
        <v>154327</v>
      </c>
    </row>
    <row r="135" spans="1:15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4">
        <v>3</v>
      </c>
      <c r="J135" s="45">
        <v>190.16</v>
      </c>
      <c r="K135" s="45">
        <v>76.61</v>
      </c>
      <c r="L135" s="45">
        <v>2.23</v>
      </c>
      <c r="M135" s="42">
        <v>1358768</v>
      </c>
      <c r="N135" s="42">
        <v>3337</v>
      </c>
      <c r="O135" s="42">
        <v>138708</v>
      </c>
    </row>
    <row r="136" spans="1:15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4">
        <v>3</v>
      </c>
      <c r="J136" s="45">
        <v>188.77</v>
      </c>
      <c r="K136" s="45">
        <v>78.260000000000005</v>
      </c>
      <c r="L136" s="45">
        <v>4.43</v>
      </c>
      <c r="M136" s="42">
        <v>1431559</v>
      </c>
      <c r="N136" s="42">
        <v>9502</v>
      </c>
      <c r="O136" s="42">
        <v>147627</v>
      </c>
    </row>
    <row r="137" spans="1:15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4">
        <v>3</v>
      </c>
      <c r="J137" s="45">
        <v>190.13</v>
      </c>
      <c r="K137" s="45">
        <v>79</v>
      </c>
      <c r="L137" s="45">
        <v>4.8</v>
      </c>
      <c r="M137" s="42">
        <v>1472176</v>
      </c>
      <c r="N137" s="42">
        <v>10190</v>
      </c>
      <c r="O137" s="42">
        <v>150822</v>
      </c>
    </row>
    <row r="138" spans="1:15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59</v>
      </c>
      <c r="F138" s="47">
        <v>5584</v>
      </c>
      <c r="G138" s="47">
        <v>5548</v>
      </c>
      <c r="H138" s="47" t="s">
        <v>20</v>
      </c>
      <c r="I138" s="44">
        <v>3</v>
      </c>
      <c r="J138" s="45">
        <v>188.14</v>
      </c>
      <c r="K138" s="45">
        <v>73.709999999999994</v>
      </c>
      <c r="L138" s="45">
        <v>2.66</v>
      </c>
      <c r="M138" s="42">
        <v>1408475</v>
      </c>
      <c r="N138" s="42">
        <v>4233</v>
      </c>
      <c r="O138" s="42">
        <v>157857</v>
      </c>
    </row>
    <row r="139" spans="1:15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4">
        <v>3.2</v>
      </c>
      <c r="J139" s="45">
        <v>201.45</v>
      </c>
      <c r="K139" s="45">
        <v>76.930000000000007</v>
      </c>
      <c r="L139" s="45">
        <v>2.5299999999999998</v>
      </c>
      <c r="M139" s="42">
        <v>1487666</v>
      </c>
      <c r="N139" s="42">
        <v>4309</v>
      </c>
      <c r="O139" s="42">
        <v>166565</v>
      </c>
    </row>
    <row r="140" spans="1:15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4">
        <v>3</v>
      </c>
      <c r="J140" s="45">
        <v>185.48</v>
      </c>
      <c r="K140" s="45">
        <v>75.739999999999995</v>
      </c>
      <c r="L140" s="45">
        <v>3.76</v>
      </c>
      <c r="M140" s="42">
        <v>1404467</v>
      </c>
      <c r="N140" s="42">
        <v>7273</v>
      </c>
      <c r="O140" s="42">
        <v>158257</v>
      </c>
    </row>
    <row r="141" spans="1:15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4">
        <v>3</v>
      </c>
      <c r="J141" s="45">
        <v>190.22</v>
      </c>
      <c r="K141" s="45">
        <v>75.83</v>
      </c>
      <c r="L141" s="45">
        <v>4.55</v>
      </c>
      <c r="M141" s="42">
        <v>1382569</v>
      </c>
      <c r="N141" s="42">
        <v>8424</v>
      </c>
      <c r="O141" s="42">
        <v>148516</v>
      </c>
    </row>
    <row r="142" spans="1:15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59</v>
      </c>
      <c r="F142" s="47">
        <v>5600</v>
      </c>
      <c r="G142" s="47">
        <v>5595</v>
      </c>
      <c r="H142" s="47" t="s">
        <v>20</v>
      </c>
      <c r="I142" s="44">
        <v>3.1</v>
      </c>
      <c r="J142" s="45">
        <v>196.78</v>
      </c>
      <c r="K142" s="45">
        <v>76.930000000000007</v>
      </c>
      <c r="L142" s="45">
        <v>2.77</v>
      </c>
      <c r="M142" s="42">
        <v>1405101</v>
      </c>
      <c r="N142" s="42">
        <v>4454</v>
      </c>
      <c r="O142" s="42">
        <v>157014</v>
      </c>
    </row>
    <row r="143" spans="1:15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4">
        <v>3.1</v>
      </c>
      <c r="J143" s="45">
        <v>198.23</v>
      </c>
      <c r="K143" s="45">
        <v>78.3</v>
      </c>
      <c r="L143" s="45">
        <v>4.82</v>
      </c>
      <c r="M143" s="42">
        <v>1418035</v>
      </c>
      <c r="N143" s="42">
        <v>9525</v>
      </c>
      <c r="O143" s="42">
        <v>157278</v>
      </c>
    </row>
    <row r="144" spans="1:15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59</v>
      </c>
      <c r="F144" s="47">
        <v>5611</v>
      </c>
      <c r="G144" s="47">
        <v>5548</v>
      </c>
      <c r="H144" s="47" t="s">
        <v>20</v>
      </c>
      <c r="I144" s="44">
        <v>2.9</v>
      </c>
      <c r="J144" s="45">
        <v>181.39</v>
      </c>
      <c r="K144" s="45">
        <v>72.58</v>
      </c>
      <c r="L144" s="45">
        <v>3.55</v>
      </c>
      <c r="M144" s="42">
        <v>1416454</v>
      </c>
      <c r="N144" s="42">
        <v>6784</v>
      </c>
      <c r="O144" s="42">
        <v>146676</v>
      </c>
    </row>
    <row r="145" spans="1:15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4">
        <v>3.2</v>
      </c>
      <c r="J145" s="45">
        <v>199.22</v>
      </c>
      <c r="K145" s="45">
        <v>79.55</v>
      </c>
      <c r="L145" s="45">
        <v>4.74</v>
      </c>
      <c r="M145" s="42">
        <v>1470733</v>
      </c>
      <c r="N145" s="42">
        <v>9461</v>
      </c>
      <c r="O145" s="42">
        <v>167352</v>
      </c>
    </row>
    <row r="146" spans="1:15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4">
        <v>3.1</v>
      </c>
      <c r="J146" s="45">
        <v>194.85</v>
      </c>
      <c r="K146" s="45">
        <v>78.05</v>
      </c>
      <c r="L146" s="45">
        <v>2.71</v>
      </c>
      <c r="M146" s="42">
        <v>1499533</v>
      </c>
      <c r="N146" s="42">
        <v>4838</v>
      </c>
      <c r="O146" s="42">
        <v>154994</v>
      </c>
    </row>
    <row r="147" spans="1:15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4">
        <v>3.4</v>
      </c>
      <c r="J147" s="45">
        <v>201.14</v>
      </c>
      <c r="K147" s="45">
        <v>80.12</v>
      </c>
      <c r="L147" s="45">
        <v>5.0599999999999996</v>
      </c>
      <c r="M147" s="42">
        <v>1458103</v>
      </c>
      <c r="N147" s="42">
        <v>9536</v>
      </c>
      <c r="O147" s="42">
        <v>160752</v>
      </c>
    </row>
    <row r="148" spans="1:15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4">
        <v>3.1</v>
      </c>
      <c r="J148" s="45">
        <v>192.46</v>
      </c>
      <c r="K148" s="45">
        <v>77.41</v>
      </c>
      <c r="L148" s="45">
        <v>3.9</v>
      </c>
      <c r="M148" s="42">
        <v>1431394</v>
      </c>
      <c r="N148" s="42">
        <v>7440</v>
      </c>
      <c r="O148" s="42">
        <v>162466</v>
      </c>
    </row>
    <row r="149" spans="1:15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59</v>
      </c>
      <c r="F149" s="47">
        <v>5624</v>
      </c>
      <c r="G149" s="47">
        <v>5605</v>
      </c>
      <c r="H149" s="47" t="s">
        <v>20</v>
      </c>
      <c r="I149" s="44">
        <v>3.1</v>
      </c>
      <c r="J149" s="45">
        <v>196.11</v>
      </c>
      <c r="K149" s="45">
        <v>77.14</v>
      </c>
      <c r="L149" s="45">
        <v>5.01</v>
      </c>
      <c r="M149" s="42">
        <v>1440478</v>
      </c>
      <c r="N149" s="42">
        <v>10088</v>
      </c>
      <c r="O149" s="42">
        <v>162948</v>
      </c>
    </row>
    <row r="150" spans="1:15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4">
        <v>3.2</v>
      </c>
      <c r="J150" s="45">
        <v>198.11</v>
      </c>
      <c r="K150" s="45">
        <v>76.099999999999994</v>
      </c>
      <c r="L150" s="45">
        <v>2.89</v>
      </c>
      <c r="M150" s="42">
        <v>1482217</v>
      </c>
      <c r="N150" s="42">
        <v>4788</v>
      </c>
      <c r="O150" s="42">
        <v>170693</v>
      </c>
    </row>
    <row r="151" spans="1:15" hidden="1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4">
        <v>4.5999999999999996</v>
      </c>
      <c r="J151" s="45">
        <v>229.09</v>
      </c>
      <c r="K151" s="45">
        <v>103.28</v>
      </c>
      <c r="L151" s="45">
        <v>5.44</v>
      </c>
      <c r="M151" s="42">
        <v>3301222</v>
      </c>
      <c r="N151" s="42">
        <v>9898</v>
      </c>
      <c r="O151" s="42">
        <v>274723</v>
      </c>
    </row>
    <row r="152" spans="1:15" hidden="1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4">
        <v>4.4000000000000004</v>
      </c>
      <c r="J152" s="45">
        <v>227.08</v>
      </c>
      <c r="K152" s="45">
        <v>105.72</v>
      </c>
      <c r="L152" s="45">
        <v>7.09</v>
      </c>
      <c r="M152" s="42">
        <v>3346393</v>
      </c>
      <c r="N152" s="42">
        <v>13374</v>
      </c>
      <c r="O152" s="42">
        <v>265059</v>
      </c>
    </row>
    <row r="153" spans="1:15" hidden="1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4">
        <v>4.5</v>
      </c>
      <c r="J153" s="45">
        <v>230.94</v>
      </c>
      <c r="K153" s="45">
        <v>104.62</v>
      </c>
      <c r="L153" s="45">
        <v>4.2699999999999996</v>
      </c>
      <c r="M153" s="42">
        <v>3409001</v>
      </c>
      <c r="N153" s="42">
        <v>6939</v>
      </c>
      <c r="O153" s="42">
        <v>275342</v>
      </c>
    </row>
    <row r="154" spans="1:15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4">
        <v>3.4</v>
      </c>
      <c r="J154" s="45">
        <v>210.83</v>
      </c>
      <c r="K154" s="45">
        <v>87.03</v>
      </c>
      <c r="L154" s="45">
        <v>5.98</v>
      </c>
      <c r="M154" s="42">
        <v>1644858</v>
      </c>
      <c r="N154" s="42">
        <v>12957</v>
      </c>
      <c r="O154" s="42">
        <v>186317</v>
      </c>
    </row>
    <row r="155" spans="1:15" x14ac:dyDescent="0.25">
      <c r="A155" s="47" t="s">
        <v>428</v>
      </c>
      <c r="B155" s="47" t="s">
        <v>429</v>
      </c>
      <c r="C155" s="47" t="s">
        <v>430</v>
      </c>
      <c r="D155" s="47" t="s">
        <v>624</v>
      </c>
      <c r="E155" s="47">
        <v>60</v>
      </c>
      <c r="F155" s="47">
        <v>5646</v>
      </c>
      <c r="G155" s="47">
        <v>5625</v>
      </c>
      <c r="H155" s="47" t="s">
        <v>20</v>
      </c>
      <c r="I155" s="44">
        <v>3.1</v>
      </c>
      <c r="J155" s="45">
        <v>192.17</v>
      </c>
      <c r="K155" s="45">
        <v>77.66</v>
      </c>
      <c r="L155" s="45">
        <v>4.9400000000000004</v>
      </c>
      <c r="M155" s="42">
        <v>1379339</v>
      </c>
      <c r="N155" s="42">
        <v>9662</v>
      </c>
      <c r="O155" s="42">
        <v>145789</v>
      </c>
    </row>
    <row r="156" spans="1:15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59</v>
      </c>
      <c r="F156" s="47">
        <v>5649</v>
      </c>
      <c r="G156" s="47">
        <v>5625</v>
      </c>
      <c r="H156" s="47" t="s">
        <v>20</v>
      </c>
      <c r="I156" s="44">
        <v>3.1</v>
      </c>
      <c r="J156" s="45">
        <v>191.69</v>
      </c>
      <c r="K156" s="45">
        <v>78.709999999999994</v>
      </c>
      <c r="L156" s="45">
        <v>5.62</v>
      </c>
      <c r="M156" s="42">
        <v>1507166</v>
      </c>
      <c r="N156" s="42">
        <v>12168</v>
      </c>
      <c r="O156" s="42">
        <v>155872</v>
      </c>
    </row>
    <row r="157" spans="1:15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4">
        <v>3</v>
      </c>
      <c r="J157" s="45">
        <v>189.42</v>
      </c>
      <c r="K157" s="45">
        <v>76.319999999999993</v>
      </c>
      <c r="L157" s="45">
        <v>4.55</v>
      </c>
      <c r="M157" s="42">
        <v>1416907</v>
      </c>
      <c r="N157" s="42">
        <v>8746</v>
      </c>
      <c r="O157" s="42">
        <v>155000</v>
      </c>
    </row>
    <row r="158" spans="1:15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4">
        <v>3.3</v>
      </c>
      <c r="J158" s="45">
        <v>203.58</v>
      </c>
      <c r="K158" s="45">
        <v>78.94</v>
      </c>
      <c r="L158" s="45">
        <v>4.8600000000000003</v>
      </c>
      <c r="M158" s="42">
        <v>1519653</v>
      </c>
      <c r="N158" s="42">
        <v>9648</v>
      </c>
      <c r="O158" s="42">
        <v>175608</v>
      </c>
    </row>
    <row r="159" spans="1:15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4">
        <v>3</v>
      </c>
      <c r="J159" s="45">
        <v>189.04</v>
      </c>
      <c r="K159" s="45">
        <v>75.180000000000007</v>
      </c>
      <c r="L159" s="45">
        <v>4.0199999999999996</v>
      </c>
      <c r="M159" s="42">
        <v>1419251</v>
      </c>
      <c r="N159" s="42">
        <v>7939</v>
      </c>
      <c r="O159" s="42">
        <v>151123</v>
      </c>
    </row>
    <row r="160" spans="1:15" hidden="1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4">
        <v>3.6</v>
      </c>
      <c r="J160" s="45">
        <v>193.8</v>
      </c>
      <c r="K160" s="45">
        <v>91.29</v>
      </c>
      <c r="L160" s="45">
        <v>4.54</v>
      </c>
      <c r="M160" s="42">
        <v>2768803</v>
      </c>
      <c r="N160" s="42">
        <v>7951</v>
      </c>
      <c r="O160" s="42">
        <v>183865</v>
      </c>
    </row>
    <row r="161" spans="1:15" hidden="1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4">
        <v>3.6</v>
      </c>
      <c r="J161" s="45">
        <v>199.95</v>
      </c>
      <c r="K161" s="45">
        <v>90.73</v>
      </c>
      <c r="L161" s="45">
        <v>4.07</v>
      </c>
      <c r="M161" s="42">
        <v>2888669</v>
      </c>
      <c r="N161" s="42">
        <v>7081</v>
      </c>
      <c r="O161" s="42">
        <v>207287</v>
      </c>
    </row>
    <row r="162" spans="1:15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4">
        <v>3.2</v>
      </c>
      <c r="J162" s="45">
        <v>198.76</v>
      </c>
      <c r="K162" s="45">
        <v>79.02</v>
      </c>
      <c r="L162" s="45">
        <v>4.7300000000000004</v>
      </c>
      <c r="M162" s="42">
        <v>1426441</v>
      </c>
      <c r="N162" s="42">
        <v>9345</v>
      </c>
      <c r="O162" s="42">
        <v>150088</v>
      </c>
    </row>
    <row r="163" spans="1:15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4">
        <v>3</v>
      </c>
      <c r="J163" s="45">
        <v>190.07</v>
      </c>
      <c r="K163" s="45">
        <v>79.87</v>
      </c>
      <c r="L163" s="45">
        <v>5.26</v>
      </c>
      <c r="M163" s="42">
        <v>1467375</v>
      </c>
      <c r="N163" s="42">
        <v>9452</v>
      </c>
      <c r="O163" s="42">
        <v>153265</v>
      </c>
    </row>
    <row r="164" spans="1:15" hidden="1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4">
        <v>3.8</v>
      </c>
      <c r="J164" s="45">
        <v>205.06</v>
      </c>
      <c r="K164" s="45">
        <v>92.25</v>
      </c>
      <c r="L164" s="45">
        <v>5.92</v>
      </c>
      <c r="M164" s="42">
        <v>2866958</v>
      </c>
      <c r="N164" s="42">
        <v>11506</v>
      </c>
      <c r="O164" s="42">
        <v>222676</v>
      </c>
    </row>
    <row r="165" spans="1:15" hidden="1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4">
        <v>3.6</v>
      </c>
      <c r="J165" s="45">
        <v>197.41</v>
      </c>
      <c r="K165" s="45">
        <v>85.45</v>
      </c>
      <c r="L165" s="45">
        <v>3.9</v>
      </c>
      <c r="M165" s="42">
        <v>2714496</v>
      </c>
      <c r="N165" s="42">
        <v>6335</v>
      </c>
      <c r="O165" s="42">
        <v>211374</v>
      </c>
    </row>
    <row r="166" spans="1:15" hidden="1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4">
        <v>3.5</v>
      </c>
      <c r="J166" s="45">
        <v>186.84</v>
      </c>
      <c r="K166" s="45">
        <v>82.64</v>
      </c>
      <c r="L166" s="45">
        <v>6.5</v>
      </c>
      <c r="M166" s="42">
        <v>2419906</v>
      </c>
      <c r="N166" s="42">
        <v>12322</v>
      </c>
      <c r="O166" s="42">
        <v>203006</v>
      </c>
    </row>
    <row r="167" spans="1:15" hidden="1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59</v>
      </c>
      <c r="F167" s="47">
        <v>5684</v>
      </c>
      <c r="G167" s="47">
        <v>5668</v>
      </c>
      <c r="H167" s="47" t="s">
        <v>49</v>
      </c>
      <c r="I167" s="44">
        <v>3.6</v>
      </c>
      <c r="J167" s="45">
        <v>195.79</v>
      </c>
      <c r="K167" s="45">
        <v>83.07</v>
      </c>
      <c r="L167" s="45">
        <v>5.78</v>
      </c>
      <c r="M167" s="42">
        <v>2434144</v>
      </c>
      <c r="N167" s="42">
        <v>9759</v>
      </c>
      <c r="O167" s="42">
        <v>206263</v>
      </c>
    </row>
    <row r="168" spans="1:15" hidden="1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59</v>
      </c>
      <c r="F168" s="47">
        <v>5686</v>
      </c>
      <c r="G168" s="47">
        <v>5668</v>
      </c>
      <c r="H168" s="47" t="s">
        <v>49</v>
      </c>
      <c r="I168" s="44">
        <v>2.5</v>
      </c>
      <c r="J168" s="45">
        <v>118.16</v>
      </c>
      <c r="K168" s="45">
        <v>70.34</v>
      </c>
      <c r="L168" s="45">
        <v>3.29</v>
      </c>
      <c r="M168" s="42">
        <v>2362067</v>
      </c>
      <c r="N168" s="42">
        <v>5824</v>
      </c>
      <c r="O168" s="42">
        <v>197558</v>
      </c>
    </row>
    <row r="169" spans="1:15" hidden="1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59</v>
      </c>
      <c r="F169" s="47">
        <v>5688</v>
      </c>
      <c r="G169" s="47">
        <v>5684</v>
      </c>
      <c r="H169" s="47" t="s">
        <v>49</v>
      </c>
      <c r="I169" s="44">
        <v>2.7</v>
      </c>
      <c r="J169" s="45">
        <v>132.01</v>
      </c>
      <c r="K169" s="45">
        <v>69.38</v>
      </c>
      <c r="L169" s="45">
        <v>4.92</v>
      </c>
      <c r="M169" s="42">
        <v>2408616</v>
      </c>
      <c r="N169" s="42">
        <v>9090</v>
      </c>
      <c r="O169" s="42">
        <v>211712</v>
      </c>
    </row>
    <row r="170" spans="1:15" hidden="1" x14ac:dyDescent="0.25">
      <c r="A170" s="47" t="s">
        <v>471</v>
      </c>
      <c r="B170" s="47" t="s">
        <v>469</v>
      </c>
      <c r="C170" s="47" t="s">
        <v>472</v>
      </c>
      <c r="D170" s="47" t="s">
        <v>625</v>
      </c>
      <c r="E170" s="47">
        <v>59</v>
      </c>
      <c r="F170" s="47">
        <v>5691</v>
      </c>
      <c r="G170" s="47">
        <v>5688</v>
      </c>
      <c r="H170" s="47" t="s">
        <v>49</v>
      </c>
      <c r="I170" s="44">
        <v>2.4</v>
      </c>
      <c r="J170" s="45">
        <v>118.6</v>
      </c>
      <c r="K170" s="45">
        <v>64.180000000000007</v>
      </c>
      <c r="L170" s="45">
        <v>3.7</v>
      </c>
      <c r="M170" s="42">
        <v>2290243</v>
      </c>
      <c r="N170" s="42">
        <v>7007</v>
      </c>
      <c r="O170" s="42">
        <v>187520</v>
      </c>
    </row>
    <row r="171" spans="1:15" hidden="1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59</v>
      </c>
      <c r="F171" s="47">
        <v>5693</v>
      </c>
      <c r="G171" s="47">
        <v>5684</v>
      </c>
      <c r="H171" s="47" t="s">
        <v>49</v>
      </c>
      <c r="I171" s="44">
        <v>2.7</v>
      </c>
      <c r="J171" s="45">
        <v>135.13</v>
      </c>
      <c r="K171" s="45">
        <v>70.819999999999993</v>
      </c>
      <c r="L171" s="45">
        <v>5.87</v>
      </c>
      <c r="M171" s="42">
        <v>2430799</v>
      </c>
      <c r="N171" s="42">
        <v>10432</v>
      </c>
      <c r="O171" s="42">
        <v>206738</v>
      </c>
    </row>
    <row r="172" spans="1:15" hidden="1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4">
        <v>2.6</v>
      </c>
      <c r="J172" s="45">
        <v>129.99</v>
      </c>
      <c r="K172" s="45">
        <v>67.37</v>
      </c>
      <c r="L172" s="45">
        <v>4.17</v>
      </c>
      <c r="M172" s="42">
        <v>2403283</v>
      </c>
      <c r="N172" s="42">
        <v>7055</v>
      </c>
      <c r="O172" s="42">
        <v>205656</v>
      </c>
    </row>
    <row r="173" spans="1:15" hidden="1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4">
        <v>2</v>
      </c>
      <c r="J173" s="45">
        <v>112.24</v>
      </c>
      <c r="K173" s="45">
        <v>65.66</v>
      </c>
      <c r="L173" s="45">
        <v>4.07</v>
      </c>
      <c r="M173" s="42">
        <v>2269137</v>
      </c>
      <c r="N173" s="42">
        <v>7605</v>
      </c>
      <c r="O173" s="42">
        <v>138525</v>
      </c>
    </row>
    <row r="174" spans="1:15" hidden="1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4">
        <v>1.9</v>
      </c>
      <c r="J174" s="45">
        <v>106.5</v>
      </c>
      <c r="K174" s="45">
        <v>65.64</v>
      </c>
      <c r="L174" s="45">
        <v>3.22</v>
      </c>
      <c r="M174" s="42">
        <v>2401134</v>
      </c>
      <c r="N174" s="42">
        <v>6356</v>
      </c>
      <c r="O174" s="42">
        <v>122269</v>
      </c>
    </row>
    <row r="175" spans="1:15" hidden="1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4">
        <v>2</v>
      </c>
      <c r="J175" s="45">
        <v>107.18</v>
      </c>
      <c r="K175" s="45">
        <v>63.64</v>
      </c>
      <c r="L175" s="45">
        <v>4.03</v>
      </c>
      <c r="M175" s="42">
        <v>2207986</v>
      </c>
      <c r="N175" s="42">
        <v>7061</v>
      </c>
      <c r="O175" s="42">
        <v>150744</v>
      </c>
    </row>
    <row r="176" spans="1:15" hidden="1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4">
        <v>2</v>
      </c>
      <c r="J176" s="45">
        <v>111.17</v>
      </c>
      <c r="K176" s="45">
        <v>69.739999999999995</v>
      </c>
      <c r="L176" s="45">
        <v>5.64</v>
      </c>
      <c r="M176" s="42">
        <v>2395426</v>
      </c>
      <c r="N176" s="42">
        <v>10260</v>
      </c>
      <c r="O176" s="42">
        <v>142071</v>
      </c>
    </row>
    <row r="177" spans="1:15" hidden="1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4">
        <v>2.2000000000000002</v>
      </c>
      <c r="J177" s="45">
        <v>115.49</v>
      </c>
      <c r="K177" s="45">
        <v>72.14</v>
      </c>
      <c r="L177" s="45">
        <v>5.78</v>
      </c>
      <c r="M177" s="42">
        <v>2462316</v>
      </c>
      <c r="N177" s="42">
        <v>8143</v>
      </c>
      <c r="O177" s="42">
        <v>145201</v>
      </c>
    </row>
    <row r="178" spans="1:15" hidden="1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59</v>
      </c>
      <c r="F178" s="47">
        <v>5726</v>
      </c>
      <c r="G178" s="47">
        <v>5695</v>
      </c>
      <c r="H178" s="47" t="s">
        <v>49</v>
      </c>
      <c r="I178" s="44">
        <v>2</v>
      </c>
      <c r="J178" s="45">
        <v>106.64</v>
      </c>
      <c r="K178" s="45">
        <v>63.33</v>
      </c>
      <c r="L178" s="45">
        <v>4.7</v>
      </c>
      <c r="M178" s="42">
        <v>2151693</v>
      </c>
      <c r="N178" s="42">
        <v>16886</v>
      </c>
      <c r="O178" s="42">
        <v>149132</v>
      </c>
    </row>
    <row r="179" spans="1:15" hidden="1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59</v>
      </c>
      <c r="F179" s="47">
        <v>5729</v>
      </c>
      <c r="G179" s="47">
        <v>5695</v>
      </c>
      <c r="H179" s="47" t="s">
        <v>49</v>
      </c>
      <c r="I179" s="44">
        <v>2</v>
      </c>
      <c r="J179" s="45">
        <v>108.75</v>
      </c>
      <c r="K179" s="45">
        <v>66.89</v>
      </c>
      <c r="L179" s="45">
        <v>5.69</v>
      </c>
      <c r="M179" s="42">
        <v>2130828</v>
      </c>
      <c r="N179" s="42">
        <v>9285</v>
      </c>
      <c r="O179" s="42">
        <v>151573</v>
      </c>
    </row>
    <row r="180" spans="1:15" hidden="1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59</v>
      </c>
      <c r="F180" s="47">
        <v>5730</v>
      </c>
      <c r="G180" s="47">
        <v>5695</v>
      </c>
      <c r="H180" s="47" t="s">
        <v>49</v>
      </c>
      <c r="I180" s="44">
        <v>2</v>
      </c>
      <c r="J180" s="45">
        <v>107.1</v>
      </c>
      <c r="K180" s="45">
        <v>63.93</v>
      </c>
      <c r="L180" s="45">
        <v>3.39</v>
      </c>
      <c r="M180" s="42">
        <v>2204187</v>
      </c>
      <c r="N180" s="42">
        <v>5255</v>
      </c>
      <c r="O180" s="42">
        <v>139857</v>
      </c>
    </row>
    <row r="181" spans="1:15" hidden="1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59</v>
      </c>
      <c r="F181" s="47">
        <v>5732</v>
      </c>
      <c r="G181" s="47">
        <v>5729</v>
      </c>
      <c r="H181" s="47" t="s">
        <v>49</v>
      </c>
      <c r="I181" s="44">
        <v>2</v>
      </c>
      <c r="J181" s="45">
        <v>105.39</v>
      </c>
      <c r="K181" s="45">
        <v>62.2</v>
      </c>
      <c r="L181" s="45">
        <v>4.75</v>
      </c>
      <c r="M181" s="42">
        <v>2013748</v>
      </c>
      <c r="N181" s="42">
        <v>8325</v>
      </c>
      <c r="O181" s="42">
        <v>146360</v>
      </c>
    </row>
    <row r="182" spans="1:15" hidden="1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59</v>
      </c>
      <c r="F182" s="47">
        <v>5735</v>
      </c>
      <c r="G182" s="47">
        <v>5730</v>
      </c>
      <c r="H182" s="47" t="s">
        <v>49</v>
      </c>
      <c r="I182" s="44">
        <v>2</v>
      </c>
      <c r="J182" s="45">
        <v>106.36</v>
      </c>
      <c r="K182" s="45">
        <v>59.66</v>
      </c>
      <c r="L182" s="45">
        <v>3.4</v>
      </c>
      <c r="M182" s="42">
        <v>2015589</v>
      </c>
      <c r="N182" s="42">
        <v>5690</v>
      </c>
      <c r="O182" s="42">
        <v>146556</v>
      </c>
    </row>
    <row r="183" spans="1:15" hidden="1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4">
        <v>2.9</v>
      </c>
      <c r="J183" s="45">
        <v>142.36000000000001</v>
      </c>
      <c r="K183" s="45">
        <v>76.94</v>
      </c>
      <c r="L183" s="45">
        <v>5.62</v>
      </c>
      <c r="M183" s="42">
        <v>2736730</v>
      </c>
      <c r="N183" s="42">
        <v>9991</v>
      </c>
      <c r="O183" s="42">
        <v>217482</v>
      </c>
    </row>
    <row r="184" spans="1:15" hidden="1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59</v>
      </c>
      <c r="F184" s="47">
        <v>5747</v>
      </c>
      <c r="G184" s="47">
        <v>5735</v>
      </c>
      <c r="H184" s="47" t="s">
        <v>49</v>
      </c>
      <c r="I184" s="44">
        <v>2.7</v>
      </c>
      <c r="J184" s="45">
        <v>131.75</v>
      </c>
      <c r="K184" s="45">
        <v>67.52</v>
      </c>
      <c r="L184" s="45">
        <v>4.16</v>
      </c>
      <c r="M184" s="42">
        <v>2375380</v>
      </c>
      <c r="N184" s="42">
        <v>7076</v>
      </c>
      <c r="O184" s="42">
        <v>211525</v>
      </c>
    </row>
    <row r="185" spans="1:15" hidden="1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4">
        <v>2.8</v>
      </c>
      <c r="J185" s="45">
        <v>137.47999999999999</v>
      </c>
      <c r="K185" s="45">
        <v>72.099999999999994</v>
      </c>
      <c r="L185" s="45">
        <v>4.03</v>
      </c>
      <c r="M185" s="42">
        <v>2639012</v>
      </c>
      <c r="N185" s="42">
        <v>7091</v>
      </c>
      <c r="O185" s="42">
        <v>211930</v>
      </c>
    </row>
    <row r="186" spans="1:15" hidden="1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4">
        <v>2.9</v>
      </c>
      <c r="J186" s="45">
        <v>141.44999999999999</v>
      </c>
      <c r="K186" s="45">
        <v>80.41</v>
      </c>
      <c r="L186" s="45">
        <v>6.61</v>
      </c>
      <c r="M186" s="42">
        <v>2804270</v>
      </c>
      <c r="N186" s="42">
        <v>11855</v>
      </c>
      <c r="O186" s="42">
        <v>219747</v>
      </c>
    </row>
    <row r="187" spans="1:15" hidden="1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4">
        <v>2.8</v>
      </c>
      <c r="J187" s="45">
        <v>140.62</v>
      </c>
      <c r="K187" s="45">
        <v>77.540000000000006</v>
      </c>
      <c r="L187" s="45">
        <v>4.93</v>
      </c>
      <c r="M187" s="42">
        <v>2673100</v>
      </c>
      <c r="N187" s="42">
        <v>8028</v>
      </c>
      <c r="O187" s="42">
        <v>209509</v>
      </c>
    </row>
    <row r="188" spans="1:15" hidden="1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60</v>
      </c>
      <c r="F188" s="47">
        <v>5761</v>
      </c>
      <c r="G188" s="47">
        <v>5752</v>
      </c>
      <c r="H188" s="47" t="s">
        <v>49</v>
      </c>
      <c r="I188" s="44">
        <v>2.9</v>
      </c>
      <c r="J188" s="45">
        <v>143.05000000000001</v>
      </c>
      <c r="K188" s="45">
        <v>82.4</v>
      </c>
      <c r="L188" s="45">
        <v>7.63</v>
      </c>
      <c r="M188" s="42">
        <v>2794429</v>
      </c>
      <c r="N188" s="42">
        <v>13122</v>
      </c>
      <c r="O188" s="42">
        <v>219164</v>
      </c>
    </row>
    <row r="189" spans="1:15" hidden="1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4">
        <v>2.7</v>
      </c>
      <c r="J189" s="45">
        <v>133.9</v>
      </c>
      <c r="K189" s="45">
        <v>74.48</v>
      </c>
      <c r="L189" s="45">
        <v>4.8099999999999996</v>
      </c>
      <c r="M189" s="42">
        <v>2703117</v>
      </c>
      <c r="N189" s="42">
        <v>8775</v>
      </c>
      <c r="O189" s="42">
        <v>208518</v>
      </c>
    </row>
    <row r="190" spans="1:15" hidden="1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4">
        <v>2.5</v>
      </c>
      <c r="J190" s="45">
        <v>127.61</v>
      </c>
      <c r="K190" s="45">
        <v>72.08</v>
      </c>
      <c r="L190" s="45">
        <v>5.31</v>
      </c>
      <c r="M190" s="42">
        <v>2530978</v>
      </c>
      <c r="N190" s="42">
        <v>9613</v>
      </c>
      <c r="O190" s="42">
        <v>179866</v>
      </c>
    </row>
    <row r="191" spans="1:15" hidden="1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4">
        <v>2.5</v>
      </c>
      <c r="J191" s="45">
        <v>133.11000000000001</v>
      </c>
      <c r="K191" s="45">
        <v>73.739999999999995</v>
      </c>
      <c r="L191" s="45">
        <v>4.8899999999999997</v>
      </c>
      <c r="M191" s="42">
        <v>2588941</v>
      </c>
      <c r="N191" s="42">
        <v>8832</v>
      </c>
      <c r="O191" s="42">
        <v>206652</v>
      </c>
    </row>
    <row r="192" spans="1:15" hidden="1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59</v>
      </c>
      <c r="F192" s="47">
        <v>5774</v>
      </c>
      <c r="G192" s="47">
        <v>5762</v>
      </c>
      <c r="H192" s="47" t="s">
        <v>49</v>
      </c>
      <c r="I192" s="44">
        <v>2.4</v>
      </c>
      <c r="J192" s="45">
        <v>126.96</v>
      </c>
      <c r="K192" s="45">
        <v>70.84</v>
      </c>
      <c r="L192" s="45">
        <v>3.36</v>
      </c>
      <c r="M192" s="42">
        <v>2537790</v>
      </c>
      <c r="N192" s="42">
        <v>6049</v>
      </c>
      <c r="O192" s="42">
        <v>200580</v>
      </c>
    </row>
    <row r="193" spans="1:15" hidden="1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4">
        <v>2.8</v>
      </c>
      <c r="J193" s="45">
        <v>137.79</v>
      </c>
      <c r="K193" s="45">
        <v>75.59</v>
      </c>
      <c r="L193" s="45">
        <v>6.24</v>
      </c>
      <c r="M193" s="42">
        <v>2578632</v>
      </c>
      <c r="N193" s="42">
        <v>11010</v>
      </c>
      <c r="O193" s="42">
        <v>207728</v>
      </c>
    </row>
    <row r="194" spans="1:15" hidden="1" x14ac:dyDescent="0.25">
      <c r="A194" s="47" t="s">
        <v>535</v>
      </c>
      <c r="B194" s="47" t="s">
        <v>536</v>
      </c>
      <c r="C194" s="47" t="s">
        <v>98</v>
      </c>
      <c r="D194" s="47" t="s">
        <v>626</v>
      </c>
      <c r="E194" s="47">
        <v>60</v>
      </c>
      <c r="F194" s="47">
        <v>5780</v>
      </c>
      <c r="G194" s="47">
        <v>5762</v>
      </c>
      <c r="H194" s="47" t="s">
        <v>49</v>
      </c>
      <c r="I194" s="44">
        <v>2.8</v>
      </c>
      <c r="J194" s="45">
        <v>140.82</v>
      </c>
      <c r="K194" s="45">
        <v>77.349999999999994</v>
      </c>
      <c r="L194" s="45">
        <v>5.17</v>
      </c>
      <c r="M194" s="42">
        <v>2858239</v>
      </c>
      <c r="N194" s="42">
        <v>9502</v>
      </c>
      <c r="O194" s="42">
        <v>207951</v>
      </c>
    </row>
    <row r="195" spans="1:15" hidden="1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4">
        <v>2.6</v>
      </c>
      <c r="J195" s="45">
        <v>136.24</v>
      </c>
      <c r="K195" s="45">
        <v>71.790000000000006</v>
      </c>
      <c r="L195" s="45">
        <v>4.0999999999999996</v>
      </c>
      <c r="M195" s="42">
        <v>2596407</v>
      </c>
      <c r="N195" s="42">
        <v>6887</v>
      </c>
      <c r="O195" s="42">
        <v>205997</v>
      </c>
    </row>
    <row r="196" spans="1:15" hidden="1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59</v>
      </c>
      <c r="F196" s="47">
        <v>5786</v>
      </c>
      <c r="G196" s="47">
        <v>5784</v>
      </c>
      <c r="H196" s="47" t="s">
        <v>49</v>
      </c>
      <c r="I196" s="44">
        <v>2.6</v>
      </c>
      <c r="J196" s="45">
        <v>124.05</v>
      </c>
      <c r="K196" s="45">
        <v>72.14</v>
      </c>
      <c r="L196" s="45">
        <v>6.23</v>
      </c>
      <c r="M196" s="42">
        <v>2442195</v>
      </c>
      <c r="N196" s="42">
        <v>12329</v>
      </c>
      <c r="O196" s="42">
        <v>205933</v>
      </c>
    </row>
    <row r="197" spans="1:15" hidden="1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4">
        <v>2.6</v>
      </c>
      <c r="J197" s="45">
        <v>130.58000000000001</v>
      </c>
      <c r="K197" s="45">
        <v>71.760000000000005</v>
      </c>
      <c r="L197" s="45">
        <v>4.71</v>
      </c>
      <c r="M197" s="42">
        <v>2579597</v>
      </c>
      <c r="N197" s="42">
        <v>8693</v>
      </c>
      <c r="O197" s="42">
        <v>200867</v>
      </c>
    </row>
    <row r="198" spans="1:15" hidden="1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59</v>
      </c>
      <c r="F198" s="47">
        <v>5797</v>
      </c>
      <c r="G198" s="47">
        <v>5792</v>
      </c>
      <c r="H198" s="47" t="s">
        <v>49</v>
      </c>
      <c r="I198" s="44">
        <v>2.8</v>
      </c>
      <c r="J198" s="45">
        <v>134.15</v>
      </c>
      <c r="K198" s="45">
        <v>79.12</v>
      </c>
      <c r="L198" s="45">
        <v>8.02</v>
      </c>
      <c r="M198" s="42">
        <v>2656590</v>
      </c>
      <c r="N198" s="42">
        <v>12228</v>
      </c>
      <c r="O198" s="42">
        <v>207754</v>
      </c>
    </row>
    <row r="199" spans="1:15" hidden="1" x14ac:dyDescent="0.25">
      <c r="A199" s="47" t="s">
        <v>550</v>
      </c>
      <c r="B199" s="47" t="s">
        <v>551</v>
      </c>
      <c r="C199" s="47" t="s">
        <v>398</v>
      </c>
      <c r="D199" s="47" t="s">
        <v>627</v>
      </c>
      <c r="E199" s="47">
        <v>59</v>
      </c>
      <c r="F199" s="47">
        <v>5803</v>
      </c>
      <c r="G199" s="47">
        <v>5792</v>
      </c>
      <c r="H199" s="47" t="s">
        <v>49</v>
      </c>
      <c r="I199" s="44">
        <v>2.7</v>
      </c>
      <c r="J199" s="45">
        <v>126.71</v>
      </c>
      <c r="K199" s="45">
        <v>74.239999999999995</v>
      </c>
      <c r="L199" s="45">
        <v>6.81</v>
      </c>
      <c r="M199" s="42">
        <v>2568706</v>
      </c>
      <c r="N199" s="42">
        <v>9304</v>
      </c>
      <c r="O199" s="42">
        <v>185407</v>
      </c>
    </row>
    <row r="200" spans="1:15" hidden="1" x14ac:dyDescent="0.25">
      <c r="A200" s="47" t="s">
        <v>552</v>
      </c>
      <c r="B200" s="47" t="s">
        <v>553</v>
      </c>
      <c r="C200" s="47" t="s">
        <v>25</v>
      </c>
      <c r="D200" s="47" t="s">
        <v>628</v>
      </c>
      <c r="E200" s="47">
        <v>60</v>
      </c>
      <c r="F200" s="47">
        <v>5808</v>
      </c>
      <c r="G200" s="47">
        <v>5792</v>
      </c>
      <c r="H200" s="47" t="s">
        <v>49</v>
      </c>
      <c r="I200" s="44">
        <v>2.6</v>
      </c>
      <c r="J200" s="45">
        <v>128.24</v>
      </c>
      <c r="K200" s="45">
        <v>72.88</v>
      </c>
      <c r="L200" s="45">
        <v>4.71</v>
      </c>
      <c r="M200" s="42">
        <v>2576722</v>
      </c>
      <c r="N200" s="42">
        <v>7080</v>
      </c>
      <c r="O200" s="42">
        <v>189391</v>
      </c>
    </row>
    <row r="201" spans="1:15" hidden="1" x14ac:dyDescent="0.25">
      <c r="A201" s="47" t="s">
        <v>555</v>
      </c>
      <c r="B201" s="47" t="s">
        <v>556</v>
      </c>
      <c r="C201" s="47" t="s">
        <v>557</v>
      </c>
      <c r="D201" s="47" t="s">
        <v>35</v>
      </c>
      <c r="E201" s="47">
        <v>60</v>
      </c>
      <c r="F201" s="47">
        <v>5813</v>
      </c>
      <c r="G201" s="47">
        <v>5792</v>
      </c>
      <c r="H201" s="47" t="s">
        <v>49</v>
      </c>
      <c r="I201" s="44">
        <v>2.8</v>
      </c>
      <c r="J201" s="45">
        <v>135.25</v>
      </c>
      <c r="K201" s="45">
        <v>75.91</v>
      </c>
      <c r="L201" s="45">
        <v>5.92</v>
      </c>
      <c r="M201" s="42">
        <v>2635826</v>
      </c>
      <c r="N201" s="42">
        <v>10118</v>
      </c>
      <c r="O201" s="42">
        <v>212840</v>
      </c>
    </row>
    <row r="202" spans="1:15" hidden="1" x14ac:dyDescent="0.25">
      <c r="A202" s="47" t="s">
        <v>558</v>
      </c>
      <c r="B202" s="47" t="s">
        <v>559</v>
      </c>
      <c r="C202" s="47" t="s">
        <v>39</v>
      </c>
      <c r="D202" s="47" t="s">
        <v>326</v>
      </c>
      <c r="E202" s="47">
        <v>59</v>
      </c>
      <c r="F202" s="47">
        <v>5818</v>
      </c>
      <c r="G202" s="47">
        <v>5792</v>
      </c>
      <c r="H202" s="47" t="s">
        <v>49</v>
      </c>
      <c r="I202" s="44">
        <v>2.8</v>
      </c>
      <c r="J202" s="45">
        <v>134.33000000000001</v>
      </c>
      <c r="K202" s="45">
        <v>75.19</v>
      </c>
      <c r="L202" s="45">
        <v>5.49</v>
      </c>
      <c r="M202" s="42">
        <v>2587550</v>
      </c>
      <c r="N202" s="42">
        <v>9007</v>
      </c>
      <c r="O202" s="42">
        <v>198670</v>
      </c>
    </row>
    <row r="203" spans="1:15" hidden="1" x14ac:dyDescent="0.25">
      <c r="A203" s="47" t="s">
        <v>561</v>
      </c>
      <c r="B203" s="47" t="s">
        <v>562</v>
      </c>
      <c r="C203" s="47" t="s">
        <v>67</v>
      </c>
      <c r="D203" s="47" t="s">
        <v>289</v>
      </c>
      <c r="E203" s="47">
        <v>59</v>
      </c>
      <c r="F203" s="47">
        <v>5828</v>
      </c>
      <c r="G203" s="47">
        <v>5818</v>
      </c>
      <c r="H203" s="47" t="s">
        <v>49</v>
      </c>
      <c r="I203" s="44">
        <v>2.6</v>
      </c>
      <c r="J203" s="45">
        <v>130.77000000000001</v>
      </c>
      <c r="K203" s="45">
        <v>67.209999999999994</v>
      </c>
      <c r="L203" s="45">
        <v>3.12</v>
      </c>
      <c r="M203" s="42">
        <v>2313591</v>
      </c>
      <c r="N203" s="42">
        <v>5176</v>
      </c>
      <c r="O203" s="42">
        <v>204875</v>
      </c>
    </row>
    <row r="204" spans="1:15" hidden="1" x14ac:dyDescent="0.25">
      <c r="A204" s="47" t="s">
        <v>564</v>
      </c>
      <c r="B204" s="47" t="s">
        <v>565</v>
      </c>
      <c r="C204" s="47" t="s">
        <v>32</v>
      </c>
      <c r="D204" s="47" t="s">
        <v>392</v>
      </c>
      <c r="E204" s="47">
        <v>60</v>
      </c>
      <c r="F204" s="47">
        <v>5838</v>
      </c>
      <c r="G204" s="47">
        <v>5818</v>
      </c>
      <c r="H204" s="47" t="s">
        <v>49</v>
      </c>
      <c r="I204" s="44">
        <v>2.9</v>
      </c>
      <c r="J204" s="45">
        <v>147.88</v>
      </c>
      <c r="K204" s="45">
        <v>77.430000000000007</v>
      </c>
      <c r="L204" s="45">
        <v>5.88</v>
      </c>
      <c r="M204" s="42">
        <v>2623993</v>
      </c>
      <c r="N204" s="42">
        <v>9856</v>
      </c>
      <c r="O204" s="42">
        <v>217168</v>
      </c>
    </row>
    <row r="205" spans="1:15" hidden="1" x14ac:dyDescent="0.25">
      <c r="A205" s="47" t="s">
        <v>566</v>
      </c>
      <c r="B205" s="47" t="s">
        <v>567</v>
      </c>
      <c r="C205" s="47" t="s">
        <v>67</v>
      </c>
      <c r="D205" s="47" t="s">
        <v>289</v>
      </c>
      <c r="E205" s="47">
        <v>60</v>
      </c>
      <c r="F205" s="47">
        <v>5849</v>
      </c>
      <c r="G205" s="47">
        <v>5818</v>
      </c>
      <c r="H205" s="47" t="s">
        <v>49</v>
      </c>
      <c r="I205" s="44">
        <v>3.4</v>
      </c>
      <c r="J205" s="45">
        <v>183.16</v>
      </c>
      <c r="K205" s="45">
        <v>81.5</v>
      </c>
      <c r="L205" s="45">
        <v>3.9</v>
      </c>
      <c r="M205" s="42">
        <v>2664522</v>
      </c>
      <c r="N205" s="42">
        <v>5891</v>
      </c>
      <c r="O205" s="42">
        <v>214197</v>
      </c>
    </row>
    <row r="206" spans="1:15" hidden="1" x14ac:dyDescent="0.25">
      <c r="A206" s="47" t="s">
        <v>566</v>
      </c>
      <c r="B206" s="47" t="s">
        <v>567</v>
      </c>
      <c r="C206" s="47" t="s">
        <v>76</v>
      </c>
      <c r="D206" s="47" t="s">
        <v>207</v>
      </c>
      <c r="E206" s="47">
        <v>60</v>
      </c>
      <c r="F206" s="47">
        <v>5850</v>
      </c>
      <c r="G206" s="47">
        <v>5818</v>
      </c>
      <c r="H206" s="47" t="s">
        <v>49</v>
      </c>
      <c r="I206" s="44">
        <v>3.5</v>
      </c>
      <c r="J206" s="45">
        <v>186.58</v>
      </c>
      <c r="K206" s="45">
        <v>87.07</v>
      </c>
      <c r="L206" s="45">
        <v>4.42</v>
      </c>
      <c r="M206" s="42">
        <v>2882574</v>
      </c>
      <c r="N206" s="42">
        <v>6957</v>
      </c>
      <c r="O206" s="42">
        <v>205763</v>
      </c>
    </row>
    <row r="207" spans="1:15" x14ac:dyDescent="0.25">
      <c r="A207" s="47" t="s">
        <v>570</v>
      </c>
      <c r="B207" s="47" t="s">
        <v>571</v>
      </c>
      <c r="C207" s="47" t="s">
        <v>572</v>
      </c>
      <c r="D207" s="47" t="s">
        <v>25</v>
      </c>
      <c r="E207" s="47">
        <v>60</v>
      </c>
      <c r="F207" s="47">
        <v>5856</v>
      </c>
      <c r="G207" s="47">
        <v>5852</v>
      </c>
      <c r="H207" s="47" t="s">
        <v>20</v>
      </c>
      <c r="I207" s="44">
        <v>2.5</v>
      </c>
      <c r="J207" s="45">
        <v>160.18</v>
      </c>
      <c r="K207" s="45">
        <v>68.319999999999993</v>
      </c>
      <c r="L207" s="45">
        <v>3.58</v>
      </c>
      <c r="M207" s="42">
        <v>1901262</v>
      </c>
      <c r="N207" s="42">
        <v>4253</v>
      </c>
      <c r="O207" s="42">
        <v>92692</v>
      </c>
    </row>
    <row r="208" spans="1:15" hidden="1" x14ac:dyDescent="0.25">
      <c r="A208" s="47" t="s">
        <v>573</v>
      </c>
      <c r="B208" s="47" t="s">
        <v>574</v>
      </c>
      <c r="C208" s="47" t="s">
        <v>80</v>
      </c>
      <c r="D208" s="47" t="s">
        <v>35</v>
      </c>
      <c r="E208" s="47">
        <v>60</v>
      </c>
      <c r="F208" s="47">
        <v>5861</v>
      </c>
      <c r="G208" s="47">
        <v>5849</v>
      </c>
      <c r="H208" s="47" t="s">
        <v>49</v>
      </c>
      <c r="I208" s="44">
        <v>2.8</v>
      </c>
      <c r="J208" s="45">
        <v>128.91</v>
      </c>
      <c r="K208" s="45">
        <v>75.14</v>
      </c>
      <c r="L208" s="45">
        <v>6.38</v>
      </c>
      <c r="M208" s="42">
        <v>2620469</v>
      </c>
      <c r="N208" s="42">
        <v>9982</v>
      </c>
      <c r="O208" s="42">
        <v>209887</v>
      </c>
    </row>
    <row r="209" spans="1:15" x14ac:dyDescent="0.25">
      <c r="A209" s="47" t="s">
        <v>576</v>
      </c>
      <c r="B209" s="47" t="s">
        <v>577</v>
      </c>
      <c r="C209" s="47" t="s">
        <v>578</v>
      </c>
      <c r="D209" s="47" t="s">
        <v>579</v>
      </c>
      <c r="E209" s="47">
        <v>60</v>
      </c>
      <c r="F209" s="47">
        <v>5862</v>
      </c>
      <c r="G209" s="47">
        <v>5856</v>
      </c>
      <c r="H209" s="47" t="s">
        <v>20</v>
      </c>
      <c r="I209" s="44">
        <v>1.6</v>
      </c>
      <c r="J209" s="45">
        <v>97.25</v>
      </c>
      <c r="K209" s="45">
        <v>54.62</v>
      </c>
      <c r="L209" s="45">
        <v>3.77</v>
      </c>
      <c r="M209" s="42">
        <v>1733928</v>
      </c>
      <c r="N209" s="42">
        <v>4789</v>
      </c>
      <c r="O209" s="42">
        <v>82382</v>
      </c>
    </row>
    <row r="210" spans="1:15" hidden="1" x14ac:dyDescent="0.25">
      <c r="A210" s="47" t="s">
        <v>580</v>
      </c>
      <c r="B210" s="47" t="s">
        <v>581</v>
      </c>
      <c r="C210" s="47" t="s">
        <v>80</v>
      </c>
      <c r="D210" s="47" t="s">
        <v>35</v>
      </c>
      <c r="E210" s="47">
        <v>60</v>
      </c>
      <c r="F210" s="47">
        <v>5867</v>
      </c>
      <c r="G210" s="47">
        <v>5849</v>
      </c>
      <c r="H210" s="47" t="s">
        <v>49</v>
      </c>
      <c r="I210" s="44">
        <v>2.7</v>
      </c>
      <c r="J210" s="45">
        <v>134.29</v>
      </c>
      <c r="K210" s="45">
        <v>83.38</v>
      </c>
      <c r="L210" s="45">
        <v>6.14</v>
      </c>
      <c r="M210" s="42">
        <v>3291031</v>
      </c>
      <c r="N210" s="42">
        <v>9507</v>
      </c>
      <c r="O210" s="42">
        <v>267315</v>
      </c>
    </row>
    <row r="211" spans="1:15" hidden="1" x14ac:dyDescent="0.25">
      <c r="A211" s="47" t="s">
        <v>583</v>
      </c>
      <c r="B211" s="47" t="s">
        <v>581</v>
      </c>
      <c r="C211" s="47" t="s">
        <v>60</v>
      </c>
      <c r="D211" s="47" t="s">
        <v>629</v>
      </c>
      <c r="E211" s="47">
        <v>59</v>
      </c>
      <c r="F211" s="47">
        <v>5871</v>
      </c>
      <c r="G211" s="47">
        <v>5849</v>
      </c>
      <c r="H211" s="47" t="s">
        <v>49</v>
      </c>
      <c r="I211" s="44">
        <v>2.9</v>
      </c>
      <c r="J211" s="45">
        <v>136.9</v>
      </c>
      <c r="K211" s="45">
        <v>83.45</v>
      </c>
      <c r="L211" s="45">
        <v>8.43</v>
      </c>
      <c r="M211" s="42">
        <v>3129116</v>
      </c>
      <c r="N211" s="42">
        <v>12739</v>
      </c>
      <c r="O211" s="42">
        <v>284601</v>
      </c>
    </row>
    <row r="212" spans="1:15" x14ac:dyDescent="0.25">
      <c r="A212" s="47" t="s">
        <v>585</v>
      </c>
      <c r="B212" s="47" t="s">
        <v>586</v>
      </c>
      <c r="C212" s="47" t="s">
        <v>587</v>
      </c>
      <c r="D212" s="47" t="s">
        <v>98</v>
      </c>
      <c r="E212" s="47">
        <v>60</v>
      </c>
      <c r="F212" s="47">
        <v>5873</v>
      </c>
      <c r="G212" s="47">
        <v>5862</v>
      </c>
      <c r="H212" s="47" t="s">
        <v>20</v>
      </c>
      <c r="I212" s="44">
        <v>2</v>
      </c>
      <c r="J212" s="45">
        <v>120.27</v>
      </c>
      <c r="K212" s="45">
        <v>63.2</v>
      </c>
      <c r="L212" s="45">
        <v>4.96</v>
      </c>
      <c r="M212" s="42">
        <v>1940066</v>
      </c>
      <c r="N212" s="42">
        <v>6678</v>
      </c>
      <c r="O212" s="42">
        <v>112646</v>
      </c>
    </row>
    <row r="213" spans="1:15" hidden="1" x14ac:dyDescent="0.25">
      <c r="A213" s="47" t="s">
        <v>588</v>
      </c>
      <c r="B213" s="47" t="s">
        <v>589</v>
      </c>
      <c r="C213" s="47" t="s">
        <v>39</v>
      </c>
      <c r="D213" s="47" t="s">
        <v>39</v>
      </c>
      <c r="E213" s="47">
        <v>60</v>
      </c>
      <c r="F213" s="47">
        <v>5876</v>
      </c>
      <c r="G213" s="47">
        <v>5871</v>
      </c>
      <c r="H213" s="47" t="s">
        <v>49</v>
      </c>
      <c r="I213" s="44">
        <v>2.2999999999999998</v>
      </c>
      <c r="J213" s="45">
        <v>114.85</v>
      </c>
      <c r="K213" s="45">
        <v>73.25</v>
      </c>
      <c r="L213" s="45">
        <v>4.18</v>
      </c>
      <c r="M213" s="42">
        <v>2620061</v>
      </c>
      <c r="N213" s="42">
        <v>5999</v>
      </c>
      <c r="O213" s="42">
        <v>145880</v>
      </c>
    </row>
    <row r="214" spans="1:15" x14ac:dyDescent="0.25">
      <c r="A214" s="47" t="s">
        <v>591</v>
      </c>
      <c r="B214" s="47" t="s">
        <v>592</v>
      </c>
      <c r="C214" s="47" t="s">
        <v>593</v>
      </c>
      <c r="D214" s="47" t="s">
        <v>80</v>
      </c>
      <c r="E214" s="47">
        <v>59</v>
      </c>
      <c r="F214" s="47">
        <v>5879</v>
      </c>
      <c r="G214" s="47">
        <v>5862</v>
      </c>
      <c r="H214" s="47" t="s">
        <v>20</v>
      </c>
      <c r="I214" s="44">
        <v>2.4</v>
      </c>
      <c r="J214" s="45">
        <v>130.93</v>
      </c>
      <c r="K214" s="45">
        <v>74.91</v>
      </c>
      <c r="L214" s="45">
        <v>11.55</v>
      </c>
      <c r="M214" s="42">
        <v>2063684</v>
      </c>
      <c r="N214" s="42">
        <v>13396</v>
      </c>
      <c r="O214" s="42">
        <v>120435</v>
      </c>
    </row>
    <row r="215" spans="1:15" x14ac:dyDescent="0.25">
      <c r="A215" s="47" t="s">
        <v>594</v>
      </c>
      <c r="B215" s="47" t="s">
        <v>595</v>
      </c>
      <c r="C215" s="47" t="s">
        <v>596</v>
      </c>
      <c r="D215" s="47" t="s">
        <v>597</v>
      </c>
      <c r="E215" s="47">
        <v>60</v>
      </c>
      <c r="F215" s="47">
        <v>5882</v>
      </c>
      <c r="G215" s="47">
        <v>5862</v>
      </c>
      <c r="H215" s="47" t="s">
        <v>20</v>
      </c>
      <c r="I215" s="44">
        <v>2</v>
      </c>
      <c r="J215" s="45">
        <v>116.69</v>
      </c>
      <c r="K215" s="45">
        <v>63.57</v>
      </c>
      <c r="L215" s="45">
        <v>4.2699999999999996</v>
      </c>
      <c r="M215" s="42">
        <v>2025303</v>
      </c>
      <c r="N215" s="42">
        <v>5538</v>
      </c>
      <c r="O215" s="42">
        <v>96690</v>
      </c>
    </row>
    <row r="216" spans="1:15" x14ac:dyDescent="0.25">
      <c r="A216" s="47" t="s">
        <v>598</v>
      </c>
      <c r="B216" s="47" t="s">
        <v>595</v>
      </c>
      <c r="C216" s="47" t="s">
        <v>23</v>
      </c>
      <c r="D216" s="47" t="s">
        <v>58</v>
      </c>
      <c r="E216" s="47">
        <v>60</v>
      </c>
      <c r="F216" s="47">
        <v>5884</v>
      </c>
      <c r="G216" s="47">
        <v>5849</v>
      </c>
      <c r="H216" s="47" t="s">
        <v>49</v>
      </c>
      <c r="I216" s="44">
        <v>2.9</v>
      </c>
      <c r="J216" s="45">
        <v>165.82</v>
      </c>
      <c r="K216" s="45">
        <v>83.73</v>
      </c>
      <c r="L216" s="45">
        <v>5.23</v>
      </c>
      <c r="M216" s="42">
        <v>2494022</v>
      </c>
      <c r="N216" s="42">
        <v>9181</v>
      </c>
      <c r="O216" s="42">
        <v>150719</v>
      </c>
    </row>
    <row r="217" spans="1:15" x14ac:dyDescent="0.25">
      <c r="A217" s="47" t="s">
        <v>600</v>
      </c>
      <c r="B217" s="47" t="s">
        <v>595</v>
      </c>
      <c r="C217" s="47" t="s">
        <v>549</v>
      </c>
      <c r="D217" s="47" t="s">
        <v>117</v>
      </c>
      <c r="E217" s="47">
        <v>60</v>
      </c>
      <c r="F217" s="47">
        <v>5885</v>
      </c>
      <c r="G217" s="47">
        <v>5882</v>
      </c>
      <c r="H217" s="47" t="s">
        <v>20</v>
      </c>
      <c r="I217" s="44">
        <v>3.2</v>
      </c>
      <c r="J217" s="45">
        <v>184.91</v>
      </c>
      <c r="K217" s="45">
        <v>91.61</v>
      </c>
      <c r="L217" s="45">
        <v>19.25</v>
      </c>
      <c r="M217" s="42">
        <v>2173961</v>
      </c>
      <c r="N217" s="42">
        <v>20630</v>
      </c>
      <c r="O217" s="42">
        <v>139887</v>
      </c>
    </row>
    <row r="218" spans="1:15" x14ac:dyDescent="0.25">
      <c r="A218" s="47" t="s">
        <v>601</v>
      </c>
      <c r="B218" s="47" t="s">
        <v>602</v>
      </c>
      <c r="C218" s="47" t="s">
        <v>105</v>
      </c>
      <c r="D218" s="47" t="s">
        <v>272</v>
      </c>
      <c r="E218" s="47">
        <v>60</v>
      </c>
      <c r="F218" s="47">
        <v>5889</v>
      </c>
      <c r="G218" s="47">
        <v>5849</v>
      </c>
      <c r="H218" s="47" t="s">
        <v>49</v>
      </c>
      <c r="I218" s="44">
        <v>3.6</v>
      </c>
      <c r="J218" s="45">
        <v>187.29</v>
      </c>
      <c r="K218" s="45">
        <v>88.88</v>
      </c>
      <c r="L218" s="45">
        <v>7.89</v>
      </c>
      <c r="M218" s="42">
        <v>2696545</v>
      </c>
      <c r="N218" s="42">
        <v>12659</v>
      </c>
      <c r="O218" s="42">
        <v>213294</v>
      </c>
    </row>
    <row r="219" spans="1:15" x14ac:dyDescent="0.25">
      <c r="A219" s="47" t="s">
        <v>604</v>
      </c>
      <c r="B219" s="47" t="s">
        <v>605</v>
      </c>
      <c r="C219" s="47" t="s">
        <v>606</v>
      </c>
      <c r="D219" s="47" t="s">
        <v>607</v>
      </c>
      <c r="E219" s="47">
        <v>60</v>
      </c>
      <c r="F219" s="47">
        <v>5896</v>
      </c>
      <c r="G219" s="47">
        <v>5882</v>
      </c>
      <c r="H219" s="47" t="s">
        <v>20</v>
      </c>
      <c r="I219" s="44">
        <v>2.7</v>
      </c>
      <c r="J219" s="45">
        <v>170.28</v>
      </c>
      <c r="K219" s="45">
        <v>68.52</v>
      </c>
      <c r="L219" s="45">
        <v>4.37</v>
      </c>
      <c r="M219" s="42">
        <v>1947136</v>
      </c>
      <c r="N219" s="42">
        <v>6613</v>
      </c>
      <c r="O219" s="42">
        <v>129145</v>
      </c>
    </row>
    <row r="220" spans="1:15" x14ac:dyDescent="0.25">
      <c r="A220" s="47" t="s">
        <v>608</v>
      </c>
      <c r="B220" s="47" t="s">
        <v>605</v>
      </c>
      <c r="C220" s="47" t="s">
        <v>609</v>
      </c>
      <c r="D220" s="47" t="s">
        <v>29</v>
      </c>
      <c r="E220" s="47">
        <v>60</v>
      </c>
      <c r="F220" s="47">
        <v>5901</v>
      </c>
      <c r="G220" s="47">
        <v>5849</v>
      </c>
      <c r="H220" s="47" t="s">
        <v>49</v>
      </c>
      <c r="I220" s="44">
        <v>3.5</v>
      </c>
      <c r="J220" s="45">
        <v>189.83</v>
      </c>
      <c r="K220" s="45">
        <v>89.41</v>
      </c>
      <c r="L220" s="45">
        <v>3.89</v>
      </c>
      <c r="M220" s="42">
        <v>2997834</v>
      </c>
      <c r="N220" s="42">
        <v>6768</v>
      </c>
      <c r="O220" s="42">
        <v>214807</v>
      </c>
    </row>
    <row r="221" spans="1:15" x14ac:dyDescent="0.25">
      <c r="A221" s="47" t="s">
        <v>611</v>
      </c>
      <c r="B221" s="47" t="s">
        <v>612</v>
      </c>
      <c r="C221" s="47" t="s">
        <v>613</v>
      </c>
      <c r="D221" s="47" t="s">
        <v>105</v>
      </c>
      <c r="E221" s="47">
        <v>60</v>
      </c>
      <c r="F221" s="47">
        <v>5911</v>
      </c>
      <c r="G221" s="47">
        <v>5882</v>
      </c>
      <c r="H221" s="47" t="s">
        <v>20</v>
      </c>
      <c r="I221" s="44">
        <v>2.6</v>
      </c>
      <c r="J221" s="45">
        <v>164.63</v>
      </c>
      <c r="K221" s="45">
        <v>68.16</v>
      </c>
      <c r="L221" s="45">
        <v>4.0999999999999996</v>
      </c>
      <c r="M221" s="42">
        <v>1875534</v>
      </c>
      <c r="N221" s="42">
        <v>6164</v>
      </c>
      <c r="O221" s="42">
        <v>110060</v>
      </c>
    </row>
    <row r="222" spans="1:15" x14ac:dyDescent="0.25">
      <c r="A222" s="47" t="s">
        <v>614</v>
      </c>
      <c r="B222" s="47" t="s">
        <v>612</v>
      </c>
      <c r="C222" s="47" t="s">
        <v>58</v>
      </c>
      <c r="D222" s="47" t="s">
        <v>174</v>
      </c>
      <c r="E222" s="47">
        <v>60</v>
      </c>
      <c r="F222" s="47">
        <v>5913</v>
      </c>
      <c r="G222" s="47">
        <v>5849</v>
      </c>
      <c r="H222" s="47" t="s">
        <v>49</v>
      </c>
      <c r="I222" s="44">
        <v>3.6</v>
      </c>
      <c r="J222" s="45">
        <v>194.58</v>
      </c>
      <c r="K222" s="45">
        <v>98.2</v>
      </c>
      <c r="L222" s="45">
        <v>8.19</v>
      </c>
      <c r="M222" s="42">
        <v>3101458</v>
      </c>
      <c r="N222" s="42">
        <v>15982</v>
      </c>
      <c r="O222" s="42">
        <v>217142</v>
      </c>
    </row>
    <row r="223" spans="1:15" x14ac:dyDescent="0.25">
      <c r="A223" s="47" t="s">
        <v>616</v>
      </c>
      <c r="B223" s="47" t="s">
        <v>617</v>
      </c>
      <c r="C223" s="47" t="s">
        <v>618</v>
      </c>
      <c r="D223" s="47" t="s">
        <v>32</v>
      </c>
      <c r="E223" s="47">
        <v>59</v>
      </c>
      <c r="F223" s="47">
        <v>5918</v>
      </c>
      <c r="G223" s="47">
        <v>5849</v>
      </c>
      <c r="H223" s="47" t="s">
        <v>49</v>
      </c>
      <c r="I223" s="44">
        <v>3.3</v>
      </c>
      <c r="J223" s="45">
        <v>178.11</v>
      </c>
      <c r="K223" s="45">
        <v>83.33</v>
      </c>
      <c r="L223" s="45">
        <v>6.94</v>
      </c>
      <c r="M223" s="42">
        <v>2452031</v>
      </c>
      <c r="N223" s="42">
        <v>12282</v>
      </c>
      <c r="O223" s="42">
        <v>201870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3"/>
  <sheetViews>
    <sheetView workbookViewId="0">
      <pane ySplit="1" topLeftCell="A173" activePane="bottomLeft" state="frozen"/>
      <selection activeCell="E1" sqref="E1"/>
      <selection pane="bottomLeft" activeCell="S200" sqref="S200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19" style="47" customWidth="1"/>
    <col min="17" max="17" width="9.140625" style="47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hidden="1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5">
        <v>5.17</v>
      </c>
      <c r="J2" s="45">
        <v>274.5</v>
      </c>
      <c r="K2" s="45">
        <v>226.35</v>
      </c>
      <c r="L2" s="45">
        <v>14.03</v>
      </c>
      <c r="M2" s="42">
        <v>4123752</v>
      </c>
      <c r="N2" s="42">
        <v>999021</v>
      </c>
      <c r="O2" s="42">
        <v>53133</v>
      </c>
      <c r="P2" s="45">
        <v>4.67</v>
      </c>
    </row>
    <row r="3" spans="1:16" hidden="1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5.0599999999999996</v>
      </c>
      <c r="J3" s="45">
        <v>271.42</v>
      </c>
      <c r="K3" s="45">
        <v>213.55</v>
      </c>
      <c r="L3" s="45">
        <v>13.91</v>
      </c>
      <c r="M3" s="42">
        <v>3938148</v>
      </c>
      <c r="N3" s="42">
        <v>1001673</v>
      </c>
      <c r="O3" s="42">
        <v>61445</v>
      </c>
      <c r="P3" s="45">
        <v>5.2</v>
      </c>
    </row>
    <row r="4" spans="1:16" hidden="1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5.27</v>
      </c>
      <c r="J4" s="45">
        <v>283.5</v>
      </c>
      <c r="K4" s="45">
        <v>224.63</v>
      </c>
      <c r="L4" s="45">
        <v>14.33</v>
      </c>
      <c r="M4" s="42">
        <v>4170079</v>
      </c>
      <c r="N4" s="42">
        <v>1004013</v>
      </c>
      <c r="O4" s="42">
        <v>55890</v>
      </c>
      <c r="P4" s="45">
        <v>5.0199999999999996</v>
      </c>
    </row>
    <row r="5" spans="1:16" hidden="1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5.57</v>
      </c>
      <c r="J5" s="45">
        <v>287.24</v>
      </c>
      <c r="K5" s="45">
        <v>237.97</v>
      </c>
      <c r="L5" s="45">
        <v>20.7</v>
      </c>
      <c r="M5" s="42">
        <v>4669762</v>
      </c>
      <c r="N5" s="42">
        <v>1499087</v>
      </c>
      <c r="O5" s="42">
        <v>63028</v>
      </c>
      <c r="P5" s="45">
        <v>4.7</v>
      </c>
    </row>
    <row r="6" spans="1:16" hidden="1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5">
        <v>5.0199999999999996</v>
      </c>
      <c r="J6" s="45">
        <v>267.56</v>
      </c>
      <c r="K6" s="45">
        <v>214.34</v>
      </c>
      <c r="L6" s="45">
        <v>15</v>
      </c>
      <c r="M6" s="42">
        <v>3890884</v>
      </c>
      <c r="N6" s="42">
        <v>1009668</v>
      </c>
      <c r="O6" s="42">
        <v>58280</v>
      </c>
      <c r="P6" s="45">
        <v>5.0199999999999996</v>
      </c>
    </row>
    <row r="7" spans="1:16" hidden="1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5.1099999999999994</v>
      </c>
      <c r="J7" s="45">
        <v>276.33999999999997</v>
      </c>
      <c r="K7" s="45">
        <v>237.49</v>
      </c>
      <c r="L7" s="45">
        <v>17.739999999999998</v>
      </c>
      <c r="M7" s="42">
        <v>4442102</v>
      </c>
      <c r="N7" s="42">
        <v>1058895</v>
      </c>
      <c r="O7" s="42">
        <v>34453</v>
      </c>
      <c r="P7" s="45">
        <v>10.49</v>
      </c>
    </row>
    <row r="8" spans="1:16" hidden="1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>
        <v>5058</v>
      </c>
      <c r="H8" s="47" t="s">
        <v>20</v>
      </c>
      <c r="I8" s="45">
        <v>5.12</v>
      </c>
      <c r="J8" s="45">
        <v>269</v>
      </c>
      <c r="K8" s="45">
        <v>217.57</v>
      </c>
      <c r="L8" s="45">
        <v>13.21</v>
      </c>
      <c r="M8" s="42">
        <v>3928427</v>
      </c>
      <c r="N8" s="42">
        <v>1022876</v>
      </c>
      <c r="O8" s="42">
        <v>51741</v>
      </c>
      <c r="P8" s="45">
        <v>6.96</v>
      </c>
    </row>
    <row r="9" spans="1:16" hidden="1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60</v>
      </c>
      <c r="F9" s="47">
        <v>5085</v>
      </c>
      <c r="G9" s="47">
        <v>5058</v>
      </c>
      <c r="H9" s="47" t="s">
        <v>20</v>
      </c>
      <c r="I9" s="45">
        <v>5.27</v>
      </c>
      <c r="J9" s="45">
        <v>278.58</v>
      </c>
      <c r="K9" s="45">
        <v>224.18</v>
      </c>
      <c r="L9" s="45">
        <v>13.28</v>
      </c>
      <c r="M9" s="42">
        <v>4025689</v>
      </c>
      <c r="N9" s="42">
        <v>1028071</v>
      </c>
      <c r="O9" s="42">
        <v>55274</v>
      </c>
      <c r="P9" s="45">
        <v>5.94</v>
      </c>
    </row>
    <row r="10" spans="1:16" hidden="1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62.66</v>
      </c>
      <c r="J10" s="45">
        <v>3595.96</v>
      </c>
      <c r="K10" s="45">
        <v>3668.75</v>
      </c>
      <c r="L10" s="45">
        <v>15.1</v>
      </c>
      <c r="M10" s="42">
        <v>118447271</v>
      </c>
      <c r="N10" s="42">
        <v>3107008</v>
      </c>
      <c r="O10" s="42">
        <v>56044</v>
      </c>
      <c r="P10" s="45">
        <v>5.87</v>
      </c>
    </row>
    <row r="11" spans="1:16" hidden="1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59</v>
      </c>
      <c r="F11" s="47">
        <v>5092</v>
      </c>
      <c r="G11" s="47">
        <v>5058</v>
      </c>
      <c r="H11" s="47" t="s">
        <v>20</v>
      </c>
      <c r="I11" s="45">
        <v>5.31</v>
      </c>
      <c r="J11" s="45">
        <v>270.63</v>
      </c>
      <c r="K11" s="45">
        <v>228.46</v>
      </c>
      <c r="L11" s="45">
        <v>17.12</v>
      </c>
      <c r="M11" s="42">
        <v>4103861</v>
      </c>
      <c r="N11" s="42">
        <v>1055252</v>
      </c>
      <c r="O11" s="42">
        <v>56026</v>
      </c>
      <c r="P11" s="45">
        <v>10.75</v>
      </c>
    </row>
    <row r="12" spans="1:16" hidden="1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40.11</v>
      </c>
      <c r="J12" s="45">
        <v>2290.87</v>
      </c>
      <c r="K12" s="45">
        <v>2306.15</v>
      </c>
      <c r="L12" s="45">
        <v>14.33</v>
      </c>
      <c r="M12" s="42">
        <v>74663652</v>
      </c>
      <c r="N12" s="42">
        <v>2311687</v>
      </c>
      <c r="O12" s="42">
        <v>56589</v>
      </c>
      <c r="P12" s="45">
        <v>5.69</v>
      </c>
    </row>
    <row r="13" spans="1:16" hidden="1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5.34</v>
      </c>
      <c r="J13" s="45">
        <v>280.44</v>
      </c>
      <c r="K13" s="45">
        <v>228.25</v>
      </c>
      <c r="L13" s="45">
        <v>15.02</v>
      </c>
      <c r="M13" s="42">
        <v>4195087</v>
      </c>
      <c r="N13" s="42">
        <v>1048806</v>
      </c>
      <c r="O13" s="42">
        <v>51806</v>
      </c>
      <c r="P13" s="45">
        <v>6.01</v>
      </c>
    </row>
    <row r="14" spans="1:16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59</v>
      </c>
      <c r="F14" s="47">
        <v>5096</v>
      </c>
      <c r="G14" s="47">
        <v>5050</v>
      </c>
      <c r="H14" s="47" t="s">
        <v>49</v>
      </c>
      <c r="I14" s="45">
        <v>41.53</v>
      </c>
      <c r="J14" s="45">
        <v>2339.3000000000002</v>
      </c>
      <c r="K14" s="45">
        <v>2747.88</v>
      </c>
      <c r="L14" s="45">
        <v>139.05000000000001</v>
      </c>
      <c r="M14" s="42">
        <v>57479322</v>
      </c>
      <c r="N14" s="42">
        <v>1442894</v>
      </c>
      <c r="O14" s="42">
        <v>39363</v>
      </c>
      <c r="P14" s="45">
        <v>22.08</v>
      </c>
    </row>
    <row r="15" spans="1:16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59</v>
      </c>
      <c r="F15" s="47">
        <v>5100</v>
      </c>
      <c r="G15" s="47">
        <v>5050</v>
      </c>
      <c r="H15" s="47" t="s">
        <v>49</v>
      </c>
      <c r="I15" s="45">
        <v>4.2699999999999996</v>
      </c>
      <c r="J15" s="45">
        <v>215.45</v>
      </c>
      <c r="K15" s="45">
        <v>1450.49</v>
      </c>
      <c r="L15" s="45">
        <v>227.47</v>
      </c>
      <c r="M15" s="42">
        <v>6869426</v>
      </c>
      <c r="N15" s="42">
        <v>2160127</v>
      </c>
      <c r="O15" s="42">
        <v>46859</v>
      </c>
      <c r="P15" s="45">
        <v>95.72</v>
      </c>
    </row>
    <row r="16" spans="1:16" hidden="1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5.3599999999999994</v>
      </c>
      <c r="J16" s="45">
        <v>282.97000000000003</v>
      </c>
      <c r="K16" s="45">
        <v>236.85</v>
      </c>
      <c r="L16" s="45">
        <v>13.48</v>
      </c>
      <c r="M16" s="42">
        <v>4182250</v>
      </c>
      <c r="N16" s="42">
        <v>1047594</v>
      </c>
      <c r="O16" s="42">
        <v>48714</v>
      </c>
      <c r="P16" s="45">
        <v>6.06</v>
      </c>
    </row>
    <row r="17" spans="1:16" hidden="1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5.74</v>
      </c>
      <c r="J17" s="45">
        <v>295.36</v>
      </c>
      <c r="K17" s="45">
        <v>244.81</v>
      </c>
      <c r="L17" s="45">
        <v>18.86</v>
      </c>
      <c r="M17" s="42">
        <v>4325027</v>
      </c>
      <c r="N17" s="42">
        <v>1051054</v>
      </c>
      <c r="O17" s="42">
        <v>63771</v>
      </c>
      <c r="P17" s="45">
        <v>6.69</v>
      </c>
    </row>
    <row r="18" spans="1:16" hidden="1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5.95</v>
      </c>
      <c r="J18" s="45">
        <v>314.64</v>
      </c>
      <c r="K18" s="45">
        <v>253.8</v>
      </c>
      <c r="L18" s="45">
        <v>14.04</v>
      </c>
      <c r="M18" s="42">
        <v>5300275</v>
      </c>
      <c r="N18" s="42">
        <v>1051786</v>
      </c>
      <c r="O18" s="42">
        <v>66157</v>
      </c>
      <c r="P18" s="45">
        <v>6.12</v>
      </c>
    </row>
    <row r="19" spans="1:16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4.91</v>
      </c>
      <c r="J19" s="45">
        <v>252.62</v>
      </c>
      <c r="K19" s="45">
        <v>473.71</v>
      </c>
      <c r="L19" s="45">
        <v>24.26</v>
      </c>
      <c r="M19" s="42">
        <v>4968227</v>
      </c>
      <c r="N19" s="42">
        <v>127597</v>
      </c>
      <c r="O19" s="42">
        <v>39645</v>
      </c>
      <c r="P19" s="45">
        <v>15.55</v>
      </c>
    </row>
    <row r="20" spans="1:16" hidden="1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59.39</v>
      </c>
      <c r="J20" s="45">
        <v>3399.82</v>
      </c>
      <c r="K20" s="45">
        <v>3466.98</v>
      </c>
      <c r="L20" s="45">
        <v>19.57</v>
      </c>
      <c r="M20" s="42">
        <v>116039681</v>
      </c>
      <c r="N20" s="42">
        <v>3075106</v>
      </c>
      <c r="O20" s="42">
        <v>61109</v>
      </c>
      <c r="P20" s="45">
        <v>7.15</v>
      </c>
    </row>
    <row r="21" spans="1:16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5.0199999999999996</v>
      </c>
      <c r="J21" s="45">
        <v>260.17</v>
      </c>
      <c r="K21" s="45">
        <v>471.55</v>
      </c>
      <c r="L21" s="45">
        <v>28.88</v>
      </c>
      <c r="M21" s="42">
        <v>5114318</v>
      </c>
      <c r="N21" s="42">
        <v>133676</v>
      </c>
      <c r="O21" s="42">
        <v>32537</v>
      </c>
      <c r="P21" s="45">
        <v>21.17</v>
      </c>
    </row>
    <row r="22" spans="1:16" hidden="1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5.43</v>
      </c>
      <c r="J22" s="45">
        <v>282.64</v>
      </c>
      <c r="K22" s="45">
        <v>238.65</v>
      </c>
      <c r="L22" s="45">
        <v>18.010000000000002</v>
      </c>
      <c r="M22" s="42">
        <v>4487608</v>
      </c>
      <c r="N22" s="42">
        <v>1104707</v>
      </c>
      <c r="O22" s="42">
        <v>63646</v>
      </c>
      <c r="P22" s="45">
        <v>11.01</v>
      </c>
    </row>
    <row r="23" spans="1:16" hidden="1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5">
        <v>5.59</v>
      </c>
      <c r="J23" s="45">
        <v>290.27999999999997</v>
      </c>
      <c r="K23" s="45">
        <v>254.68</v>
      </c>
      <c r="L23" s="45">
        <v>21.77</v>
      </c>
      <c r="M23" s="42">
        <v>4738769</v>
      </c>
      <c r="N23" s="42">
        <v>1106650</v>
      </c>
      <c r="O23" s="42">
        <v>61635</v>
      </c>
      <c r="P23" s="45">
        <v>11.01</v>
      </c>
    </row>
    <row r="24" spans="1:16" hidden="1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5.59</v>
      </c>
      <c r="J24" s="45">
        <v>288.2</v>
      </c>
      <c r="K24" s="45">
        <v>238.68</v>
      </c>
      <c r="L24" s="45">
        <v>17.170000000000002</v>
      </c>
      <c r="M24" s="42">
        <v>4324216</v>
      </c>
      <c r="N24" s="42">
        <v>1070105</v>
      </c>
      <c r="O24" s="42">
        <v>71442</v>
      </c>
      <c r="P24" s="45">
        <v>5.92</v>
      </c>
    </row>
    <row r="25" spans="1:16" hidden="1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5.5</v>
      </c>
      <c r="J25" s="45">
        <v>291.08999999999997</v>
      </c>
      <c r="K25" s="45">
        <v>230.86</v>
      </c>
      <c r="L25" s="45">
        <v>16.47</v>
      </c>
      <c r="M25" s="42">
        <v>4335353</v>
      </c>
      <c r="N25" s="42">
        <v>1075199</v>
      </c>
      <c r="O25" s="42">
        <v>65013</v>
      </c>
      <c r="P25" s="45">
        <v>5.78</v>
      </c>
    </row>
    <row r="26" spans="1:16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5">
        <v>5.0299999999999994</v>
      </c>
      <c r="J26" s="45">
        <v>273.83999999999997</v>
      </c>
      <c r="K26" s="45">
        <v>474.8</v>
      </c>
      <c r="L26" s="45">
        <v>24.34</v>
      </c>
      <c r="M26" s="42">
        <v>5349025</v>
      </c>
      <c r="N26" s="42">
        <v>156794</v>
      </c>
      <c r="O26" s="42">
        <v>57687</v>
      </c>
      <c r="P26" s="45">
        <v>7.06</v>
      </c>
    </row>
    <row r="27" spans="1:16" hidden="1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59</v>
      </c>
      <c r="F27" s="47">
        <v>5137</v>
      </c>
      <c r="G27" s="47">
        <v>5105</v>
      </c>
      <c r="H27" s="47" t="s">
        <v>20</v>
      </c>
      <c r="I27" s="45">
        <v>58.7</v>
      </c>
      <c r="J27" s="45">
        <v>3363.5</v>
      </c>
      <c r="K27" s="45">
        <v>3422.42</v>
      </c>
      <c r="L27" s="45">
        <v>18.190000000000001</v>
      </c>
      <c r="M27" s="42">
        <v>103938883</v>
      </c>
      <c r="N27" s="42">
        <v>2892941</v>
      </c>
      <c r="O27" s="42">
        <v>70720</v>
      </c>
      <c r="P27" s="45">
        <v>6.42</v>
      </c>
    </row>
    <row r="28" spans="1:16" hidden="1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5.49</v>
      </c>
      <c r="J28" s="45">
        <v>288.58</v>
      </c>
      <c r="K28" s="45">
        <v>223.13</v>
      </c>
      <c r="L28" s="45">
        <v>14.62</v>
      </c>
      <c r="M28" s="42">
        <v>4123080</v>
      </c>
      <c r="N28" s="42">
        <v>1080989</v>
      </c>
      <c r="O28" s="42">
        <v>70761</v>
      </c>
      <c r="P28" s="45">
        <v>7.63</v>
      </c>
    </row>
    <row r="29" spans="1:16" hidden="1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5">
        <v>5.6999999999999993</v>
      </c>
      <c r="J29" s="45">
        <v>298.94</v>
      </c>
      <c r="K29" s="45">
        <v>233.86</v>
      </c>
      <c r="L29" s="45">
        <v>15.23</v>
      </c>
      <c r="M29" s="42">
        <v>4349506</v>
      </c>
      <c r="N29" s="42">
        <v>1085193</v>
      </c>
      <c r="O29" s="42">
        <v>67365</v>
      </c>
      <c r="P29" s="45">
        <v>6.57</v>
      </c>
    </row>
    <row r="30" spans="1:16" hidden="1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6.18</v>
      </c>
      <c r="J30" s="45">
        <v>328.71</v>
      </c>
      <c r="K30" s="45">
        <v>276.05</v>
      </c>
      <c r="L30" s="45">
        <v>17.25</v>
      </c>
      <c r="M30" s="42">
        <v>4761848</v>
      </c>
      <c r="N30" s="42">
        <v>1117144</v>
      </c>
      <c r="O30" s="42">
        <v>70006</v>
      </c>
      <c r="P30" s="45">
        <v>13.17</v>
      </c>
    </row>
    <row r="31" spans="1:16" hidden="1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>
        <v>5156</v>
      </c>
      <c r="H31" s="47" t="s">
        <v>20</v>
      </c>
      <c r="I31" s="45">
        <v>5.62</v>
      </c>
      <c r="J31" s="45">
        <v>295.27999999999997</v>
      </c>
      <c r="K31" s="45">
        <v>239.66</v>
      </c>
      <c r="L31" s="45">
        <v>16.34</v>
      </c>
      <c r="M31" s="42">
        <v>4313290</v>
      </c>
      <c r="N31" s="42">
        <v>1096654</v>
      </c>
      <c r="O31" s="42">
        <v>56714</v>
      </c>
      <c r="P31" s="45">
        <v>6.18</v>
      </c>
    </row>
    <row r="32" spans="1:16" hidden="1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9.9499999999999993</v>
      </c>
      <c r="J32" s="45">
        <v>537.37</v>
      </c>
      <c r="K32" s="45">
        <v>497.88</v>
      </c>
      <c r="L32" s="45">
        <v>24.56</v>
      </c>
      <c r="M32" s="42">
        <v>12735022</v>
      </c>
      <c r="N32" s="42">
        <v>1778720</v>
      </c>
      <c r="O32" s="42">
        <v>83429</v>
      </c>
      <c r="P32" s="45">
        <v>8.8699999999999992</v>
      </c>
    </row>
    <row r="33" spans="1:16" hidden="1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21.59</v>
      </c>
      <c r="J33" s="45">
        <v>1210.8399999999999</v>
      </c>
      <c r="K33" s="45">
        <v>1204.68</v>
      </c>
      <c r="L33" s="45">
        <v>23.22</v>
      </c>
      <c r="M33" s="42">
        <v>36691666</v>
      </c>
      <c r="N33" s="42">
        <v>2244526</v>
      </c>
      <c r="O33" s="42">
        <v>59874</v>
      </c>
      <c r="P33" s="45">
        <v>6.84</v>
      </c>
    </row>
    <row r="34" spans="1:16" hidden="1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5.69</v>
      </c>
      <c r="J34" s="45">
        <v>295.31</v>
      </c>
      <c r="K34" s="45">
        <v>239.84</v>
      </c>
      <c r="L34" s="45">
        <v>18.309999999999999</v>
      </c>
      <c r="M34" s="42">
        <v>4385743</v>
      </c>
      <c r="N34" s="42">
        <v>1105936</v>
      </c>
      <c r="O34" s="42">
        <v>67592</v>
      </c>
      <c r="P34" s="45">
        <v>6.19</v>
      </c>
    </row>
    <row r="35" spans="1:16" hidden="1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60</v>
      </c>
      <c r="F35" s="47">
        <v>5195</v>
      </c>
      <c r="G35" s="47">
        <v>5163</v>
      </c>
      <c r="H35" s="47" t="s">
        <v>20</v>
      </c>
      <c r="I35" s="45">
        <v>37.200000000000003</v>
      </c>
      <c r="J35" s="45">
        <v>2109.7800000000002</v>
      </c>
      <c r="K35" s="45">
        <v>2125.62</v>
      </c>
      <c r="L35" s="45">
        <v>16.13</v>
      </c>
      <c r="M35" s="42">
        <v>67310979</v>
      </c>
      <c r="N35" s="42">
        <v>2268059</v>
      </c>
      <c r="O35" s="42">
        <v>68523</v>
      </c>
      <c r="P35" s="45">
        <v>6.77</v>
      </c>
    </row>
    <row r="36" spans="1:16" hidden="1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59</v>
      </c>
      <c r="F36" s="47">
        <v>5196</v>
      </c>
      <c r="G36" s="47">
        <v>5163</v>
      </c>
      <c r="H36" s="47" t="s">
        <v>20</v>
      </c>
      <c r="I36" s="45">
        <v>5.45</v>
      </c>
      <c r="J36" s="45">
        <v>281.67</v>
      </c>
      <c r="K36" s="45">
        <v>600.02</v>
      </c>
      <c r="L36" s="45">
        <v>21.99</v>
      </c>
      <c r="M36" s="42">
        <v>5997552</v>
      </c>
      <c r="N36" s="42">
        <v>1219677</v>
      </c>
      <c r="O36" s="42">
        <v>67132</v>
      </c>
      <c r="P36" s="45">
        <v>6.67</v>
      </c>
    </row>
    <row r="37" spans="1:16" hidden="1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5.71</v>
      </c>
      <c r="J37" s="45">
        <v>292.31</v>
      </c>
      <c r="K37" s="45">
        <v>243.06</v>
      </c>
      <c r="L37" s="45">
        <v>14.78</v>
      </c>
      <c r="M37" s="42">
        <v>4663281</v>
      </c>
      <c r="N37" s="42">
        <v>1121837</v>
      </c>
      <c r="O37" s="42">
        <v>70841</v>
      </c>
      <c r="P37" s="45">
        <v>6.48</v>
      </c>
    </row>
    <row r="38" spans="1:16" hidden="1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5">
        <v>5.73</v>
      </c>
      <c r="J38" s="45">
        <v>297.89</v>
      </c>
      <c r="K38" s="45">
        <v>241.14</v>
      </c>
      <c r="L38" s="45">
        <v>16.62</v>
      </c>
      <c r="M38" s="42">
        <v>4457917</v>
      </c>
      <c r="N38" s="42">
        <v>1122045</v>
      </c>
      <c r="O38" s="42">
        <v>75234</v>
      </c>
      <c r="P38" s="45">
        <v>7.88</v>
      </c>
    </row>
    <row r="39" spans="1:16" hidden="1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5.92</v>
      </c>
      <c r="J39" s="45">
        <v>301.10000000000002</v>
      </c>
      <c r="K39" s="45">
        <v>259.45</v>
      </c>
      <c r="L39" s="45">
        <v>22.2</v>
      </c>
      <c r="M39" s="42">
        <v>4666928</v>
      </c>
      <c r="N39" s="42">
        <v>1126085</v>
      </c>
      <c r="O39" s="42">
        <v>60784</v>
      </c>
      <c r="P39" s="45">
        <v>6.68</v>
      </c>
    </row>
    <row r="40" spans="1:16" hidden="1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5.8</v>
      </c>
      <c r="J40" s="45">
        <v>300.81</v>
      </c>
      <c r="K40" s="45">
        <v>258.14</v>
      </c>
      <c r="L40" s="45">
        <v>21.12</v>
      </c>
      <c r="M40" s="42">
        <v>4684383</v>
      </c>
      <c r="N40" s="42">
        <v>1128613</v>
      </c>
      <c r="O40" s="42">
        <v>62377</v>
      </c>
      <c r="P40" s="45">
        <v>6.18</v>
      </c>
    </row>
    <row r="41" spans="1:16" hidden="1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5.41</v>
      </c>
      <c r="J41" s="45">
        <v>278.27</v>
      </c>
      <c r="K41" s="45">
        <v>235.29</v>
      </c>
      <c r="L41" s="45">
        <v>16.079999999999998</v>
      </c>
      <c r="M41" s="42">
        <v>4211898</v>
      </c>
      <c r="N41" s="42">
        <v>1131435</v>
      </c>
      <c r="O41" s="42">
        <v>73087</v>
      </c>
      <c r="P41" s="45">
        <v>7.05</v>
      </c>
    </row>
    <row r="42" spans="1:16" hidden="1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5.72</v>
      </c>
      <c r="J42" s="45">
        <v>290.49</v>
      </c>
      <c r="K42" s="45">
        <v>236.04</v>
      </c>
      <c r="L42" s="45">
        <v>14.66</v>
      </c>
      <c r="M42" s="42">
        <v>4652267</v>
      </c>
      <c r="N42" s="42">
        <v>1134263</v>
      </c>
      <c r="O42" s="42">
        <v>76772</v>
      </c>
      <c r="P42" s="45">
        <v>6.35</v>
      </c>
    </row>
    <row r="43" spans="1:16" hidden="1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59</v>
      </c>
      <c r="F43" s="47">
        <v>5217</v>
      </c>
      <c r="G43" s="47">
        <v>5206</v>
      </c>
      <c r="H43" s="47" t="s">
        <v>20</v>
      </c>
      <c r="I43" s="45">
        <v>5.51</v>
      </c>
      <c r="J43" s="45">
        <v>282.16000000000003</v>
      </c>
      <c r="K43" s="45">
        <v>243.62</v>
      </c>
      <c r="L43" s="45">
        <v>17.78</v>
      </c>
      <c r="M43" s="42">
        <v>4508303</v>
      </c>
      <c r="N43" s="42">
        <v>1145854</v>
      </c>
      <c r="O43" s="42">
        <v>69005</v>
      </c>
      <c r="P43" s="45">
        <v>6.27</v>
      </c>
    </row>
    <row r="44" spans="1:16" hidden="1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41.17</v>
      </c>
      <c r="J44" s="45">
        <v>2345.0500000000002</v>
      </c>
      <c r="K44" s="45">
        <v>2376.15</v>
      </c>
      <c r="L44" s="45">
        <v>16.02</v>
      </c>
      <c r="M44" s="42">
        <v>73426531</v>
      </c>
      <c r="N44" s="42">
        <v>2431497</v>
      </c>
      <c r="O44" s="42">
        <v>70094</v>
      </c>
      <c r="P44" s="45">
        <v>6.8</v>
      </c>
    </row>
    <row r="45" spans="1:16" hidden="1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5.47</v>
      </c>
      <c r="J45" s="45">
        <v>280.72000000000003</v>
      </c>
      <c r="K45" s="45">
        <v>238.47</v>
      </c>
      <c r="L45" s="45">
        <v>15.53</v>
      </c>
      <c r="M45" s="42">
        <v>4456366</v>
      </c>
      <c r="N45" s="42">
        <v>1144137</v>
      </c>
      <c r="O45" s="42">
        <v>69373</v>
      </c>
      <c r="P45" s="45">
        <v>5.71</v>
      </c>
    </row>
    <row r="46" spans="1:16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59</v>
      </c>
      <c r="F46" s="47">
        <v>5229</v>
      </c>
      <c r="G46" s="47">
        <v>5129</v>
      </c>
      <c r="H46" s="47" t="s">
        <v>49</v>
      </c>
      <c r="I46" s="45">
        <v>4.12</v>
      </c>
      <c r="J46" s="45">
        <v>185.36</v>
      </c>
      <c r="K46" s="45">
        <v>396.21</v>
      </c>
      <c r="L46" s="45">
        <v>38.51</v>
      </c>
      <c r="M46" s="42">
        <v>4273659</v>
      </c>
      <c r="N46" s="42">
        <v>205128</v>
      </c>
      <c r="O46" s="42">
        <v>48261</v>
      </c>
      <c r="P46" s="45">
        <v>9.98</v>
      </c>
    </row>
    <row r="47" spans="1:16" hidden="1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5">
        <v>5.8599999999999994</v>
      </c>
      <c r="J47" s="45">
        <v>301.98</v>
      </c>
      <c r="K47" s="45">
        <v>246.69</v>
      </c>
      <c r="L47" s="45">
        <v>15.18</v>
      </c>
      <c r="M47" s="42">
        <v>4733807</v>
      </c>
      <c r="N47" s="42">
        <v>1148830</v>
      </c>
      <c r="O47" s="42">
        <v>77628</v>
      </c>
      <c r="P47" s="45">
        <v>6.59</v>
      </c>
    </row>
    <row r="48" spans="1:16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4.5199999999999996</v>
      </c>
      <c r="J48" s="45">
        <v>196.2</v>
      </c>
      <c r="K48" s="45">
        <v>416.45</v>
      </c>
      <c r="L48" s="45">
        <v>39.83</v>
      </c>
      <c r="M48" s="42">
        <v>4514511</v>
      </c>
      <c r="N48" s="42">
        <v>209578</v>
      </c>
      <c r="O48" s="42">
        <v>44611</v>
      </c>
      <c r="P48" s="45">
        <v>10.16</v>
      </c>
    </row>
    <row r="49" spans="1:16" hidden="1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61.53</v>
      </c>
      <c r="J49" s="45">
        <v>3505.67</v>
      </c>
      <c r="K49" s="45">
        <v>3588.61</v>
      </c>
      <c r="L49" s="45">
        <v>16.57</v>
      </c>
      <c r="M49" s="42">
        <v>106483734</v>
      </c>
      <c r="N49" s="42">
        <v>3013851</v>
      </c>
      <c r="O49" s="42">
        <v>70121</v>
      </c>
      <c r="P49" s="45">
        <v>6.83</v>
      </c>
    </row>
    <row r="50" spans="1:16" hidden="1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5">
        <v>11.61</v>
      </c>
      <c r="J50" s="45">
        <v>632.85</v>
      </c>
      <c r="K50" s="45">
        <v>555.87</v>
      </c>
      <c r="L50" s="45">
        <v>21.8</v>
      </c>
      <c r="M50" s="42">
        <v>14259387</v>
      </c>
      <c r="N50" s="42">
        <v>1373728</v>
      </c>
      <c r="O50" s="42">
        <v>81741</v>
      </c>
      <c r="P50" s="45">
        <v>9.6199999999999992</v>
      </c>
    </row>
    <row r="51" spans="1:16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5.2799999999999994</v>
      </c>
      <c r="J51" s="45">
        <v>252.62</v>
      </c>
      <c r="K51" s="45">
        <v>314.23</v>
      </c>
      <c r="L51" s="45">
        <v>94.79</v>
      </c>
      <c r="M51" s="42">
        <v>3783783</v>
      </c>
      <c r="N51" s="42">
        <v>251321</v>
      </c>
      <c r="O51" s="42">
        <v>46074</v>
      </c>
      <c r="P51" s="45">
        <v>22.1</v>
      </c>
    </row>
    <row r="52" spans="1:16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5.33</v>
      </c>
      <c r="J52" s="45">
        <v>239.78</v>
      </c>
      <c r="K52" s="45">
        <v>213.45</v>
      </c>
      <c r="L52" s="45">
        <v>28.63</v>
      </c>
      <c r="M52" s="42">
        <v>3058033</v>
      </c>
      <c r="N52" s="42">
        <v>232900</v>
      </c>
      <c r="O52" s="42">
        <v>51682</v>
      </c>
      <c r="P52" s="45">
        <v>8.69</v>
      </c>
    </row>
    <row r="53" spans="1:16" hidden="1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6.93</v>
      </c>
      <c r="J53" s="45">
        <v>373.07</v>
      </c>
      <c r="K53" s="45">
        <v>271.85000000000002</v>
      </c>
      <c r="L53" s="45">
        <v>17.809999999999999</v>
      </c>
      <c r="M53" s="42">
        <v>4919963</v>
      </c>
      <c r="N53" s="42">
        <v>1230020</v>
      </c>
      <c r="O53" s="42">
        <v>81296</v>
      </c>
      <c r="P53" s="45">
        <v>6.99</v>
      </c>
    </row>
    <row r="54" spans="1:16" hidden="1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5">
        <v>6.6</v>
      </c>
      <c r="J54" s="45">
        <v>356.94</v>
      </c>
      <c r="K54" s="45">
        <v>277.52999999999997</v>
      </c>
      <c r="L54" s="45">
        <v>24.24</v>
      </c>
      <c r="M54" s="42">
        <v>4718806</v>
      </c>
      <c r="N54" s="42">
        <v>1288521</v>
      </c>
      <c r="O54" s="42">
        <v>81022</v>
      </c>
      <c r="P54" s="45">
        <v>10.93</v>
      </c>
    </row>
    <row r="55" spans="1:16" hidden="1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59</v>
      </c>
      <c r="F55" s="47">
        <v>5257</v>
      </c>
      <c r="G55" s="47">
        <v>5252</v>
      </c>
      <c r="H55" s="47" t="s">
        <v>20</v>
      </c>
      <c r="I55" s="45">
        <v>6.35</v>
      </c>
      <c r="J55" s="45">
        <v>341.84</v>
      </c>
      <c r="K55" s="45">
        <v>256.18</v>
      </c>
      <c r="L55" s="45">
        <v>16.079999999999998</v>
      </c>
      <c r="M55" s="42">
        <v>4397899</v>
      </c>
      <c r="N55" s="42">
        <v>1235802</v>
      </c>
      <c r="O55" s="42">
        <v>71975</v>
      </c>
      <c r="P55" s="45">
        <v>8.3699999999999992</v>
      </c>
    </row>
    <row r="56" spans="1:16" hidden="1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6.59</v>
      </c>
      <c r="J56" s="45">
        <v>354.11</v>
      </c>
      <c r="K56" s="45">
        <v>258.62</v>
      </c>
      <c r="L56" s="45">
        <v>18.18</v>
      </c>
      <c r="M56" s="42">
        <v>4687047</v>
      </c>
      <c r="N56" s="42">
        <v>1239630</v>
      </c>
      <c r="O56" s="42">
        <v>80722</v>
      </c>
      <c r="P56" s="45">
        <v>7.32</v>
      </c>
    </row>
    <row r="57" spans="1:16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6.27</v>
      </c>
      <c r="J57" s="45">
        <v>260.39999999999998</v>
      </c>
      <c r="K57" s="45">
        <v>306.57</v>
      </c>
      <c r="L57" s="45">
        <v>61.62</v>
      </c>
      <c r="M57" s="42">
        <v>3567496</v>
      </c>
      <c r="N57" s="42">
        <v>260198</v>
      </c>
      <c r="O57" s="42">
        <v>54427</v>
      </c>
      <c r="P57" s="45">
        <v>11.07</v>
      </c>
    </row>
    <row r="58" spans="1:16" hidden="1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6.9</v>
      </c>
      <c r="J58" s="45">
        <v>368.01</v>
      </c>
      <c r="K58" s="45">
        <v>264.97000000000003</v>
      </c>
      <c r="L58" s="45">
        <v>19.510000000000002</v>
      </c>
      <c r="M58" s="42">
        <v>4968159</v>
      </c>
      <c r="N58" s="42">
        <v>1262493</v>
      </c>
      <c r="O58" s="42">
        <v>81320</v>
      </c>
      <c r="P58" s="45">
        <v>7.48</v>
      </c>
    </row>
    <row r="59" spans="1:16" hidden="1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38.080000000000013</v>
      </c>
      <c r="J59" s="45">
        <v>2152.4299999999998</v>
      </c>
      <c r="K59" s="45">
        <v>2131.13</v>
      </c>
      <c r="L59" s="45">
        <v>20.100000000000001</v>
      </c>
      <c r="M59" s="42">
        <v>66762809</v>
      </c>
      <c r="N59" s="42">
        <v>2437628</v>
      </c>
      <c r="O59" s="42">
        <v>85412</v>
      </c>
      <c r="P59" s="45">
        <v>7.02</v>
      </c>
    </row>
    <row r="60" spans="1:16" hidden="1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5">
        <v>64.11999999999999</v>
      </c>
      <c r="J60" s="45">
        <v>3661.66</v>
      </c>
      <c r="K60" s="45">
        <v>3694.91</v>
      </c>
      <c r="L60" s="45">
        <v>19.02</v>
      </c>
      <c r="M60" s="42">
        <v>115788164</v>
      </c>
      <c r="N60" s="42">
        <v>3339209</v>
      </c>
      <c r="O60" s="42">
        <v>77792</v>
      </c>
      <c r="P60" s="45">
        <v>7.99</v>
      </c>
    </row>
    <row r="61" spans="1:16" hidden="1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>
        <v>5252</v>
      </c>
      <c r="H61" s="47" t="s">
        <v>20</v>
      </c>
      <c r="I61" s="45">
        <v>7.34</v>
      </c>
      <c r="J61" s="45">
        <v>380.31</v>
      </c>
      <c r="K61" s="45">
        <v>270.44</v>
      </c>
      <c r="L61" s="45">
        <v>18.29</v>
      </c>
      <c r="M61" s="42">
        <v>4977805</v>
      </c>
      <c r="N61" s="42">
        <v>1273278</v>
      </c>
      <c r="O61" s="42">
        <v>118472</v>
      </c>
      <c r="P61" s="45">
        <v>7.67</v>
      </c>
    </row>
    <row r="62" spans="1:16" hidden="1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7.63</v>
      </c>
      <c r="J62" s="45">
        <v>402.12</v>
      </c>
      <c r="K62" s="45">
        <v>298.08999999999997</v>
      </c>
      <c r="L62" s="45">
        <v>17.75</v>
      </c>
      <c r="M62" s="42">
        <v>6238628</v>
      </c>
      <c r="N62" s="42">
        <v>1276779</v>
      </c>
      <c r="O62" s="42">
        <v>98382</v>
      </c>
      <c r="P62" s="45">
        <v>8.61</v>
      </c>
    </row>
    <row r="63" spans="1:16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7.74</v>
      </c>
      <c r="J63" s="45">
        <v>254.49</v>
      </c>
      <c r="K63" s="45">
        <v>398.04</v>
      </c>
      <c r="L63" s="45">
        <v>78.3</v>
      </c>
      <c r="M63" s="42">
        <v>3542735</v>
      </c>
      <c r="N63" s="42">
        <v>288785</v>
      </c>
      <c r="O63" s="42">
        <v>47446</v>
      </c>
      <c r="P63" s="45">
        <v>11.48</v>
      </c>
    </row>
    <row r="64" spans="1:16" hidden="1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>
        <v>5293</v>
      </c>
      <c r="H64" s="47" t="s">
        <v>20</v>
      </c>
      <c r="I64" s="45">
        <v>7.04</v>
      </c>
      <c r="J64" s="45">
        <v>370.11</v>
      </c>
      <c r="K64" s="45">
        <v>271.41000000000003</v>
      </c>
      <c r="L64" s="45">
        <v>18.86</v>
      </c>
      <c r="M64" s="42">
        <v>4871642</v>
      </c>
      <c r="N64" s="42">
        <v>1291954</v>
      </c>
      <c r="O64" s="42">
        <v>99121</v>
      </c>
      <c r="P64" s="45">
        <v>7.7</v>
      </c>
    </row>
    <row r="65" spans="1:16" hidden="1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7.03</v>
      </c>
      <c r="J65" s="45">
        <v>365.95</v>
      </c>
      <c r="K65" s="45">
        <v>281.31</v>
      </c>
      <c r="L65" s="45">
        <v>17.87</v>
      </c>
      <c r="M65" s="42">
        <v>5046325</v>
      </c>
      <c r="N65" s="42">
        <v>1302493</v>
      </c>
      <c r="O65" s="42">
        <v>80101</v>
      </c>
      <c r="P65" s="45">
        <v>8</v>
      </c>
    </row>
    <row r="66" spans="1:16" hidden="1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5">
        <v>6.99</v>
      </c>
      <c r="J66" s="45">
        <v>367.88</v>
      </c>
      <c r="K66" s="45">
        <v>278.29000000000002</v>
      </c>
      <c r="L66" s="45">
        <v>20.47</v>
      </c>
      <c r="M66" s="42">
        <v>5017221</v>
      </c>
      <c r="N66" s="42">
        <v>1301844</v>
      </c>
      <c r="O66" s="42">
        <v>82197</v>
      </c>
      <c r="P66" s="45">
        <v>7.55</v>
      </c>
    </row>
    <row r="67" spans="1:16" hidden="1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5">
        <v>6.93</v>
      </c>
      <c r="J67" s="45">
        <v>352.14</v>
      </c>
      <c r="K67" s="45">
        <v>266.25</v>
      </c>
      <c r="L67" s="45">
        <v>20.77</v>
      </c>
      <c r="M67" s="42">
        <v>4637953</v>
      </c>
      <c r="N67" s="42">
        <v>1304898</v>
      </c>
      <c r="O67" s="42">
        <v>96466</v>
      </c>
      <c r="P67" s="45">
        <v>7.81</v>
      </c>
    </row>
    <row r="68" spans="1:16" hidden="1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59</v>
      </c>
      <c r="F68" s="47">
        <v>5314</v>
      </c>
      <c r="G68" s="47">
        <v>5301</v>
      </c>
      <c r="H68" s="47" t="s">
        <v>20</v>
      </c>
      <c r="I68" s="45">
        <v>7.52</v>
      </c>
      <c r="J68" s="45">
        <v>375.8</v>
      </c>
      <c r="K68" s="45">
        <v>291.85000000000002</v>
      </c>
      <c r="L68" s="45">
        <v>21.14</v>
      </c>
      <c r="M68" s="42">
        <v>6008500</v>
      </c>
      <c r="N68" s="42">
        <v>1307617</v>
      </c>
      <c r="O68" s="42">
        <v>90323</v>
      </c>
      <c r="P68" s="45">
        <v>7.46</v>
      </c>
    </row>
    <row r="69" spans="1:16" hidden="1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5">
        <v>7.26</v>
      </c>
      <c r="J69" s="45">
        <v>369.11</v>
      </c>
      <c r="K69" s="45">
        <v>276.11</v>
      </c>
      <c r="L69" s="45">
        <v>19.95</v>
      </c>
      <c r="M69" s="42">
        <v>4931912</v>
      </c>
      <c r="N69" s="42">
        <v>1307555</v>
      </c>
      <c r="O69" s="42">
        <v>103331</v>
      </c>
      <c r="P69" s="45">
        <v>8.42</v>
      </c>
    </row>
    <row r="70" spans="1:16" hidden="1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7.3599999999999994</v>
      </c>
      <c r="J70" s="45">
        <v>368.64</v>
      </c>
      <c r="K70" s="45">
        <v>284.64</v>
      </c>
      <c r="L70" s="45">
        <v>22.84</v>
      </c>
      <c r="M70" s="42">
        <v>4716208</v>
      </c>
      <c r="N70" s="42">
        <v>1320151</v>
      </c>
      <c r="O70" s="42">
        <v>105627</v>
      </c>
      <c r="P70" s="45">
        <v>8.3800000000000008</v>
      </c>
    </row>
    <row r="71" spans="1:16" hidden="1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5">
        <v>6.8900000000000006</v>
      </c>
      <c r="J71" s="45">
        <v>344.55</v>
      </c>
      <c r="K71" s="45">
        <v>266.04000000000002</v>
      </c>
      <c r="L71" s="45">
        <v>22.66</v>
      </c>
      <c r="M71" s="42">
        <v>4627340</v>
      </c>
      <c r="N71" s="42">
        <v>1318795</v>
      </c>
      <c r="O71" s="42">
        <v>92764</v>
      </c>
      <c r="P71" s="45">
        <v>8.16</v>
      </c>
    </row>
    <row r="72" spans="1:16" hidden="1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12.1</v>
      </c>
      <c r="J72" s="45">
        <v>656.09</v>
      </c>
      <c r="K72" s="45">
        <v>588.55999999999995</v>
      </c>
      <c r="L72" s="45">
        <v>29.89</v>
      </c>
      <c r="M72" s="42">
        <v>5303335</v>
      </c>
      <c r="N72" s="42">
        <v>1375801</v>
      </c>
      <c r="O72" s="42">
        <v>101217</v>
      </c>
      <c r="P72" s="45">
        <v>14.49</v>
      </c>
    </row>
    <row r="73" spans="1:16" hidden="1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7.21</v>
      </c>
      <c r="J73" s="45">
        <v>369.71</v>
      </c>
      <c r="K73" s="45">
        <v>282.26</v>
      </c>
      <c r="L73" s="45">
        <v>20.309999999999999</v>
      </c>
      <c r="M73" s="42">
        <v>4942705</v>
      </c>
      <c r="N73" s="42">
        <v>1325026</v>
      </c>
      <c r="O73" s="42">
        <v>95213</v>
      </c>
      <c r="P73" s="45">
        <v>7.58</v>
      </c>
    </row>
    <row r="74" spans="1:16" hidden="1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48.93</v>
      </c>
      <c r="J74" s="45">
        <v>2671.79</v>
      </c>
      <c r="K74" s="45">
        <v>2835.17</v>
      </c>
      <c r="L74" s="45">
        <v>24.93</v>
      </c>
      <c r="M74" s="42">
        <v>84049344</v>
      </c>
      <c r="N74" s="42">
        <v>2837412</v>
      </c>
      <c r="O74" s="42">
        <v>94832</v>
      </c>
      <c r="P74" s="45">
        <v>7.65</v>
      </c>
    </row>
    <row r="75" spans="1:16" hidden="1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5.94</v>
      </c>
      <c r="J75" s="45">
        <v>295.39</v>
      </c>
      <c r="K75" s="45">
        <v>270.89</v>
      </c>
      <c r="L75" s="45">
        <v>20.67</v>
      </c>
      <c r="M75" s="42">
        <v>4948426</v>
      </c>
      <c r="N75" s="42">
        <v>1325455</v>
      </c>
      <c r="O75" s="42">
        <v>72282</v>
      </c>
      <c r="P75" s="45">
        <v>7.56</v>
      </c>
    </row>
    <row r="76" spans="1:16" hidden="1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5.8900000000000006</v>
      </c>
      <c r="J76" s="45">
        <v>288.39</v>
      </c>
      <c r="K76" s="45">
        <v>259.25</v>
      </c>
      <c r="L76" s="45">
        <v>21.01</v>
      </c>
      <c r="M76" s="42">
        <v>4537442</v>
      </c>
      <c r="N76" s="42">
        <v>1328335</v>
      </c>
      <c r="O76" s="42">
        <v>77235</v>
      </c>
      <c r="P76" s="45">
        <v>6.83</v>
      </c>
    </row>
    <row r="77" spans="1:16" hidden="1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36.67</v>
      </c>
      <c r="J77" s="45">
        <v>2013.96</v>
      </c>
      <c r="K77" s="45">
        <v>2100.7199999999998</v>
      </c>
      <c r="L77" s="45">
        <v>22.79</v>
      </c>
      <c r="M77" s="42">
        <v>64221379</v>
      </c>
      <c r="N77" s="42">
        <v>2458928</v>
      </c>
      <c r="O77" s="42">
        <v>70462</v>
      </c>
      <c r="P77" s="45">
        <v>6.24</v>
      </c>
    </row>
    <row r="78" spans="1:16" hidden="1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5.79</v>
      </c>
      <c r="J78" s="45">
        <v>284.12</v>
      </c>
      <c r="K78" s="45">
        <v>256.83999999999997</v>
      </c>
      <c r="L78" s="45">
        <v>21.86</v>
      </c>
      <c r="M78" s="42">
        <v>4507322</v>
      </c>
      <c r="N78" s="42">
        <v>1329065</v>
      </c>
      <c r="O78" s="42">
        <v>71724</v>
      </c>
      <c r="P78" s="45">
        <v>6.15</v>
      </c>
    </row>
    <row r="79" spans="1:16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59</v>
      </c>
      <c r="F79" s="47">
        <v>5334</v>
      </c>
      <c r="G79" s="47">
        <v>5299</v>
      </c>
      <c r="H79" s="47" t="s">
        <v>49</v>
      </c>
      <c r="I79" s="45">
        <v>50.75</v>
      </c>
      <c r="J79" s="45">
        <v>2044.59</v>
      </c>
      <c r="K79" s="45">
        <v>3071.2</v>
      </c>
      <c r="L79" s="45">
        <v>112.96</v>
      </c>
      <c r="M79" s="42">
        <v>49382264</v>
      </c>
      <c r="N79" s="42">
        <v>1458398</v>
      </c>
      <c r="O79" s="42">
        <v>45376</v>
      </c>
      <c r="P79" s="45">
        <v>21.68</v>
      </c>
    </row>
    <row r="80" spans="1:16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59</v>
      </c>
      <c r="F80" s="47">
        <v>5338</v>
      </c>
      <c r="G80" s="47">
        <v>5334</v>
      </c>
      <c r="H80" s="47" t="s">
        <v>49</v>
      </c>
      <c r="I80" s="45">
        <v>6.8900000000000006</v>
      </c>
      <c r="J80" s="45">
        <v>190.08</v>
      </c>
      <c r="K80" s="45">
        <v>403.95</v>
      </c>
      <c r="L80" s="45">
        <v>82.35</v>
      </c>
      <c r="M80" s="42">
        <v>3385170</v>
      </c>
      <c r="N80" s="42">
        <v>332436</v>
      </c>
      <c r="O80" s="42">
        <v>43168</v>
      </c>
      <c r="P80" s="45">
        <v>20.58</v>
      </c>
    </row>
    <row r="81" spans="1:16" hidden="1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59</v>
      </c>
      <c r="F81" s="47">
        <v>5339</v>
      </c>
      <c r="G81" s="47">
        <v>5301</v>
      </c>
      <c r="H81" s="47" t="s">
        <v>20</v>
      </c>
      <c r="I81" s="45">
        <v>6.04</v>
      </c>
      <c r="J81" s="45">
        <v>304.52999999999997</v>
      </c>
      <c r="K81" s="45">
        <v>3612.53</v>
      </c>
      <c r="L81" s="45">
        <v>197</v>
      </c>
      <c r="M81" s="42">
        <v>19387654</v>
      </c>
      <c r="N81" s="42">
        <v>10507016</v>
      </c>
      <c r="O81" s="42">
        <v>423578</v>
      </c>
      <c r="P81" s="45">
        <v>153.16</v>
      </c>
    </row>
    <row r="82" spans="1:16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5.85</v>
      </c>
      <c r="J82" s="45">
        <v>188.65</v>
      </c>
      <c r="K82" s="45">
        <v>367.36</v>
      </c>
      <c r="L82" s="45">
        <v>88.56</v>
      </c>
      <c r="M82" s="42">
        <v>3532068</v>
      </c>
      <c r="N82" s="42">
        <v>337381</v>
      </c>
      <c r="O82" s="42">
        <v>48296</v>
      </c>
      <c r="P82" s="45">
        <v>12.75</v>
      </c>
    </row>
    <row r="83" spans="1:16" hidden="1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6.09</v>
      </c>
      <c r="J83" s="45">
        <v>299.83</v>
      </c>
      <c r="K83" s="45">
        <v>269.49</v>
      </c>
      <c r="L83" s="45">
        <v>22.24</v>
      </c>
      <c r="M83" s="42">
        <v>4727486</v>
      </c>
      <c r="N83" s="42">
        <v>1341061</v>
      </c>
      <c r="O83" s="42">
        <v>69223</v>
      </c>
      <c r="P83" s="45">
        <v>8.06</v>
      </c>
    </row>
    <row r="84" spans="1:16" hidden="1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59</v>
      </c>
      <c r="F84" s="47">
        <v>5347</v>
      </c>
      <c r="G84" s="47">
        <v>5339</v>
      </c>
      <c r="H84" s="47" t="s">
        <v>20</v>
      </c>
      <c r="I84" s="45">
        <v>6.09</v>
      </c>
      <c r="J84" s="45">
        <v>291.52999999999997</v>
      </c>
      <c r="K84" s="45">
        <v>302.48</v>
      </c>
      <c r="L84" s="45">
        <v>42.99</v>
      </c>
      <c r="M84" s="42">
        <v>4774319</v>
      </c>
      <c r="N84" s="42">
        <v>1328984</v>
      </c>
      <c r="O84" s="42">
        <v>73801</v>
      </c>
      <c r="P84" s="45">
        <v>14.65</v>
      </c>
    </row>
    <row r="85" spans="1:16" hidden="1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60</v>
      </c>
      <c r="F85" s="47">
        <v>5348</v>
      </c>
      <c r="G85" s="47">
        <v>5339</v>
      </c>
      <c r="H85" s="47" t="s">
        <v>20</v>
      </c>
      <c r="I85" s="45">
        <v>6.75</v>
      </c>
      <c r="J85" s="45">
        <v>330.56</v>
      </c>
      <c r="K85" s="45">
        <v>302.99</v>
      </c>
      <c r="L85" s="45">
        <v>28.66</v>
      </c>
      <c r="M85" s="42">
        <v>6487094</v>
      </c>
      <c r="N85" s="42">
        <v>1344208</v>
      </c>
      <c r="O85" s="42">
        <v>80160</v>
      </c>
      <c r="P85" s="45">
        <v>7.84</v>
      </c>
    </row>
    <row r="86" spans="1:16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59</v>
      </c>
      <c r="F86" s="47">
        <v>5352</v>
      </c>
      <c r="G86" s="47">
        <v>5342</v>
      </c>
      <c r="H86" s="47" t="s">
        <v>49</v>
      </c>
      <c r="I86" s="45">
        <v>6.06</v>
      </c>
      <c r="J86" s="45">
        <v>188.99</v>
      </c>
      <c r="K86" s="45">
        <v>353.93</v>
      </c>
      <c r="L86" s="45">
        <v>65.22</v>
      </c>
      <c r="M86" s="42">
        <v>3702194</v>
      </c>
      <c r="N86" s="42">
        <v>342960</v>
      </c>
      <c r="O86" s="42">
        <v>48472</v>
      </c>
      <c r="P86" s="45">
        <v>9.69</v>
      </c>
    </row>
    <row r="87" spans="1:16" hidden="1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6.1</v>
      </c>
      <c r="J87" s="45">
        <v>300.92</v>
      </c>
      <c r="K87" s="45">
        <v>290.44</v>
      </c>
      <c r="L87" s="45">
        <v>32.090000000000003</v>
      </c>
      <c r="M87" s="42">
        <v>5223305</v>
      </c>
      <c r="N87" s="42">
        <v>1375554</v>
      </c>
      <c r="O87" s="42">
        <v>77297</v>
      </c>
      <c r="P87" s="45">
        <v>10.57</v>
      </c>
    </row>
    <row r="88" spans="1:16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5">
        <v>6.53</v>
      </c>
      <c r="J88" s="45">
        <v>203.66</v>
      </c>
      <c r="K88" s="45">
        <v>390.03</v>
      </c>
      <c r="L88" s="45">
        <v>75.239999999999995</v>
      </c>
      <c r="M88" s="42">
        <v>4021538</v>
      </c>
      <c r="N88" s="42">
        <v>347335</v>
      </c>
      <c r="O88" s="42">
        <v>44667</v>
      </c>
      <c r="P88" s="45">
        <v>14.07</v>
      </c>
    </row>
    <row r="89" spans="1:16" hidden="1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6.56</v>
      </c>
      <c r="J89" s="45">
        <v>300.08999999999997</v>
      </c>
      <c r="K89" s="45">
        <v>285.87</v>
      </c>
      <c r="L89" s="45">
        <v>39.44</v>
      </c>
      <c r="M89" s="42">
        <v>5155807</v>
      </c>
      <c r="N89" s="42">
        <v>1670834</v>
      </c>
      <c r="O89" s="42">
        <v>72379</v>
      </c>
      <c r="P89" s="45">
        <v>6.52</v>
      </c>
    </row>
    <row r="90" spans="1:16" hidden="1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7.05</v>
      </c>
      <c r="J90" s="45">
        <v>331.29</v>
      </c>
      <c r="K90" s="45">
        <v>321.33999999999997</v>
      </c>
      <c r="L90" s="45">
        <v>38.380000000000003</v>
      </c>
      <c r="M90" s="42">
        <v>6239239</v>
      </c>
      <c r="N90" s="42">
        <v>1354221</v>
      </c>
      <c r="O90" s="42">
        <v>75167</v>
      </c>
      <c r="P90" s="45">
        <v>7.49</v>
      </c>
    </row>
    <row r="91" spans="1:16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5">
        <v>6.22</v>
      </c>
      <c r="J91" s="45">
        <v>187.05</v>
      </c>
      <c r="K91" s="45">
        <v>396.82</v>
      </c>
      <c r="L91" s="45">
        <v>84.17</v>
      </c>
      <c r="M91" s="42">
        <v>3539104</v>
      </c>
      <c r="N91" s="42">
        <v>354601</v>
      </c>
      <c r="O91" s="42">
        <v>35224</v>
      </c>
      <c r="P91" s="45">
        <v>19.760000000000002</v>
      </c>
    </row>
    <row r="92" spans="1:16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5">
        <v>5.7799999999999994</v>
      </c>
      <c r="J92" s="45">
        <v>196.39</v>
      </c>
      <c r="K92" s="45">
        <v>342.34</v>
      </c>
      <c r="L92" s="45">
        <v>80.63</v>
      </c>
      <c r="M92" s="42">
        <v>3755826</v>
      </c>
      <c r="N92" s="42">
        <v>356524</v>
      </c>
      <c r="O92" s="42">
        <v>48398</v>
      </c>
      <c r="P92" s="45">
        <v>12.54</v>
      </c>
    </row>
    <row r="93" spans="1:16" hidden="1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5">
        <v>7.34</v>
      </c>
      <c r="J93" s="45">
        <v>308.10000000000002</v>
      </c>
      <c r="K93" s="45">
        <v>740.5</v>
      </c>
      <c r="L93" s="45">
        <v>96.78</v>
      </c>
      <c r="M93" s="42">
        <v>7089131</v>
      </c>
      <c r="N93" s="42">
        <v>1752848</v>
      </c>
      <c r="O93" s="42">
        <v>80357</v>
      </c>
      <c r="P93" s="45">
        <v>7.79</v>
      </c>
    </row>
    <row r="94" spans="1:16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5">
        <v>5.7</v>
      </c>
      <c r="J94" s="45">
        <v>208.88</v>
      </c>
      <c r="K94" s="45">
        <v>319.91000000000003</v>
      </c>
      <c r="L94" s="45">
        <v>52.16</v>
      </c>
      <c r="M94" s="42">
        <v>3977898</v>
      </c>
      <c r="N94" s="42">
        <v>358550</v>
      </c>
      <c r="O94" s="42">
        <v>37379</v>
      </c>
      <c r="P94" s="45">
        <v>14.13</v>
      </c>
    </row>
    <row r="95" spans="1:16" hidden="1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6.59</v>
      </c>
      <c r="J95" s="45">
        <v>297.33</v>
      </c>
      <c r="K95" s="45">
        <v>302.56</v>
      </c>
      <c r="L95" s="45">
        <v>38.1</v>
      </c>
      <c r="M95" s="42">
        <v>4740966</v>
      </c>
      <c r="N95" s="42">
        <v>1366353</v>
      </c>
      <c r="O95" s="42">
        <v>66312</v>
      </c>
      <c r="P95" s="45">
        <v>7.11</v>
      </c>
    </row>
    <row r="96" spans="1:16" hidden="1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59</v>
      </c>
      <c r="F96" s="47">
        <v>5380</v>
      </c>
      <c r="G96" s="47">
        <v>5348</v>
      </c>
      <c r="H96" s="47" t="s">
        <v>20</v>
      </c>
      <c r="I96" s="45">
        <v>7.38</v>
      </c>
      <c r="J96" s="45">
        <v>288.62</v>
      </c>
      <c r="K96" s="45">
        <v>353.24</v>
      </c>
      <c r="L96" s="45">
        <v>47.4</v>
      </c>
      <c r="M96" s="42">
        <v>4319342</v>
      </c>
      <c r="N96" s="42">
        <v>1133831</v>
      </c>
      <c r="O96" s="42">
        <v>70202</v>
      </c>
      <c r="P96" s="45">
        <v>7.24</v>
      </c>
    </row>
    <row r="97" spans="1:16" hidden="1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6.92</v>
      </c>
      <c r="J97" s="45">
        <v>290.43</v>
      </c>
      <c r="K97" s="45">
        <v>337.43</v>
      </c>
      <c r="L97" s="45">
        <v>61.46</v>
      </c>
      <c r="M97" s="42">
        <v>4745039</v>
      </c>
      <c r="N97" s="42">
        <v>1369053</v>
      </c>
      <c r="O97" s="42">
        <v>65287</v>
      </c>
      <c r="P97" s="45">
        <v>7.66</v>
      </c>
    </row>
    <row r="98" spans="1:16" hidden="1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38.72</v>
      </c>
      <c r="J98" s="45">
        <v>1782.27</v>
      </c>
      <c r="K98" s="45">
        <v>2236.89</v>
      </c>
      <c r="L98" s="45">
        <v>86.71</v>
      </c>
      <c r="M98" s="42">
        <v>56756898</v>
      </c>
      <c r="N98" s="42">
        <v>2369934</v>
      </c>
      <c r="O98" s="42">
        <v>73548</v>
      </c>
      <c r="P98" s="45">
        <v>6.74</v>
      </c>
    </row>
    <row r="99" spans="1:16" hidden="1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6.42</v>
      </c>
      <c r="J99" s="45">
        <v>294.55</v>
      </c>
      <c r="K99" s="45">
        <v>288.94</v>
      </c>
      <c r="L99" s="45">
        <v>35.869999999999997</v>
      </c>
      <c r="M99" s="42">
        <v>4812438</v>
      </c>
      <c r="N99" s="42">
        <v>1374701</v>
      </c>
      <c r="O99" s="42">
        <v>75283</v>
      </c>
      <c r="P99" s="45">
        <v>7.83</v>
      </c>
    </row>
    <row r="100" spans="1:16" hidden="1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6.3000000000000007</v>
      </c>
      <c r="J100" s="45">
        <v>289.47000000000003</v>
      </c>
      <c r="K100" s="45">
        <v>282.81</v>
      </c>
      <c r="L100" s="45">
        <v>32.04</v>
      </c>
      <c r="M100" s="42">
        <v>4924111</v>
      </c>
      <c r="N100" s="42">
        <v>1412668</v>
      </c>
      <c r="O100" s="42">
        <v>102724</v>
      </c>
      <c r="P100" s="45">
        <v>14.79</v>
      </c>
    </row>
    <row r="101" spans="1:16" hidden="1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7.18</v>
      </c>
      <c r="J101" s="45">
        <v>349.06</v>
      </c>
      <c r="K101" s="45">
        <v>329.44</v>
      </c>
      <c r="L101" s="45">
        <v>29.79</v>
      </c>
      <c r="M101" s="42">
        <v>6710882</v>
      </c>
      <c r="N101" s="42">
        <v>1385402</v>
      </c>
      <c r="O101" s="42">
        <v>73961</v>
      </c>
      <c r="P101" s="45">
        <v>8</v>
      </c>
    </row>
    <row r="102" spans="1:16" hidden="1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6.42</v>
      </c>
      <c r="J102" s="45">
        <v>299.08999999999997</v>
      </c>
      <c r="K102" s="45">
        <v>295.52999999999997</v>
      </c>
      <c r="L102" s="45">
        <v>32.83</v>
      </c>
      <c r="M102" s="42">
        <v>4827282</v>
      </c>
      <c r="N102" s="42">
        <v>1386122</v>
      </c>
      <c r="O102" s="42">
        <v>77991</v>
      </c>
      <c r="P102" s="45">
        <v>7.08</v>
      </c>
    </row>
    <row r="103" spans="1:16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59</v>
      </c>
      <c r="F103" s="47">
        <v>5411</v>
      </c>
      <c r="G103" s="47">
        <v>5361</v>
      </c>
      <c r="H103" s="47" t="s">
        <v>49</v>
      </c>
      <c r="I103" s="45">
        <v>59.1</v>
      </c>
      <c r="J103" s="45">
        <v>2928.41</v>
      </c>
      <c r="K103" s="45">
        <v>3515.99</v>
      </c>
      <c r="L103" s="45">
        <v>541.71</v>
      </c>
      <c r="M103" s="42">
        <v>66396312</v>
      </c>
      <c r="N103" s="42">
        <v>1907393</v>
      </c>
      <c r="O103" s="42">
        <v>19492</v>
      </c>
      <c r="P103" s="45">
        <v>15.19</v>
      </c>
    </row>
    <row r="104" spans="1:16" hidden="1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57.54</v>
      </c>
      <c r="J104" s="45">
        <v>3005.73</v>
      </c>
      <c r="K104" s="45">
        <v>3347.34</v>
      </c>
      <c r="L104" s="45">
        <v>40.96</v>
      </c>
      <c r="M104" s="42">
        <v>94248004</v>
      </c>
      <c r="N104" s="42">
        <v>3101859</v>
      </c>
      <c r="O104" s="42">
        <v>61415</v>
      </c>
      <c r="P104" s="45">
        <v>7.2</v>
      </c>
    </row>
    <row r="105" spans="1:16" hidden="1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6.9</v>
      </c>
      <c r="J105" s="45">
        <v>306.08999999999997</v>
      </c>
      <c r="K105" s="45">
        <v>677.08</v>
      </c>
      <c r="L105" s="45">
        <v>51.84</v>
      </c>
      <c r="M105" s="42">
        <v>6817623</v>
      </c>
      <c r="N105" s="42">
        <v>1503903</v>
      </c>
      <c r="O105" s="42">
        <v>75567</v>
      </c>
      <c r="P105" s="45">
        <v>7.89</v>
      </c>
    </row>
    <row r="106" spans="1:16" hidden="1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5">
        <v>6.43</v>
      </c>
      <c r="J106" s="45">
        <v>335.5</v>
      </c>
      <c r="K106" s="45">
        <v>290.62</v>
      </c>
      <c r="L106" s="45">
        <v>18.34</v>
      </c>
      <c r="M106" s="42">
        <v>6497967</v>
      </c>
      <c r="N106" s="42">
        <v>1407803</v>
      </c>
      <c r="O106" s="42">
        <v>67950</v>
      </c>
      <c r="P106" s="45">
        <v>6.54</v>
      </c>
    </row>
    <row r="107" spans="1:16" hidden="1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6.1099999999999994</v>
      </c>
      <c r="J107" s="45">
        <v>301.02999999999997</v>
      </c>
      <c r="K107" s="45">
        <v>262.39</v>
      </c>
      <c r="L107" s="45">
        <v>18.03</v>
      </c>
      <c r="M107" s="42">
        <v>4775096</v>
      </c>
      <c r="N107" s="42">
        <v>1405795</v>
      </c>
      <c r="O107" s="42">
        <v>63477</v>
      </c>
      <c r="P107" s="45">
        <v>6.22</v>
      </c>
    </row>
    <row r="108" spans="1:16" hidden="1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5">
        <v>47.48</v>
      </c>
      <c r="J108" s="45">
        <v>2638.29</v>
      </c>
      <c r="K108" s="45">
        <v>2743.77</v>
      </c>
      <c r="L108" s="45">
        <v>28.95</v>
      </c>
      <c r="M108" s="42">
        <v>88794998</v>
      </c>
      <c r="N108" s="42">
        <v>3037186</v>
      </c>
      <c r="O108" s="42">
        <v>80168</v>
      </c>
      <c r="P108" s="45">
        <v>13.72</v>
      </c>
    </row>
    <row r="109" spans="1:16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5">
        <v>7.09</v>
      </c>
      <c r="J109" s="45">
        <v>226.56</v>
      </c>
      <c r="K109" s="45">
        <v>433.48</v>
      </c>
      <c r="L109" s="45">
        <v>89.73</v>
      </c>
      <c r="M109" s="42">
        <v>3225815</v>
      </c>
      <c r="N109" s="42">
        <v>411759</v>
      </c>
      <c r="O109" s="42">
        <v>27164</v>
      </c>
      <c r="P109" s="45">
        <v>9.61</v>
      </c>
    </row>
    <row r="110" spans="1:16" hidden="1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5">
        <v>6.28</v>
      </c>
      <c r="J110" s="45">
        <v>314.45</v>
      </c>
      <c r="K110" s="45">
        <v>267.60000000000002</v>
      </c>
      <c r="L110" s="45">
        <v>22.72</v>
      </c>
      <c r="M110" s="42">
        <v>5168600</v>
      </c>
      <c r="N110" s="42">
        <v>1413170</v>
      </c>
      <c r="O110" s="42">
        <v>93189</v>
      </c>
      <c r="P110" s="45">
        <v>7.4</v>
      </c>
    </row>
    <row r="111" spans="1:16" hidden="1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5.96</v>
      </c>
      <c r="J111" s="45">
        <v>305.88</v>
      </c>
      <c r="K111" s="45">
        <v>280.17</v>
      </c>
      <c r="L111" s="45">
        <v>25.53</v>
      </c>
      <c r="M111" s="42">
        <v>5103025</v>
      </c>
      <c r="N111" s="42">
        <v>1455501</v>
      </c>
      <c r="O111" s="42">
        <v>84871</v>
      </c>
      <c r="P111" s="45">
        <v>12.26</v>
      </c>
    </row>
    <row r="112" spans="1:16" hidden="1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5.84</v>
      </c>
      <c r="J112" s="45">
        <v>295.19</v>
      </c>
      <c r="K112" s="45">
        <v>254.95</v>
      </c>
      <c r="L112" s="45">
        <v>17.920000000000002</v>
      </c>
      <c r="M112" s="42">
        <v>4872419</v>
      </c>
      <c r="N112" s="42">
        <v>1414660</v>
      </c>
      <c r="O112" s="42">
        <v>79516</v>
      </c>
      <c r="P112" s="45">
        <v>6.96</v>
      </c>
    </row>
    <row r="113" spans="1:16" hidden="1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55.95</v>
      </c>
      <c r="J113" s="45">
        <v>3164.52</v>
      </c>
      <c r="K113" s="45">
        <v>3252.39</v>
      </c>
      <c r="L113" s="45">
        <v>21.81</v>
      </c>
      <c r="M113" s="42">
        <v>98679353</v>
      </c>
      <c r="N113" s="42">
        <v>3233342</v>
      </c>
      <c r="O113" s="42">
        <v>105876</v>
      </c>
      <c r="P113" s="45">
        <v>7.21</v>
      </c>
    </row>
    <row r="114" spans="1:16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59</v>
      </c>
      <c r="F114" s="47">
        <v>5471</v>
      </c>
      <c r="G114" s="47">
        <v>5361</v>
      </c>
      <c r="H114" s="47" t="s">
        <v>49</v>
      </c>
      <c r="I114" s="45">
        <v>7.6199999999999992</v>
      </c>
      <c r="J114" s="45">
        <v>222.76</v>
      </c>
      <c r="K114" s="45">
        <v>492.17</v>
      </c>
      <c r="L114" s="45">
        <v>113.64</v>
      </c>
      <c r="M114" s="42">
        <v>3207326</v>
      </c>
      <c r="N114" s="42">
        <v>414229</v>
      </c>
      <c r="O114" s="42">
        <v>26142</v>
      </c>
      <c r="P114" s="45">
        <v>10.56</v>
      </c>
    </row>
    <row r="115" spans="1:16" hidden="1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6.14</v>
      </c>
      <c r="J115" s="45">
        <v>308.51</v>
      </c>
      <c r="K115" s="45">
        <v>261.23</v>
      </c>
      <c r="L115" s="45">
        <v>18.84</v>
      </c>
      <c r="M115" s="42">
        <v>4894867</v>
      </c>
      <c r="N115" s="42">
        <v>1433823</v>
      </c>
      <c r="O115" s="42">
        <v>117935</v>
      </c>
      <c r="P115" s="45">
        <v>7.59</v>
      </c>
    </row>
    <row r="116" spans="1:16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5">
        <v>8.2899999999999991</v>
      </c>
      <c r="J116" s="45">
        <v>224.24</v>
      </c>
      <c r="K116" s="45">
        <v>671.32</v>
      </c>
      <c r="L116" s="45">
        <v>246.86</v>
      </c>
      <c r="M116" s="42">
        <v>3610325</v>
      </c>
      <c r="N116" s="42">
        <v>467743</v>
      </c>
      <c r="O116" s="42">
        <v>36894</v>
      </c>
      <c r="P116" s="45">
        <v>22.77</v>
      </c>
    </row>
    <row r="117" spans="1:16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46.48</v>
      </c>
      <c r="J117" s="45">
        <v>1725.01</v>
      </c>
      <c r="K117" s="45">
        <v>2761.44</v>
      </c>
      <c r="L117" s="45">
        <v>837.21</v>
      </c>
      <c r="M117" s="42">
        <v>40527765</v>
      </c>
      <c r="N117" s="42">
        <v>1300961</v>
      </c>
      <c r="O117" s="42">
        <v>25681</v>
      </c>
      <c r="P117" s="45">
        <v>12.97</v>
      </c>
    </row>
    <row r="118" spans="1:16" hidden="1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6.1</v>
      </c>
      <c r="J118" s="45">
        <v>308.52</v>
      </c>
      <c r="K118" s="45">
        <v>261.08999999999997</v>
      </c>
      <c r="L118" s="45">
        <v>18.25</v>
      </c>
      <c r="M118" s="42">
        <v>4920379</v>
      </c>
      <c r="N118" s="42">
        <v>1445330</v>
      </c>
      <c r="O118" s="42">
        <v>99461</v>
      </c>
      <c r="P118" s="45">
        <v>6.65</v>
      </c>
    </row>
    <row r="119" spans="1:16" hidden="1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59</v>
      </c>
      <c r="F119" s="47">
        <v>5487</v>
      </c>
      <c r="G119" s="47">
        <v>5447</v>
      </c>
      <c r="H119" s="47" t="s">
        <v>20</v>
      </c>
      <c r="I119" s="45">
        <v>5.9</v>
      </c>
      <c r="J119" s="45">
        <v>298.45</v>
      </c>
      <c r="K119" s="45">
        <v>278.92</v>
      </c>
      <c r="L119" s="45">
        <v>25.05</v>
      </c>
      <c r="M119" s="42">
        <v>5218808</v>
      </c>
      <c r="N119" s="42">
        <v>1505051</v>
      </c>
      <c r="O119" s="42">
        <v>104662</v>
      </c>
      <c r="P119" s="45">
        <v>12.25</v>
      </c>
    </row>
    <row r="120" spans="1:16" hidden="1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6.43</v>
      </c>
      <c r="J120" s="45">
        <v>320.39999999999998</v>
      </c>
      <c r="K120" s="45">
        <v>269.10000000000002</v>
      </c>
      <c r="L120" s="45">
        <v>19.440000000000001</v>
      </c>
      <c r="M120" s="42">
        <v>5339593</v>
      </c>
      <c r="N120" s="42">
        <v>1454057</v>
      </c>
      <c r="O120" s="42">
        <v>110475</v>
      </c>
      <c r="P120" s="45">
        <v>7.13</v>
      </c>
    </row>
    <row r="121" spans="1:16" hidden="1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5.81</v>
      </c>
      <c r="J121" s="45">
        <v>299.88</v>
      </c>
      <c r="K121" s="45">
        <v>622.48</v>
      </c>
      <c r="L121" s="45">
        <v>24.69</v>
      </c>
      <c r="M121" s="42">
        <v>7059067</v>
      </c>
      <c r="N121" s="42">
        <v>1565080</v>
      </c>
      <c r="O121" s="42">
        <v>104919</v>
      </c>
      <c r="P121" s="45">
        <v>5.41</v>
      </c>
    </row>
    <row r="122" spans="1:16" hidden="1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5.67</v>
      </c>
      <c r="J122" s="45">
        <v>293.5</v>
      </c>
      <c r="K122" s="45">
        <v>250.27</v>
      </c>
      <c r="L122" s="45">
        <v>19.02</v>
      </c>
      <c r="M122" s="42">
        <v>4760887</v>
      </c>
      <c r="N122" s="42">
        <v>1458221</v>
      </c>
      <c r="O122" s="42">
        <v>89750</v>
      </c>
      <c r="P122" s="45">
        <v>5.0999999999999996</v>
      </c>
    </row>
    <row r="123" spans="1:16" hidden="1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5.8599999999999994</v>
      </c>
      <c r="J123" s="45">
        <v>305.37</v>
      </c>
      <c r="K123" s="45">
        <v>260.82</v>
      </c>
      <c r="L123" s="45">
        <v>18.72</v>
      </c>
      <c r="M123" s="42">
        <v>5324216</v>
      </c>
      <c r="N123" s="42">
        <v>1471976</v>
      </c>
      <c r="O123" s="42">
        <v>90033</v>
      </c>
      <c r="P123" s="45">
        <v>5.1100000000000003</v>
      </c>
    </row>
    <row r="124" spans="1:16" hidden="1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5">
        <v>15.74</v>
      </c>
      <c r="J124" s="45">
        <v>860.62</v>
      </c>
      <c r="K124" s="45">
        <v>839.06</v>
      </c>
      <c r="L124" s="45">
        <v>22.24</v>
      </c>
      <c r="M124" s="42">
        <v>23942349</v>
      </c>
      <c r="N124" s="42">
        <v>1862874</v>
      </c>
      <c r="O124" s="42">
        <v>115979</v>
      </c>
      <c r="P124" s="45">
        <v>7.18</v>
      </c>
    </row>
    <row r="125" spans="1:16" hidden="1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60</v>
      </c>
      <c r="F125" s="47">
        <v>5521</v>
      </c>
      <c r="G125" s="47">
        <v>5490</v>
      </c>
      <c r="H125" s="47" t="s">
        <v>20</v>
      </c>
      <c r="I125" s="45">
        <v>6.11</v>
      </c>
      <c r="J125" s="45">
        <v>316</v>
      </c>
      <c r="K125" s="45">
        <v>262.45999999999998</v>
      </c>
      <c r="L125" s="45">
        <v>15.27</v>
      </c>
      <c r="M125" s="42">
        <v>5484627</v>
      </c>
      <c r="N125" s="42">
        <v>1474022</v>
      </c>
      <c r="O125" s="42">
        <v>113564</v>
      </c>
      <c r="P125" s="45">
        <v>5.59</v>
      </c>
    </row>
    <row r="126" spans="1:16" hidden="1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59</v>
      </c>
      <c r="F126" s="47">
        <v>5523</v>
      </c>
      <c r="G126" s="47">
        <v>5490</v>
      </c>
      <c r="H126" s="47" t="s">
        <v>20</v>
      </c>
      <c r="I126" s="45">
        <v>5.7799999999999994</v>
      </c>
      <c r="J126" s="45">
        <v>295.42</v>
      </c>
      <c r="K126" s="45">
        <v>267.35000000000002</v>
      </c>
      <c r="L126" s="45">
        <v>23.05</v>
      </c>
      <c r="M126" s="42">
        <v>5207449</v>
      </c>
      <c r="N126" s="42">
        <v>1516488</v>
      </c>
      <c r="O126" s="42">
        <v>115515</v>
      </c>
      <c r="P126" s="45">
        <v>10.85</v>
      </c>
    </row>
    <row r="127" spans="1:16" hidden="1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69</v>
      </c>
      <c r="F127" s="47">
        <v>5528</v>
      </c>
      <c r="G127" s="47">
        <v>5490</v>
      </c>
      <c r="H127" s="47" t="s">
        <v>20</v>
      </c>
      <c r="I127" s="45">
        <v>6.7200000000000006</v>
      </c>
      <c r="J127" s="45">
        <v>339.65</v>
      </c>
      <c r="K127" s="45">
        <v>304.25</v>
      </c>
      <c r="L127" s="45">
        <v>25.88</v>
      </c>
      <c r="M127" s="42">
        <v>6320414</v>
      </c>
      <c r="N127" s="42">
        <v>2211536</v>
      </c>
      <c r="O127" s="42">
        <v>126334</v>
      </c>
      <c r="P127" s="45">
        <v>5.65</v>
      </c>
    </row>
    <row r="128" spans="1:16" hidden="1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5.52</v>
      </c>
      <c r="J128" s="45">
        <v>284.38</v>
      </c>
      <c r="K128" s="45">
        <v>244.39</v>
      </c>
      <c r="L128" s="45">
        <v>16.47</v>
      </c>
      <c r="M128" s="42">
        <v>4976715</v>
      </c>
      <c r="N128" s="42">
        <v>1487823</v>
      </c>
      <c r="O128" s="42">
        <v>105906</v>
      </c>
      <c r="P128" s="45">
        <v>4.68</v>
      </c>
    </row>
    <row r="129" spans="1:16" hidden="1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7.4499999999999993</v>
      </c>
      <c r="J129" s="45">
        <v>387.63</v>
      </c>
      <c r="K129" s="45">
        <v>352.05</v>
      </c>
      <c r="L129" s="45">
        <v>20.46</v>
      </c>
      <c r="M129" s="42">
        <v>8618068</v>
      </c>
      <c r="N129" s="42">
        <v>1552935</v>
      </c>
      <c r="O129" s="42">
        <v>115543</v>
      </c>
      <c r="P129" s="45">
        <v>4.82</v>
      </c>
    </row>
    <row r="130" spans="1:16" hidden="1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36.36</v>
      </c>
      <c r="J130" s="45">
        <v>2052.04</v>
      </c>
      <c r="K130" s="45">
        <v>2091.7399999999998</v>
      </c>
      <c r="L130" s="45">
        <v>20.78</v>
      </c>
      <c r="M130" s="42">
        <v>63424744</v>
      </c>
      <c r="N130" s="42">
        <v>2624618</v>
      </c>
      <c r="O130" s="42">
        <v>116617</v>
      </c>
      <c r="P130" s="45">
        <v>9.43</v>
      </c>
    </row>
    <row r="131" spans="1:16" hidden="1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5.81</v>
      </c>
      <c r="J131" s="45">
        <v>298.02999999999997</v>
      </c>
      <c r="K131" s="45">
        <v>255.61</v>
      </c>
      <c r="L131" s="45">
        <v>18.87</v>
      </c>
      <c r="M131" s="42">
        <v>5481238</v>
      </c>
      <c r="N131" s="42">
        <v>1495334</v>
      </c>
      <c r="O131" s="42">
        <v>112221</v>
      </c>
      <c r="P131" s="45">
        <v>4.83</v>
      </c>
    </row>
    <row r="132" spans="1:16" hidden="1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45.41</v>
      </c>
      <c r="J132" s="45">
        <v>2554.44</v>
      </c>
      <c r="K132" s="45">
        <v>2630.84</v>
      </c>
      <c r="L132" s="45">
        <v>23.66</v>
      </c>
      <c r="M132" s="42">
        <v>80933073</v>
      </c>
      <c r="N132" s="42">
        <v>2939138</v>
      </c>
      <c r="O132" s="42">
        <v>116256</v>
      </c>
      <c r="P132" s="45">
        <v>6.56</v>
      </c>
    </row>
    <row r="133" spans="1:16" hidden="1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5.81</v>
      </c>
      <c r="J133" s="45">
        <v>296.48</v>
      </c>
      <c r="K133" s="45">
        <v>626.64</v>
      </c>
      <c r="L133" s="45">
        <v>26.1</v>
      </c>
      <c r="M133" s="42">
        <v>7268194</v>
      </c>
      <c r="N133" s="42">
        <v>1609368</v>
      </c>
      <c r="O133" s="42">
        <v>118707</v>
      </c>
      <c r="P133" s="45">
        <v>5.04</v>
      </c>
    </row>
    <row r="134" spans="1:16" hidden="1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59</v>
      </c>
      <c r="F134" s="47">
        <v>5565</v>
      </c>
      <c r="G134" s="47">
        <v>5548</v>
      </c>
      <c r="H134" s="47" t="s">
        <v>20</v>
      </c>
      <c r="I134" s="45">
        <v>5.6099999999999994</v>
      </c>
      <c r="J134" s="45">
        <v>290.92</v>
      </c>
      <c r="K134" s="45">
        <v>248.18</v>
      </c>
      <c r="L134" s="45">
        <v>19.38</v>
      </c>
      <c r="M134" s="42">
        <v>5010757</v>
      </c>
      <c r="N134" s="42">
        <v>1508675</v>
      </c>
      <c r="O134" s="42">
        <v>107962</v>
      </c>
      <c r="P134" s="45">
        <v>5.18</v>
      </c>
    </row>
    <row r="135" spans="1:16" hidden="1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60</v>
      </c>
      <c r="F135" s="47">
        <v>5571</v>
      </c>
      <c r="G135" s="47">
        <v>5565</v>
      </c>
      <c r="H135" s="47" t="s">
        <v>20</v>
      </c>
      <c r="I135" s="45">
        <v>5.91</v>
      </c>
      <c r="J135" s="45">
        <v>306.75</v>
      </c>
      <c r="K135" s="45">
        <v>260.77999999999997</v>
      </c>
      <c r="L135" s="45">
        <v>18.22</v>
      </c>
      <c r="M135" s="42">
        <v>5538828</v>
      </c>
      <c r="N135" s="42">
        <v>1511062</v>
      </c>
      <c r="O135" s="42">
        <v>117332</v>
      </c>
      <c r="P135" s="45">
        <v>5.88</v>
      </c>
    </row>
    <row r="136" spans="1:16" hidden="1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58.59</v>
      </c>
      <c r="J136" s="45">
        <v>3327.5</v>
      </c>
      <c r="K136" s="45">
        <v>3421.65</v>
      </c>
      <c r="L136" s="45">
        <v>20.55</v>
      </c>
      <c r="M136" s="42">
        <v>108698033</v>
      </c>
      <c r="N136" s="42">
        <v>3493205</v>
      </c>
      <c r="O136" s="42">
        <v>115786</v>
      </c>
      <c r="P136" s="45">
        <v>5.1100000000000003</v>
      </c>
    </row>
    <row r="137" spans="1:16" hidden="1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59</v>
      </c>
      <c r="F137" s="47">
        <v>5583</v>
      </c>
      <c r="G137" s="47">
        <v>5548</v>
      </c>
      <c r="H137" s="47" t="s">
        <v>20</v>
      </c>
      <c r="I137" s="45">
        <v>5.35</v>
      </c>
      <c r="J137" s="45">
        <v>275.5</v>
      </c>
      <c r="K137" s="45">
        <v>240.15</v>
      </c>
      <c r="L137" s="45">
        <v>18.07</v>
      </c>
      <c r="M137" s="42">
        <v>5023279</v>
      </c>
      <c r="N137" s="42">
        <v>1518790</v>
      </c>
      <c r="O137" s="42">
        <v>106270</v>
      </c>
      <c r="P137" s="45">
        <v>5.33</v>
      </c>
    </row>
    <row r="138" spans="1:16" hidden="1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5.6099999999999994</v>
      </c>
      <c r="J138" s="45">
        <v>288.64999999999998</v>
      </c>
      <c r="K138" s="45">
        <v>251.51</v>
      </c>
      <c r="L138" s="45">
        <v>19.149999999999999</v>
      </c>
      <c r="M138" s="42">
        <v>5308454</v>
      </c>
      <c r="N138" s="42">
        <v>1516978</v>
      </c>
      <c r="O138" s="42">
        <v>111222</v>
      </c>
      <c r="P138" s="45">
        <v>4.6500000000000004</v>
      </c>
    </row>
    <row r="139" spans="1:16" hidden="1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38.159999999999997</v>
      </c>
      <c r="J139" s="45">
        <v>2162.94</v>
      </c>
      <c r="K139" s="45">
        <v>2210</v>
      </c>
      <c r="L139" s="45">
        <v>19.27</v>
      </c>
      <c r="M139" s="42">
        <v>69498804</v>
      </c>
      <c r="N139" s="42">
        <v>2771565</v>
      </c>
      <c r="O139" s="42">
        <v>112505</v>
      </c>
      <c r="P139" s="45">
        <v>7.66</v>
      </c>
    </row>
    <row r="140" spans="1:16" hidden="1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5.6999999999999993</v>
      </c>
      <c r="J140" s="45">
        <v>294.06</v>
      </c>
      <c r="K140" s="45">
        <v>254.74</v>
      </c>
      <c r="L140" s="45">
        <v>17.11</v>
      </c>
      <c r="M140" s="42">
        <v>5334380</v>
      </c>
      <c r="N140" s="42">
        <v>1521858</v>
      </c>
      <c r="O140" s="42">
        <v>116297</v>
      </c>
      <c r="P140" s="45">
        <v>5.24</v>
      </c>
    </row>
    <row r="141" spans="1:16" hidden="1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6.85</v>
      </c>
      <c r="J141" s="45">
        <v>334.77</v>
      </c>
      <c r="K141" s="45">
        <v>650.72</v>
      </c>
      <c r="L141" s="45">
        <v>29.73</v>
      </c>
      <c r="M141" s="42">
        <v>7973654</v>
      </c>
      <c r="N141" s="42">
        <v>1643456</v>
      </c>
      <c r="O141" s="42">
        <v>184450</v>
      </c>
      <c r="P141" s="45">
        <v>6.45</v>
      </c>
    </row>
    <row r="142" spans="1:16" hidden="1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59</v>
      </c>
      <c r="F142" s="47">
        <v>5600</v>
      </c>
      <c r="G142" s="47">
        <v>5595</v>
      </c>
      <c r="H142" s="47" t="s">
        <v>20</v>
      </c>
      <c r="I142" s="45">
        <v>7.1</v>
      </c>
      <c r="J142" s="45">
        <v>375.53</v>
      </c>
      <c r="K142" s="45">
        <v>330.39</v>
      </c>
      <c r="L142" s="45">
        <v>20.82</v>
      </c>
      <c r="M142" s="42">
        <v>7091895</v>
      </c>
      <c r="N142" s="42">
        <v>1530802</v>
      </c>
      <c r="O142" s="42">
        <v>111269</v>
      </c>
      <c r="P142" s="45">
        <v>4.3099999999999996</v>
      </c>
    </row>
    <row r="143" spans="1:16" hidden="1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59</v>
      </c>
      <c r="F143" s="47">
        <v>5605</v>
      </c>
      <c r="G143" s="47">
        <v>5595</v>
      </c>
      <c r="H143" s="47" t="s">
        <v>20</v>
      </c>
      <c r="I143" s="45">
        <v>5.76</v>
      </c>
      <c r="J143" s="45">
        <v>294.43</v>
      </c>
      <c r="K143" s="45">
        <v>277.14</v>
      </c>
      <c r="L143" s="45">
        <v>25.73</v>
      </c>
      <c r="M143" s="42">
        <v>5527802</v>
      </c>
      <c r="N143" s="42">
        <v>1598694</v>
      </c>
      <c r="O143" s="42">
        <v>120314</v>
      </c>
      <c r="P143" s="45">
        <v>11.13</v>
      </c>
    </row>
    <row r="144" spans="1:16" hidden="1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5.76</v>
      </c>
      <c r="J144" s="45">
        <v>293.42</v>
      </c>
      <c r="K144" s="45">
        <v>259.64999999999998</v>
      </c>
      <c r="L144" s="45">
        <v>19.68</v>
      </c>
      <c r="M144" s="42">
        <v>5341923</v>
      </c>
      <c r="N144" s="42">
        <v>1536611</v>
      </c>
      <c r="O144" s="42">
        <v>112000</v>
      </c>
      <c r="P144" s="45">
        <v>5.27</v>
      </c>
    </row>
    <row r="145" spans="1:16" hidden="1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5.68</v>
      </c>
      <c r="J145" s="45">
        <v>289.26</v>
      </c>
      <c r="K145" s="45">
        <v>251.78</v>
      </c>
      <c r="L145" s="45">
        <v>17.54</v>
      </c>
      <c r="M145" s="42">
        <v>5265162</v>
      </c>
      <c r="N145" s="42">
        <v>1542579</v>
      </c>
      <c r="O145" s="42">
        <v>98690</v>
      </c>
      <c r="P145" s="45">
        <v>5.48</v>
      </c>
    </row>
    <row r="146" spans="1:16" hidden="1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5">
        <v>5.65</v>
      </c>
      <c r="J146" s="45">
        <v>293.02999999999997</v>
      </c>
      <c r="K146" s="45">
        <v>253.64</v>
      </c>
      <c r="L146" s="45">
        <v>17.43</v>
      </c>
      <c r="M146" s="42">
        <v>5278467</v>
      </c>
      <c r="N146" s="42">
        <v>1542848</v>
      </c>
      <c r="O146" s="42">
        <v>101436</v>
      </c>
      <c r="P146" s="45">
        <v>4.83</v>
      </c>
    </row>
    <row r="147" spans="1:16" hidden="1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59</v>
      </c>
      <c r="F147" s="47">
        <v>5621</v>
      </c>
      <c r="G147" s="47">
        <v>5605</v>
      </c>
      <c r="H147" s="47" t="s">
        <v>20</v>
      </c>
      <c r="I147" s="45">
        <v>5.7</v>
      </c>
      <c r="J147" s="45">
        <v>287.88</v>
      </c>
      <c r="K147" s="45">
        <v>252.55</v>
      </c>
      <c r="L147" s="45">
        <v>19.84</v>
      </c>
      <c r="M147" s="42">
        <v>5099602</v>
      </c>
      <c r="N147" s="42">
        <v>1551671</v>
      </c>
      <c r="O147" s="42">
        <v>108784</v>
      </c>
      <c r="P147" s="45">
        <v>4.7699999999999996</v>
      </c>
    </row>
    <row r="148" spans="1:16" hidden="1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5">
        <v>5.93</v>
      </c>
      <c r="J148" s="45">
        <v>303.56</v>
      </c>
      <c r="K148" s="45">
        <v>261.73</v>
      </c>
      <c r="L148" s="45">
        <v>19.43</v>
      </c>
      <c r="M148" s="42">
        <v>5386325</v>
      </c>
      <c r="N148" s="42">
        <v>1555930</v>
      </c>
      <c r="O148" s="42">
        <v>115163</v>
      </c>
      <c r="P148" s="45">
        <v>5.7</v>
      </c>
    </row>
    <row r="149" spans="1:16" hidden="1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5.79</v>
      </c>
      <c r="J149" s="45">
        <v>297.97000000000003</v>
      </c>
      <c r="K149" s="45">
        <v>260.73</v>
      </c>
      <c r="L149" s="45">
        <v>20.420000000000002</v>
      </c>
      <c r="M149" s="42">
        <v>5328849</v>
      </c>
      <c r="N149" s="42">
        <v>1557810</v>
      </c>
      <c r="O149" s="42">
        <v>106793</v>
      </c>
      <c r="P149" s="45">
        <v>5.05</v>
      </c>
    </row>
    <row r="150" spans="1:16" hidden="1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40.68</v>
      </c>
      <c r="J150" s="45">
        <v>2284.5</v>
      </c>
      <c r="K150" s="45">
        <v>2346.0500000000002</v>
      </c>
      <c r="L150" s="45">
        <v>20.149999999999999</v>
      </c>
      <c r="M150" s="42">
        <v>70742523</v>
      </c>
      <c r="N150" s="42">
        <v>2806589</v>
      </c>
      <c r="O150" s="42">
        <v>119121</v>
      </c>
      <c r="P150" s="45">
        <v>4.99</v>
      </c>
    </row>
    <row r="151" spans="1:16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5">
        <v>16.16</v>
      </c>
      <c r="J151" s="45">
        <v>273.83999999999997</v>
      </c>
      <c r="K151" s="45">
        <v>958.25</v>
      </c>
      <c r="L151" s="45">
        <v>221.42</v>
      </c>
      <c r="M151" s="42">
        <v>4089316</v>
      </c>
      <c r="N151" s="42">
        <v>526832</v>
      </c>
      <c r="O151" s="42">
        <v>48335</v>
      </c>
      <c r="P151" s="45">
        <v>22.06</v>
      </c>
    </row>
    <row r="152" spans="1:16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6.25</v>
      </c>
      <c r="J152" s="45">
        <v>268.86</v>
      </c>
      <c r="K152" s="45">
        <v>336.06</v>
      </c>
      <c r="L152" s="45">
        <v>49.22</v>
      </c>
      <c r="M152" s="42">
        <v>3540021</v>
      </c>
      <c r="N152" s="42">
        <v>527636</v>
      </c>
      <c r="O152" s="42">
        <v>34339</v>
      </c>
      <c r="P152" s="45">
        <v>9.14</v>
      </c>
    </row>
    <row r="153" spans="1:16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60</v>
      </c>
      <c r="F153" s="47">
        <v>5636</v>
      </c>
      <c r="G153" s="47">
        <v>5626</v>
      </c>
      <c r="H153" s="47" t="s">
        <v>49</v>
      </c>
      <c r="I153" s="45">
        <v>7.3900000000000006</v>
      </c>
      <c r="J153" s="45">
        <v>306.07</v>
      </c>
      <c r="K153" s="45">
        <v>362.79</v>
      </c>
      <c r="L153" s="45">
        <v>57.06</v>
      </c>
      <c r="M153" s="42">
        <v>4140634</v>
      </c>
      <c r="N153" s="42">
        <v>530888</v>
      </c>
      <c r="O153" s="42">
        <v>67119</v>
      </c>
      <c r="P153" s="45">
        <v>17.59</v>
      </c>
    </row>
    <row r="154" spans="1:16" hidden="1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5.95</v>
      </c>
      <c r="J154" s="45">
        <v>304.56</v>
      </c>
      <c r="K154" s="45">
        <v>259.42</v>
      </c>
      <c r="L154" s="45">
        <v>19.84</v>
      </c>
      <c r="M154" s="42">
        <v>5152720</v>
      </c>
      <c r="N154" s="42">
        <v>1564644</v>
      </c>
      <c r="O154" s="42">
        <v>117229</v>
      </c>
      <c r="P154" s="45">
        <v>5.01</v>
      </c>
    </row>
    <row r="155" spans="1:16" hidden="1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5.93</v>
      </c>
      <c r="J155" s="45">
        <v>304.04000000000002</v>
      </c>
      <c r="K155" s="45">
        <v>266.97000000000003</v>
      </c>
      <c r="L155" s="45">
        <v>23.15</v>
      </c>
      <c r="M155" s="42">
        <v>5557136</v>
      </c>
      <c r="N155" s="42">
        <v>1574632</v>
      </c>
      <c r="O155" s="42">
        <v>102954</v>
      </c>
      <c r="P155" s="45">
        <v>5.18</v>
      </c>
    </row>
    <row r="156" spans="1:16" hidden="1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6.1</v>
      </c>
      <c r="J156" s="45">
        <v>316.23</v>
      </c>
      <c r="K156" s="45">
        <v>271.33</v>
      </c>
      <c r="L156" s="45">
        <v>19.399999999999999</v>
      </c>
      <c r="M156" s="42">
        <v>5563670</v>
      </c>
      <c r="N156" s="42">
        <v>1577042</v>
      </c>
      <c r="O156" s="42">
        <v>103929</v>
      </c>
      <c r="P156" s="45">
        <v>5.05</v>
      </c>
    </row>
    <row r="157" spans="1:16" hidden="1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5">
        <v>6.21</v>
      </c>
      <c r="J157" s="45">
        <v>317.88</v>
      </c>
      <c r="K157" s="45">
        <v>272.67</v>
      </c>
      <c r="L157" s="45">
        <v>19.2</v>
      </c>
      <c r="M157" s="42">
        <v>5561256</v>
      </c>
      <c r="N157" s="42">
        <v>1580169</v>
      </c>
      <c r="O157" s="42">
        <v>114822</v>
      </c>
      <c r="P157" s="45">
        <v>5.51</v>
      </c>
    </row>
    <row r="158" spans="1:16" hidden="1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5">
        <v>6.12</v>
      </c>
      <c r="J158" s="45">
        <v>316.7</v>
      </c>
      <c r="K158" s="45">
        <v>272.81</v>
      </c>
      <c r="L158" s="45">
        <v>20.61</v>
      </c>
      <c r="M158" s="42">
        <v>5547072</v>
      </c>
      <c r="N158" s="42">
        <v>1582752</v>
      </c>
      <c r="O158" s="42">
        <v>97686</v>
      </c>
      <c r="P158" s="45">
        <v>5.3</v>
      </c>
    </row>
    <row r="159" spans="1:16" hidden="1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5">
        <v>5.92</v>
      </c>
      <c r="J159" s="45">
        <v>293.64</v>
      </c>
      <c r="K159" s="45">
        <v>261.54000000000002</v>
      </c>
      <c r="L159" s="45">
        <v>29.47</v>
      </c>
      <c r="M159" s="42">
        <v>5607372</v>
      </c>
      <c r="N159" s="42">
        <v>1602333</v>
      </c>
      <c r="O159" s="42">
        <v>85852</v>
      </c>
      <c r="P159" s="45">
        <v>7.21</v>
      </c>
    </row>
    <row r="160" spans="1:16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8.5299999999999994</v>
      </c>
      <c r="J160" s="45">
        <v>345</v>
      </c>
      <c r="K160" s="45">
        <v>382.18</v>
      </c>
      <c r="L160" s="45">
        <v>48.36</v>
      </c>
      <c r="M160" s="42">
        <v>5230487</v>
      </c>
      <c r="N160" s="42">
        <v>564501</v>
      </c>
      <c r="O160" s="42">
        <v>74916</v>
      </c>
      <c r="P160" s="45">
        <v>19.78</v>
      </c>
    </row>
    <row r="161" spans="1:16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8.4499999999999993</v>
      </c>
      <c r="J161" s="45">
        <v>318.77</v>
      </c>
      <c r="K161" s="45">
        <v>365.3</v>
      </c>
      <c r="L161" s="45">
        <v>60.83</v>
      </c>
      <c r="M161" s="42">
        <v>4251615</v>
      </c>
      <c r="N161" s="42">
        <v>567833</v>
      </c>
      <c r="O161" s="42">
        <v>95789</v>
      </c>
      <c r="P161" s="45">
        <v>20.5</v>
      </c>
    </row>
    <row r="162" spans="1:16" hidden="1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6.3900000000000006</v>
      </c>
      <c r="J162" s="45">
        <v>322.45999999999998</v>
      </c>
      <c r="K162" s="45">
        <v>292.98</v>
      </c>
      <c r="L162" s="45">
        <v>34.520000000000003</v>
      </c>
      <c r="M162" s="42">
        <v>5858402</v>
      </c>
      <c r="N162" s="42">
        <v>1667576</v>
      </c>
      <c r="O162" s="42">
        <v>87153</v>
      </c>
      <c r="P162" s="45">
        <v>8.93</v>
      </c>
    </row>
    <row r="163" spans="1:16" hidden="1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5">
        <v>6.51</v>
      </c>
      <c r="J163" s="45">
        <v>314.19</v>
      </c>
      <c r="K163" s="45">
        <v>271.62</v>
      </c>
      <c r="L163" s="45">
        <v>28.12</v>
      </c>
      <c r="M163" s="42">
        <v>5579945</v>
      </c>
      <c r="N163" s="42">
        <v>1626606</v>
      </c>
      <c r="O163" s="42">
        <v>99574</v>
      </c>
      <c r="P163" s="45">
        <v>6.21</v>
      </c>
    </row>
    <row r="164" spans="1:16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5">
        <v>8.32</v>
      </c>
      <c r="J164" s="45">
        <v>285.3</v>
      </c>
      <c r="K164" s="45">
        <v>349.15</v>
      </c>
      <c r="L164" s="45">
        <v>68</v>
      </c>
      <c r="M164" s="42">
        <v>4099412</v>
      </c>
      <c r="N164" s="42">
        <v>587022</v>
      </c>
      <c r="O164" s="42">
        <v>98006</v>
      </c>
      <c r="P164" s="45">
        <v>36.21</v>
      </c>
    </row>
    <row r="165" spans="1:16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41.47</v>
      </c>
      <c r="J165" s="45">
        <v>2006.56</v>
      </c>
      <c r="K165" s="45">
        <v>2338.6999999999998</v>
      </c>
      <c r="L165" s="45">
        <v>78.8</v>
      </c>
      <c r="M165" s="42">
        <v>47670653</v>
      </c>
      <c r="N165" s="42">
        <v>1748692</v>
      </c>
      <c r="O165" s="42">
        <v>96767</v>
      </c>
      <c r="P165" s="45">
        <v>22.63</v>
      </c>
    </row>
    <row r="166" spans="1:16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5">
        <v>7.3599999999999994</v>
      </c>
      <c r="J166" s="45">
        <v>277.02</v>
      </c>
      <c r="K166" s="45">
        <v>289.51</v>
      </c>
      <c r="L166" s="45">
        <v>42.8</v>
      </c>
      <c r="M166" s="42">
        <v>3730522</v>
      </c>
      <c r="N166" s="42">
        <v>312705</v>
      </c>
      <c r="O166" s="42">
        <v>95199</v>
      </c>
      <c r="P166" s="45">
        <v>12.36</v>
      </c>
    </row>
    <row r="167" spans="1:16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60</v>
      </c>
      <c r="F167" s="47">
        <v>5684</v>
      </c>
      <c r="G167" s="47">
        <v>5668</v>
      </c>
      <c r="H167" s="47" t="s">
        <v>49</v>
      </c>
      <c r="I167" s="45">
        <v>7.9600000000000009</v>
      </c>
      <c r="J167" s="45">
        <v>299.29000000000002</v>
      </c>
      <c r="K167" s="45">
        <v>444.52</v>
      </c>
      <c r="L167" s="45">
        <v>140.84</v>
      </c>
      <c r="M167" s="42">
        <v>4593830</v>
      </c>
      <c r="N167" s="42">
        <v>633566</v>
      </c>
      <c r="O167" s="42">
        <v>83116</v>
      </c>
      <c r="P167" s="45">
        <v>28.04</v>
      </c>
    </row>
    <row r="168" spans="1:16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5">
        <v>7.59</v>
      </c>
      <c r="J168" s="45">
        <v>270.41000000000003</v>
      </c>
      <c r="K168" s="45">
        <v>390.97</v>
      </c>
      <c r="L168" s="45">
        <v>63.51</v>
      </c>
      <c r="M168" s="42">
        <v>5757923</v>
      </c>
      <c r="N168" s="42">
        <v>600010</v>
      </c>
      <c r="O168" s="42">
        <v>84781</v>
      </c>
      <c r="P168" s="45">
        <v>22.38</v>
      </c>
    </row>
    <row r="169" spans="1:16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5">
        <v>6.879999999999999</v>
      </c>
      <c r="J169" s="45">
        <v>231.28</v>
      </c>
      <c r="K169" s="45">
        <v>328.32</v>
      </c>
      <c r="L169" s="45">
        <v>60.86</v>
      </c>
      <c r="M169" s="42">
        <v>4194616</v>
      </c>
      <c r="N169" s="42">
        <v>599828</v>
      </c>
      <c r="O169" s="42">
        <v>93414</v>
      </c>
      <c r="P169" s="45">
        <v>13.35</v>
      </c>
    </row>
    <row r="170" spans="1:16" x14ac:dyDescent="0.25">
      <c r="A170" s="47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5">
        <v>7.49</v>
      </c>
      <c r="J170" s="45">
        <v>257.87</v>
      </c>
      <c r="K170" s="45">
        <v>364.07</v>
      </c>
      <c r="L170" s="45">
        <v>63.15</v>
      </c>
      <c r="M170" s="42">
        <v>5453951</v>
      </c>
      <c r="N170" s="42">
        <v>599248</v>
      </c>
      <c r="O170" s="42">
        <v>82929</v>
      </c>
      <c r="P170" s="45">
        <v>11.55</v>
      </c>
    </row>
    <row r="171" spans="1:16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5">
        <v>38.46</v>
      </c>
      <c r="J171" s="45">
        <v>1873.2</v>
      </c>
      <c r="K171" s="45">
        <v>2225.7800000000002</v>
      </c>
      <c r="L171" s="45">
        <v>58.65</v>
      </c>
      <c r="M171" s="42">
        <v>45371583</v>
      </c>
      <c r="N171" s="42">
        <v>1547340</v>
      </c>
      <c r="O171" s="42">
        <v>88167</v>
      </c>
      <c r="P171" s="45">
        <v>21.44</v>
      </c>
    </row>
    <row r="172" spans="1:16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5">
        <v>6.58</v>
      </c>
      <c r="J172" s="45">
        <v>222.81</v>
      </c>
      <c r="K172" s="45">
        <v>324.76</v>
      </c>
      <c r="L172" s="45">
        <v>74.58</v>
      </c>
      <c r="M172" s="42">
        <v>3908987</v>
      </c>
      <c r="N172" s="42">
        <v>599966</v>
      </c>
      <c r="O172" s="42">
        <v>85094</v>
      </c>
      <c r="P172" s="45">
        <v>12.64</v>
      </c>
    </row>
    <row r="173" spans="1:16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7.26</v>
      </c>
      <c r="J173" s="45">
        <v>252.31</v>
      </c>
      <c r="K173" s="45">
        <v>427.54</v>
      </c>
      <c r="L173" s="45">
        <v>133.08000000000001</v>
      </c>
      <c r="M173" s="42">
        <v>4853647</v>
      </c>
      <c r="N173" s="42">
        <v>868766</v>
      </c>
      <c r="O173" s="42">
        <v>94346</v>
      </c>
      <c r="P173" s="45">
        <v>35.54</v>
      </c>
    </row>
    <row r="174" spans="1:16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8.1499999999999986</v>
      </c>
      <c r="J174" s="45">
        <v>274.58</v>
      </c>
      <c r="K174" s="45">
        <v>415.63</v>
      </c>
      <c r="L174" s="45">
        <v>90.58</v>
      </c>
      <c r="M174" s="42">
        <v>5960578</v>
      </c>
      <c r="N174" s="42">
        <v>881458</v>
      </c>
      <c r="O174" s="42">
        <v>75040</v>
      </c>
      <c r="P174" s="45">
        <v>24.34</v>
      </c>
    </row>
    <row r="175" spans="1:16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59</v>
      </c>
      <c r="F175" s="47">
        <v>5702</v>
      </c>
      <c r="G175" s="47">
        <v>5695</v>
      </c>
      <c r="H175" s="47" t="s">
        <v>49</v>
      </c>
      <c r="I175" s="45">
        <v>6.33</v>
      </c>
      <c r="J175" s="45">
        <v>225.31</v>
      </c>
      <c r="K175" s="45">
        <v>304.39999999999998</v>
      </c>
      <c r="L175" s="45">
        <v>43.22</v>
      </c>
      <c r="M175" s="42">
        <v>3735453</v>
      </c>
      <c r="N175" s="42">
        <v>320140</v>
      </c>
      <c r="O175" s="42">
        <v>93786</v>
      </c>
      <c r="P175" s="45">
        <v>14</v>
      </c>
    </row>
    <row r="176" spans="1:16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28.8</v>
      </c>
      <c r="J176" s="45">
        <v>1358.94</v>
      </c>
      <c r="K176" s="45">
        <v>1649.38</v>
      </c>
      <c r="L176" s="45">
        <v>79.11</v>
      </c>
      <c r="M176" s="42">
        <v>31947821</v>
      </c>
      <c r="N176" s="42">
        <v>1244438</v>
      </c>
      <c r="O176" s="42">
        <v>96128</v>
      </c>
      <c r="P176" s="45">
        <v>25.61</v>
      </c>
    </row>
    <row r="177" spans="1:16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5">
        <v>6.88</v>
      </c>
      <c r="J177" s="45">
        <v>239.45</v>
      </c>
      <c r="K177" s="45">
        <v>407.07</v>
      </c>
      <c r="L177" s="45">
        <v>113.63</v>
      </c>
      <c r="M177" s="42">
        <v>4332657</v>
      </c>
      <c r="N177" s="42">
        <v>660958</v>
      </c>
      <c r="O177" s="42">
        <v>77143</v>
      </c>
      <c r="P177" s="45">
        <v>27.4</v>
      </c>
    </row>
    <row r="178" spans="1:16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66.809999999999988</v>
      </c>
      <c r="J178" s="45">
        <v>3161.23</v>
      </c>
      <c r="K178" s="45">
        <v>3964.72</v>
      </c>
      <c r="L178" s="45">
        <v>103.49</v>
      </c>
      <c r="M178" s="42">
        <v>84178207</v>
      </c>
      <c r="N178" s="42">
        <v>2471116</v>
      </c>
      <c r="O178" s="42">
        <v>75231</v>
      </c>
      <c r="P178" s="45">
        <v>25.99</v>
      </c>
    </row>
    <row r="179" spans="1:16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6.71</v>
      </c>
      <c r="J179" s="45">
        <v>231.94</v>
      </c>
      <c r="K179" s="45">
        <v>323.25</v>
      </c>
      <c r="L179" s="45">
        <v>52.64</v>
      </c>
      <c r="M179" s="42">
        <v>4123140</v>
      </c>
      <c r="N179" s="42">
        <v>622230</v>
      </c>
      <c r="O179" s="42">
        <v>72015</v>
      </c>
      <c r="P179" s="45">
        <v>16.690000000000001</v>
      </c>
    </row>
    <row r="180" spans="1:16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6.83</v>
      </c>
      <c r="J180" s="45">
        <v>238.69</v>
      </c>
      <c r="K180" s="45">
        <v>338.4</v>
      </c>
      <c r="L180" s="45">
        <v>64.75</v>
      </c>
      <c r="M180" s="42">
        <v>4154828</v>
      </c>
      <c r="N180" s="42">
        <v>626171</v>
      </c>
      <c r="O180" s="42">
        <v>76619</v>
      </c>
      <c r="P180" s="45">
        <v>26.05</v>
      </c>
    </row>
    <row r="181" spans="1:16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5">
        <v>6.83</v>
      </c>
      <c r="J181" s="45">
        <v>263</v>
      </c>
      <c r="K181" s="45">
        <v>354.69</v>
      </c>
      <c r="L181" s="45">
        <v>53.56</v>
      </c>
      <c r="M181" s="42">
        <v>5620693</v>
      </c>
      <c r="N181" s="42">
        <v>629116</v>
      </c>
      <c r="O181" s="42">
        <v>71562</v>
      </c>
      <c r="P181" s="45">
        <v>12.33</v>
      </c>
    </row>
    <row r="182" spans="1:16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5">
        <v>7.57</v>
      </c>
      <c r="J182" s="45">
        <v>247.95</v>
      </c>
      <c r="K182" s="45">
        <v>387.66</v>
      </c>
      <c r="L182" s="45">
        <v>86.73</v>
      </c>
      <c r="M182" s="42">
        <v>4264710</v>
      </c>
      <c r="N182" s="42">
        <v>631613</v>
      </c>
      <c r="O182" s="42">
        <v>87905</v>
      </c>
      <c r="P182" s="45">
        <v>22.29</v>
      </c>
    </row>
    <row r="183" spans="1:16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5">
        <v>7.04</v>
      </c>
      <c r="J183" s="45">
        <v>241.88</v>
      </c>
      <c r="K183" s="45">
        <v>354.48</v>
      </c>
      <c r="L183" s="45">
        <v>67.38</v>
      </c>
      <c r="M183" s="42">
        <v>4196900</v>
      </c>
      <c r="N183" s="42">
        <v>635550</v>
      </c>
      <c r="O183" s="42">
        <v>77901</v>
      </c>
      <c r="P183" s="45">
        <v>25.3</v>
      </c>
    </row>
    <row r="184" spans="1:16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5">
        <v>7.28</v>
      </c>
      <c r="J184" s="45">
        <v>236.34</v>
      </c>
      <c r="K184" s="45">
        <v>406.02</v>
      </c>
      <c r="L184" s="45">
        <v>81.67</v>
      </c>
      <c r="M184" s="42">
        <v>4217142</v>
      </c>
      <c r="N184" s="42">
        <v>639232</v>
      </c>
      <c r="O184" s="42">
        <v>80131</v>
      </c>
      <c r="P184" s="45">
        <v>31.88</v>
      </c>
    </row>
    <row r="185" spans="1:16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5">
        <v>7.2600000000000007</v>
      </c>
      <c r="J185" s="45">
        <v>239.15</v>
      </c>
      <c r="K185" s="45">
        <v>348.12</v>
      </c>
      <c r="L185" s="45">
        <v>67.28</v>
      </c>
      <c r="M185" s="42">
        <v>4206699</v>
      </c>
      <c r="N185" s="42">
        <v>639956</v>
      </c>
      <c r="O185" s="42">
        <v>77672</v>
      </c>
      <c r="P185" s="45">
        <v>10.9</v>
      </c>
    </row>
    <row r="186" spans="1:16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5">
        <v>51.19</v>
      </c>
      <c r="J186" s="45">
        <v>2473.0300000000002</v>
      </c>
      <c r="K186" s="45">
        <v>3026.62</v>
      </c>
      <c r="L186" s="45">
        <v>98.68</v>
      </c>
      <c r="M186" s="42">
        <v>60879812</v>
      </c>
      <c r="N186" s="42">
        <v>1923477</v>
      </c>
      <c r="O186" s="42">
        <v>77413</v>
      </c>
      <c r="P186" s="45">
        <v>13.63</v>
      </c>
    </row>
    <row r="187" spans="1:16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5">
        <v>7.59</v>
      </c>
      <c r="J187" s="45">
        <v>241.29</v>
      </c>
      <c r="K187" s="45">
        <v>384.28</v>
      </c>
      <c r="L187" s="45">
        <v>86.09</v>
      </c>
      <c r="M187" s="42">
        <v>4268816</v>
      </c>
      <c r="N187" s="42">
        <v>643041</v>
      </c>
      <c r="O187" s="42">
        <v>91116</v>
      </c>
      <c r="P187" s="45">
        <v>24.24</v>
      </c>
    </row>
    <row r="188" spans="1:16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60</v>
      </c>
      <c r="F188" s="47">
        <v>5761</v>
      </c>
      <c r="G188" s="47">
        <v>5752</v>
      </c>
      <c r="H188" s="47" t="s">
        <v>49</v>
      </c>
      <c r="I188" s="45">
        <v>7.06</v>
      </c>
      <c r="J188" s="45">
        <v>242.51</v>
      </c>
      <c r="K188" s="45">
        <v>409.45</v>
      </c>
      <c r="L188" s="45">
        <v>100.47</v>
      </c>
      <c r="M188" s="42">
        <v>4503154</v>
      </c>
      <c r="N188" s="42">
        <v>655599</v>
      </c>
      <c r="O188" s="42">
        <v>77924</v>
      </c>
      <c r="P188" s="45">
        <v>20.27</v>
      </c>
    </row>
    <row r="189" spans="1:16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5">
        <v>6.55</v>
      </c>
      <c r="J189" s="45">
        <v>238.1</v>
      </c>
      <c r="K189" s="45">
        <v>339.91</v>
      </c>
      <c r="L189" s="45">
        <v>51.23</v>
      </c>
      <c r="M189" s="42">
        <v>4422170</v>
      </c>
      <c r="N189" s="42">
        <v>650558</v>
      </c>
      <c r="O189" s="42">
        <v>81565</v>
      </c>
      <c r="P189" s="45">
        <v>19.100000000000001</v>
      </c>
    </row>
    <row r="190" spans="1:16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5">
        <v>6.51</v>
      </c>
      <c r="J190" s="45">
        <v>234.64</v>
      </c>
      <c r="K190" s="45">
        <v>345.05</v>
      </c>
      <c r="L190" s="45">
        <v>67.64</v>
      </c>
      <c r="M190" s="42">
        <v>4427199</v>
      </c>
      <c r="N190" s="42">
        <v>653943</v>
      </c>
      <c r="O190" s="42">
        <v>62624</v>
      </c>
      <c r="P190" s="45">
        <v>16.010000000000002</v>
      </c>
    </row>
    <row r="191" spans="1:16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6.8999999999999986</v>
      </c>
      <c r="J191" s="45">
        <v>233.23</v>
      </c>
      <c r="K191" s="45">
        <v>393.11</v>
      </c>
      <c r="L191" s="45">
        <v>112.53</v>
      </c>
      <c r="M191" s="42">
        <v>4412304</v>
      </c>
      <c r="N191" s="42">
        <v>673189</v>
      </c>
      <c r="O191" s="42">
        <v>80669</v>
      </c>
      <c r="P191" s="45">
        <v>17.36</v>
      </c>
    </row>
    <row r="192" spans="1:16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7.1400000000000006</v>
      </c>
      <c r="J192" s="45">
        <v>234.2</v>
      </c>
      <c r="K192" s="45">
        <v>415.32</v>
      </c>
      <c r="L192" s="45">
        <v>112.68</v>
      </c>
      <c r="M192" s="42">
        <v>4496613</v>
      </c>
      <c r="N192" s="42">
        <v>675582</v>
      </c>
      <c r="O192" s="42">
        <v>82873</v>
      </c>
      <c r="P192" s="45">
        <v>23.58</v>
      </c>
    </row>
    <row r="193" spans="1:16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5">
        <v>6.69</v>
      </c>
      <c r="J193" s="45">
        <v>233.93</v>
      </c>
      <c r="K193" s="45">
        <v>354.08</v>
      </c>
      <c r="L193" s="45">
        <v>64.14</v>
      </c>
      <c r="M193" s="42">
        <v>4425396</v>
      </c>
      <c r="N193" s="42">
        <v>676827</v>
      </c>
      <c r="O193" s="42">
        <v>82135</v>
      </c>
      <c r="P193" s="45">
        <v>22.67</v>
      </c>
    </row>
    <row r="194" spans="1:16" x14ac:dyDescent="0.25">
      <c r="A194" s="47" t="s">
        <v>535</v>
      </c>
      <c r="B194" s="47" t="s">
        <v>536</v>
      </c>
      <c r="C194" s="47" t="s">
        <v>98</v>
      </c>
      <c r="D194" s="47" t="s">
        <v>216</v>
      </c>
      <c r="E194" s="47">
        <v>60</v>
      </c>
      <c r="F194" s="47">
        <v>5780</v>
      </c>
      <c r="G194" s="47">
        <v>5762</v>
      </c>
      <c r="H194" s="47" t="s">
        <v>49</v>
      </c>
      <c r="I194" s="45">
        <v>35.659999999999997</v>
      </c>
      <c r="J194" s="45">
        <v>1707.26</v>
      </c>
      <c r="K194" s="45">
        <v>2066.66</v>
      </c>
      <c r="L194" s="45">
        <v>125.5</v>
      </c>
      <c r="M194" s="42">
        <v>43850136</v>
      </c>
      <c r="N194" s="42">
        <v>1591402</v>
      </c>
      <c r="O194" s="42">
        <v>93434</v>
      </c>
      <c r="P194" s="45">
        <v>58.86</v>
      </c>
    </row>
    <row r="195" spans="1:16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59</v>
      </c>
      <c r="F195" s="47">
        <v>5784</v>
      </c>
      <c r="G195" s="47">
        <v>5762</v>
      </c>
      <c r="H195" s="47" t="s">
        <v>49</v>
      </c>
      <c r="I195" s="45">
        <v>6.0299999999999994</v>
      </c>
      <c r="J195" s="45">
        <v>221.86</v>
      </c>
      <c r="K195" s="45">
        <v>332.66</v>
      </c>
      <c r="L195" s="45">
        <v>68.900000000000006</v>
      </c>
      <c r="M195" s="42">
        <v>4325212</v>
      </c>
      <c r="N195" s="42">
        <v>678071</v>
      </c>
      <c r="O195" s="42">
        <v>72662</v>
      </c>
      <c r="P195" s="45">
        <v>14.66</v>
      </c>
    </row>
    <row r="196" spans="1:16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5">
        <v>8.0299999999999994</v>
      </c>
      <c r="J196" s="45">
        <v>238.52</v>
      </c>
      <c r="K196" s="45">
        <v>464.81</v>
      </c>
      <c r="L196" s="45">
        <v>131.85</v>
      </c>
      <c r="M196" s="42">
        <v>4466476</v>
      </c>
      <c r="N196" s="42">
        <v>680084</v>
      </c>
      <c r="O196" s="42">
        <v>83073</v>
      </c>
      <c r="P196" s="45">
        <v>35.369999999999997</v>
      </c>
    </row>
    <row r="197" spans="1:16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5">
        <v>7.06</v>
      </c>
      <c r="J197" s="45">
        <v>236.23</v>
      </c>
      <c r="K197" s="45">
        <v>358.22</v>
      </c>
      <c r="L197" s="45">
        <v>67.58</v>
      </c>
      <c r="M197" s="42">
        <v>4393629</v>
      </c>
      <c r="N197" s="42">
        <v>671398</v>
      </c>
      <c r="O197" s="42">
        <v>79092</v>
      </c>
      <c r="P197" s="45">
        <v>30.61</v>
      </c>
    </row>
    <row r="198" spans="1:16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5">
        <v>7.02</v>
      </c>
      <c r="J198" s="45">
        <v>237.48</v>
      </c>
      <c r="K198" s="45">
        <v>357.05</v>
      </c>
      <c r="L198" s="45">
        <v>51.82</v>
      </c>
      <c r="M198" s="42">
        <v>4475846</v>
      </c>
      <c r="N198" s="42">
        <v>669489</v>
      </c>
      <c r="O198" s="42">
        <v>72057</v>
      </c>
      <c r="P198" s="45">
        <v>16.62</v>
      </c>
    </row>
    <row r="199" spans="1:16" x14ac:dyDescent="0.25">
      <c r="A199" s="47" t="s">
        <v>550</v>
      </c>
      <c r="B199" s="47" t="s">
        <v>551</v>
      </c>
      <c r="C199" s="47" t="s">
        <v>398</v>
      </c>
      <c r="D199" s="47" t="s">
        <v>627</v>
      </c>
      <c r="E199" s="47">
        <v>60</v>
      </c>
      <c r="F199" s="47">
        <v>5803</v>
      </c>
      <c r="G199" s="47">
        <v>5792</v>
      </c>
      <c r="H199" s="47" t="s">
        <v>49</v>
      </c>
      <c r="I199" s="45">
        <v>54.98</v>
      </c>
      <c r="J199" s="45">
        <v>2731.46</v>
      </c>
      <c r="K199" s="45">
        <v>3248.62</v>
      </c>
      <c r="L199" s="45">
        <v>72.150000000000006</v>
      </c>
      <c r="M199" s="42">
        <v>68350141</v>
      </c>
      <c r="N199" s="42">
        <v>2125154</v>
      </c>
      <c r="O199" s="42">
        <v>82772</v>
      </c>
      <c r="P199" s="45">
        <v>20</v>
      </c>
    </row>
    <row r="200" spans="1:16" x14ac:dyDescent="0.25">
      <c r="A200" s="47" t="s">
        <v>552</v>
      </c>
      <c r="B200" s="47" t="s">
        <v>553</v>
      </c>
      <c r="C200" s="47" t="s">
        <v>25</v>
      </c>
      <c r="D200" s="47" t="s">
        <v>628</v>
      </c>
      <c r="E200" s="47">
        <v>60</v>
      </c>
      <c r="F200" s="47">
        <v>5808</v>
      </c>
      <c r="G200" s="47">
        <v>5792</v>
      </c>
      <c r="H200" s="47" t="s">
        <v>49</v>
      </c>
      <c r="I200" s="45">
        <v>8.02</v>
      </c>
      <c r="J200" s="45">
        <v>254.35</v>
      </c>
      <c r="K200" s="45">
        <v>415.03</v>
      </c>
      <c r="L200" s="45">
        <v>79.86</v>
      </c>
      <c r="M200" s="42">
        <v>4568084</v>
      </c>
      <c r="N200" s="42">
        <v>677764</v>
      </c>
      <c r="O200" s="42">
        <v>79022</v>
      </c>
      <c r="P200" s="45">
        <v>48.26</v>
      </c>
    </row>
    <row r="201" spans="1:16" x14ac:dyDescent="0.25">
      <c r="A201" s="47" t="s">
        <v>555</v>
      </c>
      <c r="B201" s="47" t="s">
        <v>556</v>
      </c>
      <c r="C201" s="47" t="s">
        <v>557</v>
      </c>
      <c r="D201" s="47" t="s">
        <v>35</v>
      </c>
      <c r="E201" s="47">
        <v>60</v>
      </c>
      <c r="F201" s="47">
        <v>5813</v>
      </c>
      <c r="G201" s="47">
        <v>5792</v>
      </c>
      <c r="H201" s="47" t="s">
        <v>49</v>
      </c>
      <c r="I201" s="45">
        <v>6.95</v>
      </c>
      <c r="J201" s="45">
        <v>245.56</v>
      </c>
      <c r="K201" s="45">
        <v>363.25</v>
      </c>
      <c r="L201" s="45">
        <v>59.28</v>
      </c>
      <c r="M201" s="42">
        <v>4578139</v>
      </c>
      <c r="N201" s="42">
        <v>678954</v>
      </c>
      <c r="O201" s="42">
        <v>79451</v>
      </c>
      <c r="P201" s="45">
        <v>20.54</v>
      </c>
    </row>
    <row r="202" spans="1:16" x14ac:dyDescent="0.25">
      <c r="A202" s="47" t="s">
        <v>558</v>
      </c>
      <c r="B202" s="47" t="s">
        <v>559</v>
      </c>
      <c r="C202" s="47" t="s">
        <v>39</v>
      </c>
      <c r="D202" s="47" t="s">
        <v>326</v>
      </c>
      <c r="E202" s="47">
        <v>59</v>
      </c>
      <c r="F202" s="47">
        <v>5818</v>
      </c>
      <c r="G202" s="47">
        <v>5792</v>
      </c>
      <c r="H202" s="47" t="s">
        <v>49</v>
      </c>
      <c r="I202" s="45">
        <v>7.06</v>
      </c>
      <c r="J202" s="45">
        <v>239.76</v>
      </c>
      <c r="K202" s="45">
        <v>385.05</v>
      </c>
      <c r="L202" s="45">
        <v>55.06</v>
      </c>
      <c r="M202" s="42">
        <v>4498427</v>
      </c>
      <c r="N202" s="42">
        <v>682340</v>
      </c>
      <c r="O202" s="42">
        <v>78852</v>
      </c>
      <c r="P202" s="45">
        <v>30.63</v>
      </c>
    </row>
    <row r="203" spans="1:16" x14ac:dyDescent="0.25">
      <c r="A203" s="47" t="s">
        <v>561</v>
      </c>
      <c r="B203" s="47" t="s">
        <v>562</v>
      </c>
      <c r="C203" s="47" t="s">
        <v>67</v>
      </c>
      <c r="D203" s="47" t="s">
        <v>289</v>
      </c>
      <c r="E203" s="47">
        <v>60</v>
      </c>
      <c r="F203" s="47">
        <v>5828</v>
      </c>
      <c r="G203" s="47">
        <v>5818</v>
      </c>
      <c r="H203" s="47" t="s">
        <v>49</v>
      </c>
      <c r="I203" s="45">
        <v>7.9</v>
      </c>
      <c r="J203" s="45">
        <v>258.49</v>
      </c>
      <c r="K203" s="45">
        <v>410.19</v>
      </c>
      <c r="L203" s="45">
        <v>71.39</v>
      </c>
      <c r="M203" s="42">
        <v>4494747</v>
      </c>
      <c r="N203" s="42">
        <v>692079</v>
      </c>
      <c r="O203" s="42">
        <v>79284</v>
      </c>
      <c r="P203" s="45">
        <v>31.29</v>
      </c>
    </row>
    <row r="204" spans="1:16" x14ac:dyDescent="0.25">
      <c r="A204" s="47" t="s">
        <v>564</v>
      </c>
      <c r="B204" s="47" t="s">
        <v>565</v>
      </c>
      <c r="C204" s="47" t="s">
        <v>32</v>
      </c>
      <c r="D204" s="47" t="s">
        <v>392</v>
      </c>
      <c r="E204" s="47">
        <v>60</v>
      </c>
      <c r="F204" s="47">
        <v>5838</v>
      </c>
      <c r="G204" s="47">
        <v>5818</v>
      </c>
      <c r="H204" s="47" t="s">
        <v>49</v>
      </c>
      <c r="I204" s="45">
        <v>43.63</v>
      </c>
      <c r="J204" s="45">
        <v>2119.77</v>
      </c>
      <c r="K204" s="45">
        <v>2531.96</v>
      </c>
      <c r="L204" s="45">
        <v>73.040000000000006</v>
      </c>
      <c r="M204" s="42">
        <v>51364315</v>
      </c>
      <c r="N204" s="42">
        <v>1758044</v>
      </c>
      <c r="O204" s="42">
        <v>84725</v>
      </c>
      <c r="P204" s="45">
        <v>23.51</v>
      </c>
    </row>
    <row r="205" spans="1:16" x14ac:dyDescent="0.25">
      <c r="A205" s="47" t="s">
        <v>566</v>
      </c>
      <c r="B205" s="47" t="s">
        <v>567</v>
      </c>
      <c r="C205" s="47" t="s">
        <v>67</v>
      </c>
      <c r="D205" s="47" t="s">
        <v>289</v>
      </c>
      <c r="E205" s="47">
        <v>59</v>
      </c>
      <c r="F205" s="47">
        <v>5849</v>
      </c>
      <c r="G205" s="47">
        <v>5818</v>
      </c>
      <c r="H205" s="47" t="s">
        <v>49</v>
      </c>
      <c r="I205" s="45">
        <v>44.96</v>
      </c>
      <c r="J205" s="45">
        <v>2239.5</v>
      </c>
      <c r="K205" s="45">
        <v>2586.77</v>
      </c>
      <c r="L205" s="45">
        <v>94.95</v>
      </c>
      <c r="M205" s="42">
        <v>57325902</v>
      </c>
      <c r="N205" s="42">
        <v>1908793</v>
      </c>
      <c r="O205" s="42">
        <v>73696</v>
      </c>
      <c r="P205" s="45">
        <v>40.869999999999997</v>
      </c>
    </row>
    <row r="206" spans="1:16" x14ac:dyDescent="0.25">
      <c r="A206" s="47" t="s">
        <v>566</v>
      </c>
      <c r="B206" s="47" t="s">
        <v>567</v>
      </c>
      <c r="C206" s="47" t="s">
        <v>76</v>
      </c>
      <c r="D206" s="47" t="s">
        <v>207</v>
      </c>
      <c r="E206" s="47">
        <v>60</v>
      </c>
      <c r="F206" s="47">
        <v>5850</v>
      </c>
      <c r="G206" s="47">
        <v>5818</v>
      </c>
      <c r="H206" s="47" t="s">
        <v>49</v>
      </c>
      <c r="I206" s="45">
        <v>64.679999999999993</v>
      </c>
      <c r="J206" s="45">
        <v>3195.75</v>
      </c>
      <c r="K206" s="45">
        <v>3749.29</v>
      </c>
      <c r="L206" s="45">
        <v>57.86</v>
      </c>
      <c r="M206" s="42">
        <v>78682445</v>
      </c>
      <c r="N206" s="42">
        <v>2307506</v>
      </c>
      <c r="O206" s="42">
        <v>82781</v>
      </c>
      <c r="P206" s="45">
        <v>34.93</v>
      </c>
    </row>
    <row r="207" spans="1:16" hidden="1" x14ac:dyDescent="0.25">
      <c r="A207" s="47" t="s">
        <v>570</v>
      </c>
      <c r="B207" s="47" t="s">
        <v>571</v>
      </c>
      <c r="C207" s="47" t="s">
        <v>572</v>
      </c>
      <c r="D207" s="47" t="s">
        <v>25</v>
      </c>
      <c r="E207" s="47">
        <v>60</v>
      </c>
      <c r="F207" s="47">
        <v>5856</v>
      </c>
      <c r="G207" s="47">
        <v>5852</v>
      </c>
      <c r="H207" s="47" t="s">
        <v>20</v>
      </c>
      <c r="I207" s="45">
        <v>5.28</v>
      </c>
      <c r="J207" s="45">
        <v>235.95</v>
      </c>
      <c r="K207" s="45">
        <v>206.18</v>
      </c>
      <c r="L207" s="45">
        <v>42.23</v>
      </c>
      <c r="M207" s="42">
        <v>3266987</v>
      </c>
      <c r="N207" s="42">
        <v>170157</v>
      </c>
      <c r="O207" s="42">
        <v>112078</v>
      </c>
      <c r="P207" s="45">
        <v>12.06</v>
      </c>
    </row>
    <row r="208" spans="1:16" x14ac:dyDescent="0.25">
      <c r="A208" s="47" t="s">
        <v>573</v>
      </c>
      <c r="B208" s="47" t="s">
        <v>574</v>
      </c>
      <c r="C208" s="47" t="s">
        <v>80</v>
      </c>
      <c r="D208" s="47" t="s">
        <v>35</v>
      </c>
      <c r="E208" s="47">
        <v>60</v>
      </c>
      <c r="F208" s="47">
        <v>5861</v>
      </c>
      <c r="G208" s="47">
        <v>5849</v>
      </c>
      <c r="H208" s="47" t="s">
        <v>49</v>
      </c>
      <c r="I208" s="45">
        <v>7.37</v>
      </c>
      <c r="J208" s="45">
        <v>238.35</v>
      </c>
      <c r="K208" s="45">
        <v>409.93</v>
      </c>
      <c r="L208" s="45">
        <v>62.8</v>
      </c>
      <c r="M208" s="42">
        <v>4597929</v>
      </c>
      <c r="N208" s="42">
        <v>707590</v>
      </c>
      <c r="O208" s="42">
        <v>64114</v>
      </c>
      <c r="P208" s="45">
        <v>33.44</v>
      </c>
    </row>
    <row r="209" spans="1:16" hidden="1" x14ac:dyDescent="0.25">
      <c r="A209" s="47" t="s">
        <v>576</v>
      </c>
      <c r="B209" s="47" t="s">
        <v>577</v>
      </c>
      <c r="C209" s="47" t="s">
        <v>578</v>
      </c>
      <c r="D209" s="47" t="s">
        <v>579</v>
      </c>
      <c r="E209" s="47">
        <v>60</v>
      </c>
      <c r="F209" s="47">
        <v>5862</v>
      </c>
      <c r="G209" s="47">
        <v>5856</v>
      </c>
      <c r="H209" s="47" t="s">
        <v>20</v>
      </c>
      <c r="I209" s="45">
        <v>3.64</v>
      </c>
      <c r="J209" s="45">
        <v>167.87</v>
      </c>
      <c r="K209" s="45">
        <v>152.80000000000001</v>
      </c>
      <c r="L209" s="45">
        <v>9.41</v>
      </c>
      <c r="M209" s="42">
        <v>3208445</v>
      </c>
      <c r="N209" s="42">
        <v>127006</v>
      </c>
      <c r="O209" s="42">
        <v>73341</v>
      </c>
      <c r="P209" s="45">
        <v>10.23</v>
      </c>
    </row>
    <row r="210" spans="1:16" x14ac:dyDescent="0.25">
      <c r="A210" s="47" t="s">
        <v>580</v>
      </c>
      <c r="B210" s="47" t="s">
        <v>581</v>
      </c>
      <c r="C210" s="47" t="s">
        <v>80</v>
      </c>
      <c r="D210" s="47" t="s">
        <v>35</v>
      </c>
      <c r="E210" s="47">
        <v>60</v>
      </c>
      <c r="F210" s="47">
        <v>5867</v>
      </c>
      <c r="G210" s="47">
        <v>5849</v>
      </c>
      <c r="H210" s="47" t="s">
        <v>49</v>
      </c>
      <c r="I210" s="45">
        <v>6.77</v>
      </c>
      <c r="J210" s="45">
        <v>238.37</v>
      </c>
      <c r="K210" s="45">
        <v>366.94</v>
      </c>
      <c r="L210" s="45">
        <v>57.78</v>
      </c>
      <c r="M210" s="42">
        <v>4523341</v>
      </c>
      <c r="N210" s="42">
        <v>708584</v>
      </c>
      <c r="O210" s="42">
        <v>63396</v>
      </c>
      <c r="P210" s="45">
        <v>19.510000000000002</v>
      </c>
    </row>
    <row r="211" spans="1:16" x14ac:dyDescent="0.25">
      <c r="A211" s="47" t="s">
        <v>583</v>
      </c>
      <c r="B211" s="47" t="s">
        <v>581</v>
      </c>
      <c r="C211" s="47" t="s">
        <v>60</v>
      </c>
      <c r="D211" s="47" t="s">
        <v>127</v>
      </c>
      <c r="E211" s="47">
        <v>60</v>
      </c>
      <c r="F211" s="47">
        <v>5871</v>
      </c>
      <c r="G211" s="47">
        <v>5849</v>
      </c>
      <c r="H211" s="47" t="s">
        <v>49</v>
      </c>
      <c r="I211" s="45">
        <v>54.94</v>
      </c>
      <c r="J211" s="45">
        <v>2778.79</v>
      </c>
      <c r="K211" s="45">
        <v>3258.05</v>
      </c>
      <c r="L211" s="45">
        <v>68.33</v>
      </c>
      <c r="M211" s="42">
        <v>68571321</v>
      </c>
      <c r="N211" s="42">
        <v>2135297</v>
      </c>
      <c r="O211" s="42">
        <v>88997</v>
      </c>
      <c r="P211" s="45">
        <v>47.06</v>
      </c>
    </row>
    <row r="212" spans="1:16" hidden="1" x14ac:dyDescent="0.25">
      <c r="A212" s="47" t="s">
        <v>585</v>
      </c>
      <c r="B212" s="47" t="s">
        <v>586</v>
      </c>
      <c r="C212" s="47" t="s">
        <v>587</v>
      </c>
      <c r="D212" s="47" t="s">
        <v>98</v>
      </c>
      <c r="E212" s="47">
        <v>60</v>
      </c>
      <c r="F212" s="47">
        <v>5873</v>
      </c>
      <c r="G212" s="47">
        <v>5862</v>
      </c>
      <c r="H212" s="47" t="s">
        <v>20</v>
      </c>
      <c r="I212" s="45">
        <v>3.55</v>
      </c>
      <c r="J212" s="45">
        <v>162.01</v>
      </c>
      <c r="K212" s="45">
        <v>153.78</v>
      </c>
      <c r="L212" s="45">
        <v>12.24</v>
      </c>
      <c r="M212" s="42">
        <v>2873557</v>
      </c>
      <c r="N212" s="42">
        <v>134025</v>
      </c>
      <c r="O212" s="42">
        <v>57446</v>
      </c>
      <c r="P212" s="45">
        <v>8.41</v>
      </c>
    </row>
    <row r="213" spans="1:16" x14ac:dyDescent="0.25">
      <c r="A213" s="47" t="s">
        <v>588</v>
      </c>
      <c r="B213" s="47" t="s">
        <v>589</v>
      </c>
      <c r="C213" s="47" t="s">
        <v>39</v>
      </c>
      <c r="D213" s="47" t="s">
        <v>39</v>
      </c>
      <c r="E213" s="47">
        <v>60</v>
      </c>
      <c r="F213" s="47">
        <v>5876</v>
      </c>
      <c r="G213" s="47">
        <v>5871</v>
      </c>
      <c r="H213" s="47" t="s">
        <v>49</v>
      </c>
      <c r="I213" s="45">
        <v>5.88</v>
      </c>
      <c r="J213" s="45">
        <v>217.21</v>
      </c>
      <c r="K213" s="45">
        <v>326.54000000000002</v>
      </c>
      <c r="L213" s="45">
        <v>55.66</v>
      </c>
      <c r="M213" s="42">
        <v>4392283</v>
      </c>
      <c r="N213" s="42">
        <v>711101</v>
      </c>
      <c r="O213" s="42">
        <v>44747</v>
      </c>
      <c r="P213" s="45">
        <v>12.94</v>
      </c>
    </row>
    <row r="214" spans="1:16" hidden="1" x14ac:dyDescent="0.25">
      <c r="A214" s="47" t="s">
        <v>591</v>
      </c>
      <c r="B214" s="47" t="s">
        <v>592</v>
      </c>
      <c r="C214" s="47" t="s">
        <v>593</v>
      </c>
      <c r="D214" s="47" t="s">
        <v>80</v>
      </c>
      <c r="E214" s="47">
        <v>60</v>
      </c>
      <c r="F214" s="47">
        <v>5879</v>
      </c>
      <c r="G214" s="47">
        <v>5862</v>
      </c>
      <c r="H214" s="47" t="s">
        <v>20</v>
      </c>
      <c r="I214" s="45">
        <v>3.84</v>
      </c>
      <c r="J214" s="45">
        <v>173.03</v>
      </c>
      <c r="K214" s="45">
        <v>164.04</v>
      </c>
      <c r="L214" s="45">
        <v>13.45</v>
      </c>
      <c r="M214" s="42">
        <v>3193630</v>
      </c>
      <c r="N214" s="42">
        <v>138602</v>
      </c>
      <c r="O214" s="42">
        <v>69299</v>
      </c>
      <c r="P214" s="45">
        <v>9.2200000000000006</v>
      </c>
    </row>
    <row r="215" spans="1:16" x14ac:dyDescent="0.25">
      <c r="A215" s="47" t="s">
        <v>594</v>
      </c>
      <c r="B215" s="47" t="s">
        <v>595</v>
      </c>
      <c r="C215" s="47" t="s">
        <v>596</v>
      </c>
      <c r="D215" s="47" t="s">
        <v>597</v>
      </c>
      <c r="E215" s="47">
        <v>60</v>
      </c>
      <c r="F215" s="47">
        <v>5882</v>
      </c>
      <c r="G215" s="47">
        <v>5862</v>
      </c>
      <c r="H215" s="47" t="s">
        <v>20</v>
      </c>
      <c r="I215" s="45">
        <v>4.45</v>
      </c>
      <c r="J215" s="45">
        <v>187.13</v>
      </c>
      <c r="K215" s="45">
        <v>209.16</v>
      </c>
      <c r="L215" s="45">
        <v>40.53</v>
      </c>
      <c r="M215" s="42">
        <v>3511026</v>
      </c>
      <c r="N215" s="42">
        <v>261623</v>
      </c>
      <c r="O215" s="42">
        <v>117701</v>
      </c>
      <c r="P215" s="45">
        <v>21.23</v>
      </c>
    </row>
    <row r="216" spans="1:16" x14ac:dyDescent="0.25">
      <c r="A216" s="47" t="s">
        <v>598</v>
      </c>
      <c r="B216" s="47" t="s">
        <v>595</v>
      </c>
      <c r="C216" s="47" t="s">
        <v>23</v>
      </c>
      <c r="D216" s="47" t="s">
        <v>58</v>
      </c>
      <c r="E216" s="47">
        <v>60</v>
      </c>
      <c r="F216" s="47">
        <v>5884</v>
      </c>
      <c r="G216" s="47">
        <v>5849</v>
      </c>
      <c r="H216" s="47" t="s">
        <v>49</v>
      </c>
      <c r="I216" s="45">
        <v>7.76</v>
      </c>
      <c r="J216" s="45">
        <v>298.89999999999998</v>
      </c>
      <c r="K216" s="45">
        <v>348.94</v>
      </c>
      <c r="L216" s="45">
        <v>53.58</v>
      </c>
      <c r="M216" s="42">
        <v>4533514</v>
      </c>
      <c r="N216" s="42">
        <v>717329</v>
      </c>
      <c r="O216" s="42">
        <v>67462</v>
      </c>
      <c r="P216" s="45">
        <v>24.06</v>
      </c>
    </row>
    <row r="217" spans="1:16" x14ac:dyDescent="0.25">
      <c r="A217" s="47" t="s">
        <v>600</v>
      </c>
      <c r="B217" s="47" t="s">
        <v>595</v>
      </c>
      <c r="C217" s="47" t="s">
        <v>549</v>
      </c>
      <c r="D217" s="47" t="s">
        <v>117</v>
      </c>
      <c r="E217" s="47">
        <v>60</v>
      </c>
      <c r="F217" s="47">
        <v>5885</v>
      </c>
      <c r="G217" s="47">
        <v>5882</v>
      </c>
      <c r="H217" s="47" t="s">
        <v>20</v>
      </c>
      <c r="I217" s="45">
        <v>5.3900000000000006</v>
      </c>
      <c r="J217" s="45">
        <v>247.33</v>
      </c>
      <c r="K217" s="45">
        <v>208.92</v>
      </c>
      <c r="L217" s="45">
        <v>40.11</v>
      </c>
      <c r="M217" s="42">
        <v>3364331</v>
      </c>
      <c r="N217" s="42">
        <v>190672</v>
      </c>
      <c r="O217" s="42">
        <v>106171</v>
      </c>
      <c r="P217" s="45">
        <v>12.46</v>
      </c>
    </row>
    <row r="218" spans="1:16" x14ac:dyDescent="0.25">
      <c r="A218" s="47" t="s">
        <v>601</v>
      </c>
      <c r="B218" s="47" t="s">
        <v>602</v>
      </c>
      <c r="C218" s="47" t="s">
        <v>105</v>
      </c>
      <c r="D218" s="47" t="s">
        <v>272</v>
      </c>
      <c r="E218" s="47">
        <v>60</v>
      </c>
      <c r="F218" s="47">
        <v>5889</v>
      </c>
      <c r="G218" s="47">
        <v>5849</v>
      </c>
      <c r="H218" s="47" t="s">
        <v>49</v>
      </c>
      <c r="I218" s="45">
        <v>8.42</v>
      </c>
      <c r="J218" s="45">
        <v>307.33999999999997</v>
      </c>
      <c r="K218" s="45">
        <v>364.46</v>
      </c>
      <c r="L218" s="45">
        <v>56.43</v>
      </c>
      <c r="M218" s="42">
        <v>4633584</v>
      </c>
      <c r="N218" s="42">
        <v>719783</v>
      </c>
      <c r="O218" s="42">
        <v>81107</v>
      </c>
      <c r="P218" s="45">
        <v>23.98</v>
      </c>
    </row>
    <row r="219" spans="1:16" x14ac:dyDescent="0.25">
      <c r="A219" s="47" t="s">
        <v>604</v>
      </c>
      <c r="B219" s="47" t="s">
        <v>605</v>
      </c>
      <c r="C219" s="47" t="s">
        <v>606</v>
      </c>
      <c r="D219" s="47" t="s">
        <v>607</v>
      </c>
      <c r="E219" s="47">
        <v>60</v>
      </c>
      <c r="F219" s="47">
        <v>5896</v>
      </c>
      <c r="G219" s="47">
        <v>5882</v>
      </c>
      <c r="H219" s="47" t="s">
        <v>20</v>
      </c>
      <c r="I219" s="45">
        <v>5.92</v>
      </c>
      <c r="J219" s="45">
        <v>260.05</v>
      </c>
      <c r="K219" s="45">
        <v>251.5</v>
      </c>
      <c r="L219" s="45">
        <v>55.82</v>
      </c>
      <c r="M219" s="42">
        <v>3900767</v>
      </c>
      <c r="N219" s="42">
        <v>322888</v>
      </c>
      <c r="O219" s="42">
        <v>162080</v>
      </c>
      <c r="P219" s="45">
        <v>24.78</v>
      </c>
    </row>
    <row r="220" spans="1:16" x14ac:dyDescent="0.25">
      <c r="A220" s="47" t="s">
        <v>608</v>
      </c>
      <c r="B220" s="47" t="s">
        <v>605</v>
      </c>
      <c r="C220" s="47" t="s">
        <v>609</v>
      </c>
      <c r="D220" s="47" t="s">
        <v>29</v>
      </c>
      <c r="E220" s="47">
        <v>60</v>
      </c>
      <c r="F220" s="47">
        <v>5901</v>
      </c>
      <c r="G220" s="47">
        <v>5849</v>
      </c>
      <c r="H220" s="47" t="s">
        <v>49</v>
      </c>
      <c r="I220" s="45">
        <v>42.09</v>
      </c>
      <c r="J220" s="45">
        <v>2053.04</v>
      </c>
      <c r="K220" s="45">
        <v>2411.37</v>
      </c>
      <c r="L220" s="45">
        <v>61.67</v>
      </c>
      <c r="M220" s="42">
        <v>53219842</v>
      </c>
      <c r="N220" s="42">
        <v>1809233</v>
      </c>
      <c r="O220" s="42">
        <v>82819</v>
      </c>
      <c r="P220" s="45">
        <v>103.99</v>
      </c>
    </row>
    <row r="221" spans="1:16" x14ac:dyDescent="0.25">
      <c r="A221" s="47" t="s">
        <v>611</v>
      </c>
      <c r="B221" s="47" t="s">
        <v>612</v>
      </c>
      <c r="C221" s="47" t="s">
        <v>613</v>
      </c>
      <c r="D221" s="47" t="s">
        <v>105</v>
      </c>
      <c r="E221" s="47">
        <v>60</v>
      </c>
      <c r="F221" s="47">
        <v>5911</v>
      </c>
      <c r="G221" s="47">
        <v>5882</v>
      </c>
      <c r="H221" s="47" t="s">
        <v>20</v>
      </c>
      <c r="I221" s="45">
        <v>5.41</v>
      </c>
      <c r="J221" s="45">
        <v>252.07</v>
      </c>
      <c r="K221" s="45">
        <v>203.53</v>
      </c>
      <c r="L221" s="45">
        <v>35.200000000000003</v>
      </c>
      <c r="M221" s="42">
        <v>3560088</v>
      </c>
      <c r="N221" s="42">
        <v>210582</v>
      </c>
      <c r="O221" s="42">
        <v>111832</v>
      </c>
      <c r="P221" s="45">
        <v>11.03</v>
      </c>
    </row>
    <row r="222" spans="1:16" x14ac:dyDescent="0.25">
      <c r="A222" s="47" t="s">
        <v>614</v>
      </c>
      <c r="B222" s="47" t="s">
        <v>612</v>
      </c>
      <c r="C222" s="47" t="s">
        <v>58</v>
      </c>
      <c r="D222" s="47" t="s">
        <v>174</v>
      </c>
      <c r="E222" s="47">
        <v>60</v>
      </c>
      <c r="F222" s="47">
        <v>5913</v>
      </c>
      <c r="G222" s="47">
        <v>5849</v>
      </c>
      <c r="H222" s="47" t="s">
        <v>49</v>
      </c>
      <c r="I222" s="45">
        <v>8.4700000000000006</v>
      </c>
      <c r="J222" s="45">
        <v>295.07</v>
      </c>
      <c r="K222" s="45">
        <v>375.46</v>
      </c>
      <c r="L222" s="45">
        <v>55.92</v>
      </c>
      <c r="M222" s="42">
        <v>4422158</v>
      </c>
      <c r="N222" s="42">
        <v>733475</v>
      </c>
      <c r="O222" s="42">
        <v>84692</v>
      </c>
      <c r="P222" s="45">
        <v>59.02</v>
      </c>
    </row>
    <row r="223" spans="1:16" x14ac:dyDescent="0.25">
      <c r="A223" s="47" t="s">
        <v>616</v>
      </c>
      <c r="B223" s="47" t="s">
        <v>617</v>
      </c>
      <c r="C223" s="47" t="s">
        <v>618</v>
      </c>
      <c r="D223" s="47" t="s">
        <v>32</v>
      </c>
      <c r="E223" s="47">
        <v>60</v>
      </c>
      <c r="F223" s="47">
        <v>5918</v>
      </c>
      <c r="G223" s="47">
        <v>5849</v>
      </c>
      <c r="H223" s="47" t="s">
        <v>49</v>
      </c>
      <c r="I223" s="45">
        <v>8.42</v>
      </c>
      <c r="J223" s="45">
        <v>312.3</v>
      </c>
      <c r="K223" s="45">
        <v>373.71</v>
      </c>
      <c r="L223" s="45">
        <v>62.9</v>
      </c>
      <c r="M223" s="42">
        <v>4734681</v>
      </c>
      <c r="N223" s="42">
        <v>739061</v>
      </c>
      <c r="O223" s="42">
        <v>82811</v>
      </c>
      <c r="P223" s="45">
        <v>47.22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>
      <pane ySplit="1" topLeftCell="A130" activePane="bottomLeft" state="frozen"/>
      <selection pane="bottomLeft" activeCell="Q163" sqref="Q163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3.28515625" style="47" customWidth="1"/>
    <col min="14" max="14" width="16" style="47" customWidth="1"/>
    <col min="15" max="15" width="25" style="47" customWidth="1"/>
    <col min="16" max="16" width="9.140625" style="47" customWidth="1"/>
  </cols>
  <sheetData>
    <row r="1" spans="1:15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</row>
    <row r="2" spans="1:15" x14ac:dyDescent="0.25">
      <c r="A2" s="42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>
        <v>5032</v>
      </c>
      <c r="H2" s="47" t="s">
        <v>20</v>
      </c>
      <c r="I2" s="44">
        <v>14.5</v>
      </c>
      <c r="J2" s="45">
        <v>271.39</v>
      </c>
      <c r="K2" s="45">
        <v>731.07</v>
      </c>
      <c r="L2" s="45">
        <v>635.79999999999995</v>
      </c>
      <c r="M2" s="42">
        <v>6021531</v>
      </c>
      <c r="N2" s="42">
        <v>241418</v>
      </c>
      <c r="O2" s="42">
        <v>479521</v>
      </c>
    </row>
    <row r="3" spans="1:15" x14ac:dyDescent="0.25">
      <c r="A3" s="42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4">
        <v>14.5</v>
      </c>
      <c r="J3" s="45">
        <v>287.63</v>
      </c>
      <c r="K3" s="45">
        <v>720.56</v>
      </c>
      <c r="L3" s="45">
        <v>624.29999999999995</v>
      </c>
      <c r="M3" s="42">
        <v>6239690</v>
      </c>
      <c r="N3" s="42">
        <v>215749</v>
      </c>
      <c r="O3" s="42">
        <v>522098</v>
      </c>
    </row>
    <row r="4" spans="1:15" x14ac:dyDescent="0.25">
      <c r="A4" s="42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4">
        <v>15.1</v>
      </c>
      <c r="J4" s="45">
        <v>301.44</v>
      </c>
      <c r="K4" s="45">
        <v>757.97</v>
      </c>
      <c r="L4" s="45">
        <v>654.71</v>
      </c>
      <c r="M4" s="42">
        <v>6737980</v>
      </c>
      <c r="N4" s="42">
        <v>272586</v>
      </c>
      <c r="O4" s="42">
        <v>584214</v>
      </c>
    </row>
    <row r="5" spans="1:15" x14ac:dyDescent="0.25">
      <c r="A5" s="42" t="s">
        <v>16</v>
      </c>
      <c r="B5" s="47" t="s">
        <v>26</v>
      </c>
      <c r="C5" s="47" t="s">
        <v>27</v>
      </c>
      <c r="D5" s="47" t="s">
        <v>28</v>
      </c>
      <c r="E5" s="47">
        <v>59</v>
      </c>
      <c r="F5" s="47">
        <v>5068</v>
      </c>
      <c r="G5" s="47">
        <v>5058</v>
      </c>
      <c r="H5" s="47" t="s">
        <v>20</v>
      </c>
      <c r="I5" s="44">
        <v>14.3</v>
      </c>
      <c r="J5" s="45">
        <v>271.14</v>
      </c>
      <c r="K5" s="45">
        <v>721.45</v>
      </c>
      <c r="L5" s="45">
        <v>628.91</v>
      </c>
      <c r="M5" s="42">
        <v>5884637</v>
      </c>
      <c r="N5" s="42">
        <v>268321</v>
      </c>
      <c r="O5" s="42">
        <v>465902</v>
      </c>
    </row>
    <row r="6" spans="1:15" x14ac:dyDescent="0.25">
      <c r="A6" s="42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>
        <v>5058</v>
      </c>
      <c r="H6" s="47" t="s">
        <v>20</v>
      </c>
      <c r="I6" s="44">
        <v>14.2</v>
      </c>
      <c r="J6" s="45">
        <v>293.58999999999997</v>
      </c>
      <c r="K6" s="45">
        <v>711.81</v>
      </c>
      <c r="L6" s="45">
        <v>609.39</v>
      </c>
      <c r="M6" s="42">
        <v>6783809</v>
      </c>
      <c r="N6" s="42">
        <v>259873</v>
      </c>
      <c r="O6" s="42">
        <v>546433</v>
      </c>
    </row>
    <row r="7" spans="1:15" x14ac:dyDescent="0.25">
      <c r="A7" s="42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4">
        <v>10.3</v>
      </c>
      <c r="J7" s="45">
        <v>254.18</v>
      </c>
      <c r="K7" s="45">
        <v>489.2</v>
      </c>
      <c r="L7" s="45">
        <v>403.35</v>
      </c>
      <c r="M7" s="42">
        <v>4920314</v>
      </c>
      <c r="N7" s="42">
        <v>157331</v>
      </c>
      <c r="O7" s="42">
        <v>404109</v>
      </c>
    </row>
    <row r="8" spans="1:15" x14ac:dyDescent="0.25">
      <c r="A8" s="42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4">
        <v>14.6</v>
      </c>
      <c r="J8" s="45">
        <v>304.95999999999998</v>
      </c>
      <c r="K8" s="45">
        <v>740.69</v>
      </c>
      <c r="L8" s="45">
        <v>631.07000000000005</v>
      </c>
      <c r="M8" s="42">
        <v>7580696</v>
      </c>
      <c r="N8" s="42">
        <v>320878</v>
      </c>
      <c r="O8" s="42">
        <v>596062</v>
      </c>
    </row>
    <row r="9" spans="1:15" x14ac:dyDescent="0.25">
      <c r="A9" s="42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>
        <v>5058</v>
      </c>
      <c r="H9" s="47" t="s">
        <v>20</v>
      </c>
      <c r="I9" s="44">
        <v>15.1</v>
      </c>
      <c r="J9" s="45">
        <v>288.01</v>
      </c>
      <c r="K9" s="45">
        <v>760.83</v>
      </c>
      <c r="L9" s="45">
        <v>658.86</v>
      </c>
      <c r="M9" s="42">
        <v>6396645</v>
      </c>
      <c r="N9" s="42">
        <v>269125</v>
      </c>
      <c r="O9" s="42">
        <v>550177</v>
      </c>
    </row>
    <row r="10" spans="1:15" x14ac:dyDescent="0.25">
      <c r="A10" s="42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4">
        <v>12.3</v>
      </c>
      <c r="J10" s="45">
        <v>274.73</v>
      </c>
      <c r="K10" s="45">
        <v>592.62</v>
      </c>
      <c r="L10" s="45">
        <v>497.31</v>
      </c>
      <c r="M10" s="42">
        <v>5489633</v>
      </c>
      <c r="N10" s="42">
        <v>195979</v>
      </c>
      <c r="O10" s="42">
        <v>454565</v>
      </c>
    </row>
    <row r="11" spans="1:15" x14ac:dyDescent="0.25">
      <c r="A11" s="42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4">
        <v>11.5</v>
      </c>
      <c r="J11" s="45">
        <v>250.48</v>
      </c>
      <c r="K11" s="45">
        <v>555.16</v>
      </c>
      <c r="L11" s="45">
        <v>465.5</v>
      </c>
      <c r="M11" s="42">
        <v>4353885</v>
      </c>
      <c r="N11" s="42">
        <v>145040</v>
      </c>
      <c r="O11" s="42">
        <v>361761</v>
      </c>
    </row>
    <row r="12" spans="1:15" x14ac:dyDescent="0.25">
      <c r="A12" s="42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4">
        <v>13.5</v>
      </c>
      <c r="J12" s="45">
        <v>270.55</v>
      </c>
      <c r="K12" s="45">
        <v>667.11</v>
      </c>
      <c r="L12" s="45">
        <v>577.58000000000004</v>
      </c>
      <c r="M12" s="42">
        <v>5475316</v>
      </c>
      <c r="N12" s="42">
        <v>219564</v>
      </c>
      <c r="O12" s="42">
        <v>467363</v>
      </c>
    </row>
    <row r="13" spans="1:15" x14ac:dyDescent="0.25">
      <c r="A13" s="42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4">
        <v>14.2</v>
      </c>
      <c r="J13" s="45">
        <v>270.77999999999997</v>
      </c>
      <c r="K13" s="45">
        <v>711.31</v>
      </c>
      <c r="L13" s="45">
        <v>618.24</v>
      </c>
      <c r="M13" s="42">
        <v>5540720</v>
      </c>
      <c r="N13" s="42">
        <v>235480</v>
      </c>
      <c r="O13" s="42">
        <v>466906</v>
      </c>
    </row>
    <row r="14" spans="1:15" hidden="1" x14ac:dyDescent="0.25">
      <c r="A14" s="42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4">
        <v>23.9</v>
      </c>
      <c r="J14" s="45">
        <v>569.67999999999995</v>
      </c>
      <c r="K14" s="45">
        <v>1219.0899999999999</v>
      </c>
      <c r="L14" s="45">
        <v>914.78</v>
      </c>
      <c r="M14" s="42">
        <v>7376645</v>
      </c>
      <c r="N14" s="42">
        <v>253222</v>
      </c>
      <c r="O14" s="42">
        <v>1202262</v>
      </c>
    </row>
    <row r="15" spans="1:15" hidden="1" x14ac:dyDescent="0.25">
      <c r="A15" s="42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4">
        <v>30</v>
      </c>
      <c r="J15" s="45">
        <v>631.65</v>
      </c>
      <c r="K15" s="45">
        <v>1569.31</v>
      </c>
      <c r="L15" s="45">
        <v>1214.57</v>
      </c>
      <c r="M15" s="42">
        <v>8046216</v>
      </c>
      <c r="N15" s="42">
        <v>307394</v>
      </c>
      <c r="O15" s="42">
        <v>1297309</v>
      </c>
    </row>
    <row r="16" spans="1:15" x14ac:dyDescent="0.25">
      <c r="A16" s="42" t="s">
        <v>16</v>
      </c>
      <c r="B16" s="47" t="s">
        <v>53</v>
      </c>
      <c r="C16" s="47" t="s">
        <v>54</v>
      </c>
      <c r="D16" s="47" t="s">
        <v>630</v>
      </c>
      <c r="E16" s="47">
        <v>60</v>
      </c>
      <c r="F16" s="47">
        <v>5102</v>
      </c>
      <c r="G16" s="47">
        <v>5058</v>
      </c>
      <c r="H16" s="47" t="s">
        <v>20</v>
      </c>
      <c r="I16" s="44">
        <v>14.7</v>
      </c>
      <c r="J16" s="45">
        <v>285.75</v>
      </c>
      <c r="K16" s="45">
        <v>748.32</v>
      </c>
      <c r="L16" s="45">
        <v>648.16999999999996</v>
      </c>
      <c r="M16" s="42">
        <v>6479926</v>
      </c>
      <c r="N16" s="42">
        <v>277575</v>
      </c>
      <c r="O16" s="42">
        <v>533274</v>
      </c>
    </row>
    <row r="17" spans="1:15" x14ac:dyDescent="0.25">
      <c r="A17" s="42" t="s">
        <v>16</v>
      </c>
      <c r="B17" s="47" t="s">
        <v>56</v>
      </c>
      <c r="C17" s="47" t="s">
        <v>57</v>
      </c>
      <c r="D17" s="47" t="s">
        <v>58</v>
      </c>
      <c r="E17" s="47">
        <v>59</v>
      </c>
      <c r="F17" s="47">
        <v>5104</v>
      </c>
      <c r="G17" s="47">
        <v>5058</v>
      </c>
      <c r="H17" s="47" t="s">
        <v>20</v>
      </c>
      <c r="I17" s="44">
        <v>11.5</v>
      </c>
      <c r="J17" s="45">
        <v>254.29</v>
      </c>
      <c r="K17" s="45">
        <v>554.12</v>
      </c>
      <c r="L17" s="45">
        <v>461.17</v>
      </c>
      <c r="M17" s="42">
        <v>4923286</v>
      </c>
      <c r="N17" s="42">
        <v>177597</v>
      </c>
      <c r="O17" s="42">
        <v>384001</v>
      </c>
    </row>
    <row r="18" spans="1:15" x14ac:dyDescent="0.25">
      <c r="A18" s="42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4">
        <v>14.8</v>
      </c>
      <c r="J18" s="45">
        <v>281.2</v>
      </c>
      <c r="K18" s="45">
        <v>738.12</v>
      </c>
      <c r="L18" s="45">
        <v>635.62</v>
      </c>
      <c r="M18" s="42">
        <v>6040370</v>
      </c>
      <c r="N18" s="42">
        <v>220854</v>
      </c>
      <c r="O18" s="42">
        <v>500943</v>
      </c>
    </row>
    <row r="19" spans="1:15" hidden="1" x14ac:dyDescent="0.25">
      <c r="A19" s="42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4">
        <v>31.4</v>
      </c>
      <c r="J19" s="45">
        <v>674.33</v>
      </c>
      <c r="K19" s="45">
        <v>1631.32</v>
      </c>
      <c r="L19" s="45">
        <v>1267.7</v>
      </c>
      <c r="M19" s="42">
        <v>8710233</v>
      </c>
      <c r="N19" s="42">
        <v>336280</v>
      </c>
      <c r="O19" s="42">
        <v>1388610</v>
      </c>
    </row>
    <row r="20" spans="1:15" x14ac:dyDescent="0.25">
      <c r="A20" s="42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4">
        <v>13.6</v>
      </c>
      <c r="J20" s="45">
        <v>269.37</v>
      </c>
      <c r="K20" s="45">
        <v>671.91</v>
      </c>
      <c r="L20" s="45">
        <v>575.33000000000004</v>
      </c>
      <c r="M20" s="42">
        <v>5637992</v>
      </c>
      <c r="N20" s="42">
        <v>217767</v>
      </c>
      <c r="O20" s="42">
        <v>418886</v>
      </c>
    </row>
    <row r="21" spans="1:15" hidden="1" x14ac:dyDescent="0.25">
      <c r="A21" s="42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4">
        <v>29.8</v>
      </c>
      <c r="J21" s="45">
        <v>662.46</v>
      </c>
      <c r="K21" s="45">
        <v>1532.98</v>
      </c>
      <c r="L21" s="45">
        <v>1190.5899999999999</v>
      </c>
      <c r="M21" s="42">
        <v>8199089</v>
      </c>
      <c r="N21" s="42">
        <v>289504</v>
      </c>
      <c r="O21" s="42">
        <v>1345706</v>
      </c>
    </row>
    <row r="22" spans="1:15" x14ac:dyDescent="0.25">
      <c r="A22" s="42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4">
        <v>15.2</v>
      </c>
      <c r="J22" s="45">
        <v>285.74</v>
      </c>
      <c r="K22" s="45">
        <v>760.1</v>
      </c>
      <c r="L22" s="45">
        <v>662.56</v>
      </c>
      <c r="M22" s="42">
        <v>6067142</v>
      </c>
      <c r="N22" s="42">
        <v>242900</v>
      </c>
      <c r="O22" s="42">
        <v>501047</v>
      </c>
    </row>
    <row r="23" spans="1:15" x14ac:dyDescent="0.25">
      <c r="A23" s="42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>
        <v>5105</v>
      </c>
      <c r="H23" s="47" t="s">
        <v>20</v>
      </c>
      <c r="I23" s="44">
        <v>14.4</v>
      </c>
      <c r="J23" s="45">
        <v>287.57</v>
      </c>
      <c r="K23" s="45">
        <v>716.46</v>
      </c>
      <c r="L23" s="45">
        <v>613.61</v>
      </c>
      <c r="M23" s="42">
        <v>6553043</v>
      </c>
      <c r="N23" s="42">
        <v>229362</v>
      </c>
      <c r="O23" s="42">
        <v>534592</v>
      </c>
    </row>
    <row r="24" spans="1:15" x14ac:dyDescent="0.25">
      <c r="A24" s="42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4">
        <v>12.8</v>
      </c>
      <c r="J24" s="45">
        <v>258.74</v>
      </c>
      <c r="K24" s="45">
        <v>630.89</v>
      </c>
      <c r="L24" s="45">
        <v>536.28</v>
      </c>
      <c r="M24" s="42">
        <v>4751206</v>
      </c>
      <c r="N24" s="42">
        <v>190183</v>
      </c>
      <c r="O24" s="42">
        <v>383950</v>
      </c>
    </row>
    <row r="25" spans="1:15" x14ac:dyDescent="0.25">
      <c r="A25" s="42" t="s">
        <v>77</v>
      </c>
      <c r="B25" s="47" t="s">
        <v>78</v>
      </c>
      <c r="C25" s="47" t="s">
        <v>79</v>
      </c>
      <c r="D25" s="47" t="s">
        <v>80</v>
      </c>
      <c r="E25" s="47">
        <v>59</v>
      </c>
      <c r="F25" s="47">
        <v>5127</v>
      </c>
      <c r="G25" s="47">
        <v>5105</v>
      </c>
      <c r="H25" s="47" t="s">
        <v>20</v>
      </c>
      <c r="I25" s="44">
        <v>13.9</v>
      </c>
      <c r="J25" s="45">
        <v>285.93</v>
      </c>
      <c r="K25" s="45">
        <v>700.34</v>
      </c>
      <c r="L25" s="45">
        <v>600.94000000000005</v>
      </c>
      <c r="M25" s="42">
        <v>6581636</v>
      </c>
      <c r="N25" s="42">
        <v>238895</v>
      </c>
      <c r="O25" s="42">
        <v>507764</v>
      </c>
    </row>
    <row r="26" spans="1:15" hidden="1" x14ac:dyDescent="0.25">
      <c r="A26" s="42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>
        <v>5110</v>
      </c>
      <c r="H26" s="47" t="s">
        <v>49</v>
      </c>
      <c r="I26" s="44">
        <v>23.1</v>
      </c>
      <c r="J26" s="45">
        <v>589.30999999999995</v>
      </c>
      <c r="K26" s="45">
        <v>1143.21</v>
      </c>
      <c r="L26" s="45">
        <v>839.44</v>
      </c>
      <c r="M26" s="42">
        <v>7195294</v>
      </c>
      <c r="N26" s="42">
        <v>234895</v>
      </c>
      <c r="O26" s="42">
        <v>1075982</v>
      </c>
    </row>
    <row r="27" spans="1:15" x14ac:dyDescent="0.25">
      <c r="A27" s="42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4">
        <v>13.6</v>
      </c>
      <c r="J27" s="45">
        <v>272.75</v>
      </c>
      <c r="K27" s="45">
        <v>669.48</v>
      </c>
      <c r="L27" s="45">
        <v>578.57000000000005</v>
      </c>
      <c r="M27" s="42">
        <v>4938837</v>
      </c>
      <c r="N27" s="42">
        <v>216811</v>
      </c>
      <c r="O27" s="42">
        <v>415401</v>
      </c>
    </row>
    <row r="28" spans="1:15" x14ac:dyDescent="0.25">
      <c r="A28" s="42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4">
        <v>12.5</v>
      </c>
      <c r="J28" s="45">
        <v>264.68</v>
      </c>
      <c r="K28" s="45">
        <v>606.54999999999995</v>
      </c>
      <c r="L28" s="45">
        <v>513.16</v>
      </c>
      <c r="M28" s="42">
        <v>4808718</v>
      </c>
      <c r="N28" s="42">
        <v>179395</v>
      </c>
      <c r="O28" s="42">
        <v>369389</v>
      </c>
    </row>
    <row r="29" spans="1:15" x14ac:dyDescent="0.25">
      <c r="A29" s="42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>
        <v>5105</v>
      </c>
      <c r="H29" s="47" t="s">
        <v>20</v>
      </c>
      <c r="I29" s="44">
        <v>13.4</v>
      </c>
      <c r="J29" s="45">
        <v>265.72000000000003</v>
      </c>
      <c r="K29" s="45">
        <v>657.63</v>
      </c>
      <c r="L29" s="45">
        <v>564.39</v>
      </c>
      <c r="M29" s="42">
        <v>4688228</v>
      </c>
      <c r="N29" s="42">
        <v>171460</v>
      </c>
      <c r="O29" s="42">
        <v>381095</v>
      </c>
    </row>
    <row r="30" spans="1:15" x14ac:dyDescent="0.25">
      <c r="A30" s="42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4">
        <v>17</v>
      </c>
      <c r="J30" s="45">
        <v>304.11</v>
      </c>
      <c r="K30" s="45">
        <v>848.15</v>
      </c>
      <c r="L30" s="45">
        <v>744.93</v>
      </c>
      <c r="M30" s="42">
        <v>5920859</v>
      </c>
      <c r="N30" s="42">
        <v>262989</v>
      </c>
      <c r="O30" s="42">
        <v>496436</v>
      </c>
    </row>
    <row r="31" spans="1:15" x14ac:dyDescent="0.25">
      <c r="A31" s="42" t="s">
        <v>94</v>
      </c>
      <c r="B31" s="47" t="s">
        <v>95</v>
      </c>
      <c r="C31" s="47" t="s">
        <v>39</v>
      </c>
      <c r="D31" s="47" t="s">
        <v>631</v>
      </c>
      <c r="E31" s="47">
        <v>59</v>
      </c>
      <c r="F31" s="47">
        <v>5163</v>
      </c>
      <c r="G31" s="47">
        <v>5156</v>
      </c>
      <c r="H31" s="47" t="s">
        <v>20</v>
      </c>
      <c r="I31" s="44">
        <v>15.2</v>
      </c>
      <c r="J31" s="45">
        <v>290.16000000000003</v>
      </c>
      <c r="K31" s="45">
        <v>757.42</v>
      </c>
      <c r="L31" s="45">
        <v>656.37</v>
      </c>
      <c r="M31" s="42">
        <v>6539248</v>
      </c>
      <c r="N31" s="42">
        <v>249095</v>
      </c>
      <c r="O31" s="42">
        <v>544311</v>
      </c>
    </row>
    <row r="32" spans="1:15" x14ac:dyDescent="0.25">
      <c r="A32" s="42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4">
        <v>13</v>
      </c>
      <c r="J32" s="45">
        <v>271.88</v>
      </c>
      <c r="K32" s="45">
        <v>646.87</v>
      </c>
      <c r="L32" s="45">
        <v>554.05999999999995</v>
      </c>
      <c r="M32" s="42">
        <v>5575129</v>
      </c>
      <c r="N32" s="42">
        <v>205324</v>
      </c>
      <c r="O32" s="42">
        <v>476588</v>
      </c>
    </row>
    <row r="33" spans="1:15" x14ac:dyDescent="0.25">
      <c r="A33" s="42" t="s">
        <v>99</v>
      </c>
      <c r="B33" s="47" t="s">
        <v>100</v>
      </c>
      <c r="C33" s="47" t="s">
        <v>101</v>
      </c>
      <c r="D33" s="47" t="s">
        <v>102</v>
      </c>
      <c r="E33" s="47">
        <v>59</v>
      </c>
      <c r="F33" s="47">
        <v>5178</v>
      </c>
      <c r="G33" s="47">
        <v>5163</v>
      </c>
      <c r="H33" s="47" t="s">
        <v>20</v>
      </c>
      <c r="I33" s="44">
        <v>13.2</v>
      </c>
      <c r="J33" s="45">
        <v>257.60000000000002</v>
      </c>
      <c r="K33" s="45">
        <v>671.21</v>
      </c>
      <c r="L33" s="45">
        <v>580.12</v>
      </c>
      <c r="M33" s="42">
        <v>5061433</v>
      </c>
      <c r="N33" s="42">
        <v>215591</v>
      </c>
      <c r="O33" s="42">
        <v>419284</v>
      </c>
    </row>
    <row r="34" spans="1:15" x14ac:dyDescent="0.25">
      <c r="A34" s="42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4">
        <v>12.6</v>
      </c>
      <c r="J34" s="45">
        <v>273.04000000000002</v>
      </c>
      <c r="K34" s="45">
        <v>607.79999999999995</v>
      </c>
      <c r="L34" s="45">
        <v>512.6</v>
      </c>
      <c r="M34" s="42">
        <v>5396061</v>
      </c>
      <c r="N34" s="42">
        <v>179336</v>
      </c>
      <c r="O34" s="42">
        <v>428514</v>
      </c>
    </row>
    <row r="35" spans="1:15" x14ac:dyDescent="0.25">
      <c r="A35" s="42" t="s">
        <v>99</v>
      </c>
      <c r="B35" s="47" t="s">
        <v>103</v>
      </c>
      <c r="C35" s="47" t="s">
        <v>106</v>
      </c>
      <c r="D35" s="47" t="s">
        <v>107</v>
      </c>
      <c r="E35" s="47">
        <v>60</v>
      </c>
      <c r="F35" s="47">
        <v>5195</v>
      </c>
      <c r="G35" s="47">
        <v>5163</v>
      </c>
      <c r="H35" s="47" t="s">
        <v>20</v>
      </c>
      <c r="I35" s="44">
        <v>13.9</v>
      </c>
      <c r="J35" s="45">
        <v>293.92</v>
      </c>
      <c r="K35" s="45">
        <v>685.84</v>
      </c>
      <c r="L35" s="45">
        <v>581.16999999999996</v>
      </c>
      <c r="M35" s="42">
        <v>6704548</v>
      </c>
      <c r="N35" s="42">
        <v>242525</v>
      </c>
      <c r="O35" s="42">
        <v>538844</v>
      </c>
    </row>
    <row r="36" spans="1:15" x14ac:dyDescent="0.25">
      <c r="A36" s="42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4">
        <v>12.7</v>
      </c>
      <c r="J36" s="45">
        <v>266.16000000000003</v>
      </c>
      <c r="K36" s="45">
        <v>627.03</v>
      </c>
      <c r="L36" s="45">
        <v>531.61</v>
      </c>
      <c r="M36" s="42">
        <v>5356473</v>
      </c>
      <c r="N36" s="42">
        <v>198154</v>
      </c>
      <c r="O36" s="42">
        <v>456126</v>
      </c>
    </row>
    <row r="37" spans="1:15" x14ac:dyDescent="0.25">
      <c r="A37" s="42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4">
        <v>14.5</v>
      </c>
      <c r="J37" s="45">
        <v>287.44</v>
      </c>
      <c r="K37" s="45">
        <v>730.47</v>
      </c>
      <c r="L37" s="45">
        <v>637.26</v>
      </c>
      <c r="M37" s="42">
        <v>6745092</v>
      </c>
      <c r="N37" s="42">
        <v>293424</v>
      </c>
      <c r="O37" s="42">
        <v>558719</v>
      </c>
    </row>
    <row r="38" spans="1:15" x14ac:dyDescent="0.25">
      <c r="A38" s="42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4">
        <v>14.4</v>
      </c>
      <c r="J38" s="45">
        <v>280.13</v>
      </c>
      <c r="K38" s="45">
        <v>717.31</v>
      </c>
      <c r="L38" s="45">
        <v>621.53</v>
      </c>
      <c r="M38" s="42">
        <v>5577736</v>
      </c>
      <c r="N38" s="42">
        <v>212120</v>
      </c>
      <c r="O38" s="42">
        <v>465732</v>
      </c>
    </row>
    <row r="39" spans="1:15" x14ac:dyDescent="0.25">
      <c r="A39" s="42" t="s">
        <v>110</v>
      </c>
      <c r="B39" s="47" t="s">
        <v>113</v>
      </c>
      <c r="C39" s="47" t="s">
        <v>116</v>
      </c>
      <c r="D39" s="47" t="s">
        <v>117</v>
      </c>
      <c r="E39" s="47">
        <v>59</v>
      </c>
      <c r="F39" s="47">
        <v>5202</v>
      </c>
      <c r="G39" s="47">
        <v>5196</v>
      </c>
      <c r="H39" s="47" t="s">
        <v>20</v>
      </c>
      <c r="I39" s="44">
        <v>13.3</v>
      </c>
      <c r="J39" s="45">
        <v>264.97000000000003</v>
      </c>
      <c r="K39" s="45">
        <v>673.25</v>
      </c>
      <c r="L39" s="45">
        <v>578.42999999999995</v>
      </c>
      <c r="M39" s="42">
        <v>5471967</v>
      </c>
      <c r="N39" s="42">
        <v>207039</v>
      </c>
      <c r="O39" s="42">
        <v>444046</v>
      </c>
    </row>
    <row r="40" spans="1:15" x14ac:dyDescent="0.25">
      <c r="A40" s="42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4">
        <v>14.1</v>
      </c>
      <c r="J40" s="45">
        <v>278.38</v>
      </c>
      <c r="K40" s="45">
        <v>700.38</v>
      </c>
      <c r="L40" s="45">
        <v>608.30999999999995</v>
      </c>
      <c r="M40" s="42">
        <v>5886536</v>
      </c>
      <c r="N40" s="42">
        <v>209882</v>
      </c>
      <c r="O40" s="42">
        <v>483136</v>
      </c>
    </row>
    <row r="41" spans="1:15" x14ac:dyDescent="0.25">
      <c r="A41" s="42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4">
        <v>15</v>
      </c>
      <c r="J41" s="45">
        <v>265.57</v>
      </c>
      <c r="K41" s="45">
        <v>764.76</v>
      </c>
      <c r="L41" s="45">
        <v>672.66</v>
      </c>
      <c r="M41" s="42">
        <v>5423057</v>
      </c>
      <c r="N41" s="42">
        <v>200608</v>
      </c>
      <c r="O41" s="42">
        <v>445242</v>
      </c>
    </row>
    <row r="42" spans="1:15" x14ac:dyDescent="0.25">
      <c r="A42" s="42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4">
        <v>18.2</v>
      </c>
      <c r="J42" s="45">
        <v>299.35000000000002</v>
      </c>
      <c r="K42" s="45">
        <v>945.11</v>
      </c>
      <c r="L42" s="45">
        <v>858.06</v>
      </c>
      <c r="M42" s="42">
        <v>6941033</v>
      </c>
      <c r="N42" s="42">
        <v>267240</v>
      </c>
      <c r="O42" s="42">
        <v>590644</v>
      </c>
    </row>
    <row r="43" spans="1:15" x14ac:dyDescent="0.25">
      <c r="A43" s="42" t="s">
        <v>128</v>
      </c>
      <c r="B43" s="47" t="s">
        <v>129</v>
      </c>
      <c r="C43" s="47" t="s">
        <v>130</v>
      </c>
      <c r="D43" s="47" t="s">
        <v>131</v>
      </c>
      <c r="E43" s="47">
        <v>59</v>
      </c>
      <c r="F43" s="47">
        <v>5217</v>
      </c>
      <c r="G43" s="47">
        <v>5206</v>
      </c>
      <c r="H43" s="47" t="s">
        <v>20</v>
      </c>
      <c r="I43" s="44">
        <v>14.6</v>
      </c>
      <c r="J43" s="45">
        <v>260.83999999999997</v>
      </c>
      <c r="K43" s="45">
        <v>760.23</v>
      </c>
      <c r="L43" s="45">
        <v>664.42</v>
      </c>
      <c r="M43" s="42">
        <v>5818795</v>
      </c>
      <c r="N43" s="42">
        <v>251047</v>
      </c>
      <c r="O43" s="42">
        <v>455725</v>
      </c>
    </row>
    <row r="44" spans="1:15" x14ac:dyDescent="0.25">
      <c r="A44" s="42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4">
        <v>13</v>
      </c>
      <c r="J44" s="45">
        <v>260.41000000000003</v>
      </c>
      <c r="K44" s="45">
        <v>644.94000000000005</v>
      </c>
      <c r="L44" s="45">
        <v>561.54</v>
      </c>
      <c r="M44" s="42">
        <v>5152094</v>
      </c>
      <c r="N44" s="42">
        <v>202019</v>
      </c>
      <c r="O44" s="42">
        <v>411609</v>
      </c>
    </row>
    <row r="45" spans="1:15" x14ac:dyDescent="0.25">
      <c r="A45" s="42" t="s">
        <v>135</v>
      </c>
      <c r="B45" s="47" t="s">
        <v>133</v>
      </c>
      <c r="C45" s="47" t="s">
        <v>136</v>
      </c>
      <c r="D45" s="47" t="s">
        <v>76</v>
      </c>
      <c r="E45" s="47">
        <v>59</v>
      </c>
      <c r="F45" s="47">
        <v>5227</v>
      </c>
      <c r="G45" s="47">
        <v>5206</v>
      </c>
      <c r="H45" s="47" t="s">
        <v>20</v>
      </c>
      <c r="I45" s="44">
        <v>13.6</v>
      </c>
      <c r="J45" s="45">
        <v>273.32</v>
      </c>
      <c r="K45" s="45">
        <v>686.84</v>
      </c>
      <c r="L45" s="45">
        <v>582.95000000000005</v>
      </c>
      <c r="M45" s="42">
        <v>6047512</v>
      </c>
      <c r="N45" s="42">
        <v>204468</v>
      </c>
      <c r="O45" s="42">
        <v>498684</v>
      </c>
    </row>
    <row r="46" spans="1:15" hidden="1" x14ac:dyDescent="0.25">
      <c r="A46" s="42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4">
        <v>22.1</v>
      </c>
      <c r="J46" s="45">
        <v>553.70000000000005</v>
      </c>
      <c r="K46" s="45">
        <v>1131.78</v>
      </c>
      <c r="L46" s="45">
        <v>831.52</v>
      </c>
      <c r="M46" s="42">
        <v>7832975</v>
      </c>
      <c r="N46" s="42">
        <v>287247</v>
      </c>
      <c r="O46" s="42">
        <v>1273504</v>
      </c>
    </row>
    <row r="47" spans="1:15" x14ac:dyDescent="0.25">
      <c r="A47" s="42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>
        <v>5206</v>
      </c>
      <c r="H47" s="47" t="s">
        <v>20</v>
      </c>
      <c r="I47" s="44">
        <v>19.899999999999999</v>
      </c>
      <c r="J47" s="45">
        <v>286.77</v>
      </c>
      <c r="K47" s="45">
        <v>1058.3800000000001</v>
      </c>
      <c r="L47" s="45">
        <v>973.69</v>
      </c>
      <c r="M47" s="42">
        <v>6002444</v>
      </c>
      <c r="N47" s="42">
        <v>256861</v>
      </c>
      <c r="O47" s="42">
        <v>490952</v>
      </c>
    </row>
    <row r="48" spans="1:15" hidden="1" x14ac:dyDescent="0.25">
      <c r="A48" s="42" t="s">
        <v>139</v>
      </c>
      <c r="B48" s="47" t="s">
        <v>141</v>
      </c>
      <c r="C48" s="47" t="s">
        <v>114</v>
      </c>
      <c r="D48" s="47" t="s">
        <v>142</v>
      </c>
      <c r="E48" s="47">
        <v>59</v>
      </c>
      <c r="F48" s="47">
        <v>5232</v>
      </c>
      <c r="G48" s="47">
        <v>5129</v>
      </c>
      <c r="H48" s="47" t="s">
        <v>49</v>
      </c>
      <c r="I48" s="44">
        <v>35.299999999999997</v>
      </c>
      <c r="J48" s="45">
        <v>626.97</v>
      </c>
      <c r="K48" s="45">
        <v>1897.43</v>
      </c>
      <c r="L48" s="45">
        <v>1568.91</v>
      </c>
      <c r="M48" s="42">
        <v>8513340</v>
      </c>
      <c r="N48" s="42">
        <v>324592</v>
      </c>
      <c r="O48" s="42">
        <v>1413907</v>
      </c>
    </row>
    <row r="49" spans="1:15" x14ac:dyDescent="0.25">
      <c r="A49" s="42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4">
        <v>15.1</v>
      </c>
      <c r="J49" s="45">
        <v>260.76</v>
      </c>
      <c r="K49" s="45">
        <v>770.18</v>
      </c>
      <c r="L49" s="45">
        <v>687.91</v>
      </c>
      <c r="M49" s="42">
        <v>5299610</v>
      </c>
      <c r="N49" s="42">
        <v>179229</v>
      </c>
      <c r="O49" s="42">
        <v>416683</v>
      </c>
    </row>
    <row r="50" spans="1:15" x14ac:dyDescent="0.25">
      <c r="A50" s="42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4">
        <v>16.100000000000001</v>
      </c>
      <c r="J50" s="45">
        <v>337.64</v>
      </c>
      <c r="K50" s="45">
        <v>819.46</v>
      </c>
      <c r="L50" s="45">
        <v>701.02</v>
      </c>
      <c r="M50" s="42">
        <v>6848460</v>
      </c>
      <c r="N50" s="42">
        <v>287918</v>
      </c>
      <c r="O50" s="42">
        <v>527172</v>
      </c>
    </row>
    <row r="51" spans="1:15" hidden="1" x14ac:dyDescent="0.25">
      <c r="A51" s="42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4">
        <v>29.4</v>
      </c>
      <c r="J51" s="45">
        <v>597.58000000000004</v>
      </c>
      <c r="K51" s="45">
        <v>1534.1</v>
      </c>
      <c r="L51" s="45">
        <v>1213.55</v>
      </c>
      <c r="M51" s="42">
        <v>7489718</v>
      </c>
      <c r="N51" s="42">
        <v>270084</v>
      </c>
      <c r="O51" s="42">
        <v>1171384</v>
      </c>
    </row>
    <row r="52" spans="1:15" hidden="1" x14ac:dyDescent="0.25">
      <c r="A52" s="42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4">
        <v>21.6</v>
      </c>
      <c r="J52" s="45">
        <v>520.42999999999995</v>
      </c>
      <c r="K52" s="45">
        <v>1078.82</v>
      </c>
      <c r="L52" s="45">
        <v>810.72</v>
      </c>
      <c r="M52" s="42">
        <v>6410219</v>
      </c>
      <c r="N52" s="42">
        <v>182406</v>
      </c>
      <c r="O52" s="42">
        <v>957690</v>
      </c>
    </row>
    <row r="53" spans="1:15" x14ac:dyDescent="0.25">
      <c r="A53" s="42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4">
        <v>16.7</v>
      </c>
      <c r="J53" s="45">
        <v>327.61</v>
      </c>
      <c r="K53" s="45">
        <v>840.27</v>
      </c>
      <c r="L53" s="45">
        <v>743.06</v>
      </c>
      <c r="M53" s="42">
        <v>5817507</v>
      </c>
      <c r="N53" s="42">
        <v>237948</v>
      </c>
      <c r="O53" s="42">
        <v>469801</v>
      </c>
    </row>
    <row r="54" spans="1:15" x14ac:dyDescent="0.25">
      <c r="A54" s="42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>
        <v>5251</v>
      </c>
      <c r="H54" s="47" t="s">
        <v>20</v>
      </c>
      <c r="I54" s="44">
        <v>15.7</v>
      </c>
      <c r="J54" s="45">
        <v>323.72000000000003</v>
      </c>
      <c r="K54" s="45">
        <v>789.75</v>
      </c>
      <c r="L54" s="45">
        <v>682.13</v>
      </c>
      <c r="M54" s="42">
        <v>6059865</v>
      </c>
      <c r="N54" s="42">
        <v>220126</v>
      </c>
      <c r="O54" s="42">
        <v>488714</v>
      </c>
    </row>
    <row r="55" spans="1:15" x14ac:dyDescent="0.25">
      <c r="A55" s="42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4">
        <v>14.4</v>
      </c>
      <c r="J55" s="45">
        <v>310.60000000000002</v>
      </c>
      <c r="K55" s="45">
        <v>710.45</v>
      </c>
      <c r="L55" s="45">
        <v>599.63</v>
      </c>
      <c r="M55" s="42">
        <v>5374542</v>
      </c>
      <c r="N55" s="42">
        <v>181717</v>
      </c>
      <c r="O55" s="42">
        <v>400687</v>
      </c>
    </row>
    <row r="56" spans="1:15" x14ac:dyDescent="0.25">
      <c r="A56" s="42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4">
        <v>17.899999999999999</v>
      </c>
      <c r="J56" s="45">
        <v>321.88</v>
      </c>
      <c r="K56" s="45">
        <v>914.89</v>
      </c>
      <c r="L56" s="45">
        <v>804.41</v>
      </c>
      <c r="M56" s="42">
        <v>5960747</v>
      </c>
      <c r="N56" s="42">
        <v>210260</v>
      </c>
      <c r="O56" s="42">
        <v>495474</v>
      </c>
    </row>
    <row r="57" spans="1:15" hidden="1" x14ac:dyDescent="0.25">
      <c r="A57" s="42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4">
        <v>20.399999999999999</v>
      </c>
      <c r="J57" s="45">
        <v>489.28</v>
      </c>
      <c r="K57" s="45">
        <v>1001.24</v>
      </c>
      <c r="L57" s="45">
        <v>753.92</v>
      </c>
      <c r="M57" s="42">
        <v>5904837</v>
      </c>
      <c r="N57" s="42">
        <v>171891</v>
      </c>
      <c r="O57" s="42">
        <v>858639</v>
      </c>
    </row>
    <row r="58" spans="1:15" x14ac:dyDescent="0.25">
      <c r="A58" s="42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4">
        <v>6</v>
      </c>
      <c r="J58" s="45">
        <v>323.48</v>
      </c>
      <c r="K58" s="45">
        <v>208.87</v>
      </c>
      <c r="L58" s="45">
        <v>69.13</v>
      </c>
      <c r="M58" s="42">
        <v>6068075</v>
      </c>
      <c r="N58" s="42">
        <v>235000</v>
      </c>
      <c r="O58" s="42">
        <v>478142</v>
      </c>
    </row>
    <row r="59" spans="1:15" x14ac:dyDescent="0.25">
      <c r="A59" s="42" t="s">
        <v>171</v>
      </c>
      <c r="B59" s="47" t="s">
        <v>172</v>
      </c>
      <c r="C59" s="47" t="s">
        <v>173</v>
      </c>
      <c r="D59" s="47" t="s">
        <v>174</v>
      </c>
      <c r="E59" s="47">
        <v>59</v>
      </c>
      <c r="F59" s="47">
        <v>5289</v>
      </c>
      <c r="G59" s="47">
        <v>5252</v>
      </c>
      <c r="H59" s="47" t="s">
        <v>20</v>
      </c>
      <c r="I59" s="44">
        <v>6</v>
      </c>
      <c r="J59" s="45">
        <v>319.67</v>
      </c>
      <c r="K59" s="45">
        <v>206.14</v>
      </c>
      <c r="L59" s="45">
        <v>68.41</v>
      </c>
      <c r="M59" s="42">
        <v>6193064</v>
      </c>
      <c r="N59" s="42">
        <v>214704</v>
      </c>
      <c r="O59" s="42">
        <v>479553</v>
      </c>
    </row>
    <row r="60" spans="1:15" x14ac:dyDescent="0.25">
      <c r="A60" s="42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4">
        <v>7</v>
      </c>
      <c r="J60" s="45">
        <v>353.61</v>
      </c>
      <c r="K60" s="45">
        <v>248.22</v>
      </c>
      <c r="L60" s="45">
        <v>88.96</v>
      </c>
      <c r="M60" s="42">
        <v>8798822</v>
      </c>
      <c r="N60" s="42">
        <v>404954</v>
      </c>
      <c r="O60" s="42">
        <v>539010</v>
      </c>
    </row>
    <row r="61" spans="1:15" x14ac:dyDescent="0.25">
      <c r="A61" s="42" t="s">
        <v>178</v>
      </c>
      <c r="B61" s="47" t="s">
        <v>179</v>
      </c>
      <c r="C61" s="47" t="s">
        <v>180</v>
      </c>
      <c r="D61" s="47" t="s">
        <v>23</v>
      </c>
      <c r="E61" s="47">
        <v>59</v>
      </c>
      <c r="F61" s="47">
        <v>5295</v>
      </c>
      <c r="G61" s="47">
        <v>5252</v>
      </c>
      <c r="H61" s="47" t="s">
        <v>20</v>
      </c>
      <c r="I61" s="44">
        <v>7.2</v>
      </c>
      <c r="J61" s="45">
        <v>363.7</v>
      </c>
      <c r="K61" s="45">
        <v>257.42</v>
      </c>
      <c r="L61" s="45">
        <v>91.8</v>
      </c>
      <c r="M61" s="42">
        <v>9247259</v>
      </c>
      <c r="N61" s="42">
        <v>411931</v>
      </c>
      <c r="O61" s="42">
        <v>620606</v>
      </c>
    </row>
    <row r="62" spans="1:15" x14ac:dyDescent="0.25">
      <c r="A62" s="42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4">
        <v>6.4</v>
      </c>
      <c r="J62" s="45">
        <v>341.06</v>
      </c>
      <c r="K62" s="45">
        <v>218.82</v>
      </c>
      <c r="L62" s="45">
        <v>66.23</v>
      </c>
      <c r="M62" s="42">
        <v>7774279</v>
      </c>
      <c r="N62" s="42">
        <v>303243</v>
      </c>
      <c r="O62" s="42">
        <v>499390</v>
      </c>
    </row>
    <row r="63" spans="1:15" hidden="1" x14ac:dyDescent="0.25">
      <c r="A63" s="42" t="s">
        <v>183</v>
      </c>
      <c r="B63" s="47" t="s">
        <v>184</v>
      </c>
      <c r="C63" s="47" t="s">
        <v>185</v>
      </c>
      <c r="D63" s="47" t="s">
        <v>174</v>
      </c>
      <c r="E63" s="47">
        <v>59</v>
      </c>
      <c r="F63" s="47">
        <v>5299</v>
      </c>
      <c r="G63" s="47">
        <v>5250</v>
      </c>
      <c r="H63" s="47" t="s">
        <v>49</v>
      </c>
      <c r="I63" s="44">
        <v>39.1</v>
      </c>
      <c r="J63" s="45">
        <v>790.76</v>
      </c>
      <c r="K63" s="45">
        <v>2015.59</v>
      </c>
      <c r="L63" s="45">
        <v>1597.17</v>
      </c>
      <c r="M63" s="42">
        <v>11531629</v>
      </c>
      <c r="N63" s="42">
        <v>435506</v>
      </c>
      <c r="O63" s="42">
        <v>1597337</v>
      </c>
    </row>
    <row r="64" spans="1:15" x14ac:dyDescent="0.25">
      <c r="A64" s="42" t="s">
        <v>186</v>
      </c>
      <c r="B64" s="47" t="s">
        <v>187</v>
      </c>
      <c r="C64" s="47" t="s">
        <v>188</v>
      </c>
      <c r="D64" s="47" t="s">
        <v>127</v>
      </c>
      <c r="E64" s="47">
        <v>59</v>
      </c>
      <c r="F64" s="47">
        <v>5301</v>
      </c>
      <c r="G64" s="47">
        <v>5293</v>
      </c>
      <c r="H64" s="47" t="s">
        <v>20</v>
      </c>
      <c r="I64" s="44">
        <v>7.3</v>
      </c>
      <c r="J64" s="45">
        <v>371.11</v>
      </c>
      <c r="K64" s="45">
        <v>255.29</v>
      </c>
      <c r="L64" s="45">
        <v>90.5</v>
      </c>
      <c r="M64" s="42">
        <v>9986906</v>
      </c>
      <c r="N64" s="42">
        <v>428198</v>
      </c>
      <c r="O64" s="42">
        <v>652788</v>
      </c>
    </row>
    <row r="65" spans="1:15" x14ac:dyDescent="0.25">
      <c r="A65" s="42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4">
        <v>6.5</v>
      </c>
      <c r="J65" s="45">
        <v>337.84</v>
      </c>
      <c r="K65" s="45">
        <v>227.25</v>
      </c>
      <c r="L65" s="45">
        <v>83.28</v>
      </c>
      <c r="M65" s="42">
        <v>6485900</v>
      </c>
      <c r="N65" s="42">
        <v>289976</v>
      </c>
      <c r="O65" s="42">
        <v>526565</v>
      </c>
    </row>
    <row r="66" spans="1:15" x14ac:dyDescent="0.25">
      <c r="A66" s="42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4">
        <v>7.2</v>
      </c>
      <c r="J66" s="45">
        <v>362.83</v>
      </c>
      <c r="K66" s="45">
        <v>264.23</v>
      </c>
      <c r="L66" s="45">
        <v>103.08</v>
      </c>
      <c r="M66" s="42">
        <v>7919052</v>
      </c>
      <c r="N66" s="42">
        <v>333806</v>
      </c>
      <c r="O66" s="42">
        <v>651584</v>
      </c>
    </row>
    <row r="67" spans="1:15" x14ac:dyDescent="0.25">
      <c r="A67" s="42" t="s">
        <v>193</v>
      </c>
      <c r="B67" s="47" t="s">
        <v>194</v>
      </c>
      <c r="C67" s="47" t="s">
        <v>195</v>
      </c>
      <c r="D67" s="47" t="s">
        <v>85</v>
      </c>
      <c r="E67" s="47">
        <v>60</v>
      </c>
      <c r="F67" s="47">
        <v>5313</v>
      </c>
      <c r="G67" s="47">
        <v>5301</v>
      </c>
      <c r="H67" s="47" t="s">
        <v>20</v>
      </c>
      <c r="I67" s="44">
        <v>6.9</v>
      </c>
      <c r="J67" s="45">
        <v>354.49</v>
      </c>
      <c r="K67" s="45">
        <v>248.17</v>
      </c>
      <c r="L67" s="45">
        <v>91.34</v>
      </c>
      <c r="M67" s="42">
        <v>7773973</v>
      </c>
      <c r="N67" s="42">
        <v>304135</v>
      </c>
      <c r="O67" s="42">
        <v>638248</v>
      </c>
    </row>
    <row r="68" spans="1:15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4">
        <v>5.4</v>
      </c>
      <c r="J68" s="45">
        <v>290.52</v>
      </c>
      <c r="K68" s="45">
        <v>177.22</v>
      </c>
      <c r="L68" s="45">
        <v>54.23</v>
      </c>
      <c r="M68" s="42">
        <v>4955573</v>
      </c>
      <c r="N68" s="42">
        <v>210812</v>
      </c>
      <c r="O68" s="42">
        <v>347862</v>
      </c>
    </row>
    <row r="69" spans="1:15" x14ac:dyDescent="0.25">
      <c r="A69" s="42" t="s">
        <v>199</v>
      </c>
      <c r="B69" s="47" t="s">
        <v>194</v>
      </c>
      <c r="C69" s="47" t="s">
        <v>200</v>
      </c>
      <c r="D69" s="47" t="s">
        <v>201</v>
      </c>
      <c r="E69" s="47">
        <v>60</v>
      </c>
      <c r="F69" s="47">
        <v>5315</v>
      </c>
      <c r="G69" s="47">
        <v>5301</v>
      </c>
      <c r="H69" s="47" t="s">
        <v>20</v>
      </c>
      <c r="I69" s="44">
        <v>7.4</v>
      </c>
      <c r="J69" s="45">
        <v>367.41</v>
      </c>
      <c r="K69" s="45">
        <v>275.87</v>
      </c>
      <c r="L69" s="45">
        <v>111.93</v>
      </c>
      <c r="M69" s="42">
        <v>8550848</v>
      </c>
      <c r="N69" s="42">
        <v>370388</v>
      </c>
      <c r="O69" s="42">
        <v>690288</v>
      </c>
    </row>
    <row r="70" spans="1:15" x14ac:dyDescent="0.25">
      <c r="A70" s="42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4">
        <v>6.5</v>
      </c>
      <c r="J70" s="45">
        <v>336.33</v>
      </c>
      <c r="K70" s="45">
        <v>231.14</v>
      </c>
      <c r="L70" s="45">
        <v>85.69</v>
      </c>
      <c r="M70" s="42">
        <v>6783943</v>
      </c>
      <c r="N70" s="42">
        <v>272928</v>
      </c>
      <c r="O70" s="42">
        <v>540792</v>
      </c>
    </row>
    <row r="71" spans="1:15" x14ac:dyDescent="0.25">
      <c r="A71" s="42" t="s">
        <v>205</v>
      </c>
      <c r="B71" s="47" t="s">
        <v>203</v>
      </c>
      <c r="C71" s="47" t="s">
        <v>206</v>
      </c>
      <c r="D71" s="47" t="s">
        <v>207</v>
      </c>
      <c r="E71" s="47">
        <v>60</v>
      </c>
      <c r="F71" s="47">
        <v>5321</v>
      </c>
      <c r="G71" s="47">
        <v>5301</v>
      </c>
      <c r="H71" s="47" t="s">
        <v>20</v>
      </c>
      <c r="I71" s="44">
        <v>7.1</v>
      </c>
      <c r="J71" s="45">
        <v>359.63</v>
      </c>
      <c r="K71" s="45">
        <v>248.26</v>
      </c>
      <c r="L71" s="45">
        <v>98.29</v>
      </c>
      <c r="M71" s="42">
        <v>7222067</v>
      </c>
      <c r="N71" s="42">
        <v>436276</v>
      </c>
      <c r="O71" s="42">
        <v>594730</v>
      </c>
    </row>
    <row r="72" spans="1:15" x14ac:dyDescent="0.25">
      <c r="A72" s="42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4">
        <v>7</v>
      </c>
      <c r="J72" s="45">
        <v>359.23</v>
      </c>
      <c r="K72" s="45">
        <v>246.48</v>
      </c>
      <c r="L72" s="45">
        <v>90.97</v>
      </c>
      <c r="M72" s="42">
        <v>7543035</v>
      </c>
      <c r="N72" s="42">
        <v>353233</v>
      </c>
      <c r="O72" s="42">
        <v>594983</v>
      </c>
    </row>
    <row r="73" spans="1:15" x14ac:dyDescent="0.25">
      <c r="A73" s="42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4">
        <v>6</v>
      </c>
      <c r="J73" s="45">
        <v>319.24</v>
      </c>
      <c r="K73" s="45">
        <v>211.24</v>
      </c>
      <c r="L73" s="45">
        <v>68.12</v>
      </c>
      <c r="M73" s="42">
        <v>6002391</v>
      </c>
      <c r="N73" s="42">
        <v>246578</v>
      </c>
      <c r="O73" s="42">
        <v>444927</v>
      </c>
    </row>
    <row r="74" spans="1:15" x14ac:dyDescent="0.25">
      <c r="A74" s="42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4">
        <v>5.6</v>
      </c>
      <c r="J74" s="45">
        <v>287.11</v>
      </c>
      <c r="K74" s="45">
        <v>202.11</v>
      </c>
      <c r="L74" s="45">
        <v>73.349999999999994</v>
      </c>
      <c r="M74" s="42">
        <v>7060993</v>
      </c>
      <c r="N74" s="42">
        <v>272590</v>
      </c>
      <c r="O74" s="42">
        <v>572909</v>
      </c>
    </row>
    <row r="75" spans="1:15" x14ac:dyDescent="0.25">
      <c r="A75" s="42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4">
        <v>5.8</v>
      </c>
      <c r="J75" s="45">
        <v>284.52999999999997</v>
      </c>
      <c r="K75" s="45">
        <v>216.69</v>
      </c>
      <c r="L75" s="45">
        <v>85.52</v>
      </c>
      <c r="M75" s="42">
        <v>7045097</v>
      </c>
      <c r="N75" s="42">
        <v>289777</v>
      </c>
      <c r="O75" s="42">
        <v>549745</v>
      </c>
    </row>
    <row r="76" spans="1:15" x14ac:dyDescent="0.25">
      <c r="A76" s="42" t="s">
        <v>219</v>
      </c>
      <c r="B76" s="47" t="s">
        <v>220</v>
      </c>
      <c r="C76" s="47" t="s">
        <v>221</v>
      </c>
      <c r="D76" s="47" t="s">
        <v>216</v>
      </c>
      <c r="E76" s="47">
        <v>59</v>
      </c>
      <c r="F76" s="47">
        <v>5331</v>
      </c>
      <c r="G76" s="47">
        <v>5301</v>
      </c>
      <c r="H76" s="47" t="s">
        <v>20</v>
      </c>
      <c r="I76" s="44">
        <v>6.7</v>
      </c>
      <c r="J76" s="45">
        <v>324.58999999999997</v>
      </c>
      <c r="K76" s="45">
        <v>255.07</v>
      </c>
      <c r="L76" s="45">
        <v>104.56</v>
      </c>
      <c r="M76" s="42">
        <v>9026139</v>
      </c>
      <c r="N76" s="42">
        <v>359480</v>
      </c>
      <c r="O76" s="42">
        <v>768654</v>
      </c>
    </row>
    <row r="77" spans="1:15" x14ac:dyDescent="0.25">
      <c r="A77" s="42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4">
        <v>7.4</v>
      </c>
      <c r="J77" s="45">
        <v>351.8</v>
      </c>
      <c r="K77" s="45">
        <v>285.7</v>
      </c>
      <c r="L77" s="45">
        <v>122.37</v>
      </c>
      <c r="M77" s="42">
        <v>9787903</v>
      </c>
      <c r="N77" s="42">
        <v>410656</v>
      </c>
      <c r="O77" s="42">
        <v>864887</v>
      </c>
    </row>
    <row r="78" spans="1:15" x14ac:dyDescent="0.25">
      <c r="A78" s="42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4">
        <v>5.8</v>
      </c>
      <c r="J78" s="45">
        <v>284.01</v>
      </c>
      <c r="K78" s="45">
        <v>214.85</v>
      </c>
      <c r="L78" s="45">
        <v>85.83</v>
      </c>
      <c r="M78" s="42">
        <v>7156007</v>
      </c>
      <c r="N78" s="42">
        <v>291593</v>
      </c>
      <c r="O78" s="42">
        <v>592347</v>
      </c>
    </row>
    <row r="79" spans="1:15" hidden="1" x14ac:dyDescent="0.25">
      <c r="A79" s="42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4">
        <v>33.799999999999997</v>
      </c>
      <c r="J79" s="45">
        <v>647.16999999999996</v>
      </c>
      <c r="K79" s="45">
        <v>1750.71</v>
      </c>
      <c r="L79" s="45">
        <v>1405.7</v>
      </c>
      <c r="M79" s="42">
        <v>8601228</v>
      </c>
      <c r="N79" s="42">
        <v>306569</v>
      </c>
      <c r="O79" s="42">
        <v>1432335</v>
      </c>
    </row>
    <row r="80" spans="1:15" hidden="1" x14ac:dyDescent="0.25">
      <c r="A80" s="42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4">
        <v>49.1</v>
      </c>
      <c r="J80" s="45">
        <v>766.23</v>
      </c>
      <c r="K80" s="45">
        <v>2633.35</v>
      </c>
      <c r="L80" s="45">
        <v>2224.5500000000002</v>
      </c>
      <c r="M80" s="42">
        <v>11420786</v>
      </c>
      <c r="N80" s="42">
        <v>526152</v>
      </c>
      <c r="O80" s="42">
        <v>1601660</v>
      </c>
    </row>
    <row r="81" spans="1:15" x14ac:dyDescent="0.25">
      <c r="A81" s="42" t="s">
        <v>233</v>
      </c>
      <c r="B81" s="47" t="s">
        <v>231</v>
      </c>
      <c r="C81" s="47" t="s">
        <v>234</v>
      </c>
      <c r="D81" s="47" t="s">
        <v>48</v>
      </c>
      <c r="E81" s="47">
        <v>60</v>
      </c>
      <c r="F81" s="47">
        <v>5339</v>
      </c>
      <c r="G81" s="47">
        <v>5301</v>
      </c>
      <c r="H81" s="47" t="s">
        <v>20</v>
      </c>
      <c r="I81" s="44">
        <v>6</v>
      </c>
      <c r="J81" s="45">
        <v>313.94</v>
      </c>
      <c r="K81" s="45">
        <v>283.33</v>
      </c>
      <c r="L81" s="45">
        <v>72.5</v>
      </c>
      <c r="M81" s="42">
        <v>6725324</v>
      </c>
      <c r="N81" s="42">
        <v>240822</v>
      </c>
      <c r="O81" s="42">
        <v>489820</v>
      </c>
    </row>
    <row r="82" spans="1:15" hidden="1" x14ac:dyDescent="0.25">
      <c r="A82" s="42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4">
        <v>34.299999999999997</v>
      </c>
      <c r="J82" s="45">
        <v>633.61</v>
      </c>
      <c r="K82" s="45">
        <v>1800.37</v>
      </c>
      <c r="L82" s="45">
        <v>1480.02</v>
      </c>
      <c r="M82" s="42">
        <v>9395140</v>
      </c>
      <c r="N82" s="42">
        <v>417259</v>
      </c>
      <c r="O82" s="42">
        <v>1342014</v>
      </c>
    </row>
    <row r="83" spans="1:15" x14ac:dyDescent="0.25">
      <c r="A83" s="42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4">
        <v>5.6</v>
      </c>
      <c r="J83" s="45">
        <v>277.45</v>
      </c>
      <c r="K83" s="45">
        <v>196.3</v>
      </c>
      <c r="L83" s="45">
        <v>74.06</v>
      </c>
      <c r="M83" s="42">
        <v>6825229</v>
      </c>
      <c r="N83" s="42">
        <v>287737</v>
      </c>
      <c r="O83" s="42">
        <v>481025</v>
      </c>
    </row>
    <row r="84" spans="1:15" x14ac:dyDescent="0.25">
      <c r="A84" s="42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4">
        <v>6.1</v>
      </c>
      <c r="J84" s="45">
        <v>292.48</v>
      </c>
      <c r="K84" s="45">
        <v>224.12</v>
      </c>
      <c r="L84" s="45">
        <v>92.87</v>
      </c>
      <c r="M84" s="42">
        <v>7646484</v>
      </c>
      <c r="N84" s="42">
        <v>335653</v>
      </c>
      <c r="O84" s="42">
        <v>524427</v>
      </c>
    </row>
    <row r="85" spans="1:15" x14ac:dyDescent="0.25">
      <c r="A85" s="42" t="s">
        <v>242</v>
      </c>
      <c r="B85" s="47" t="s">
        <v>241</v>
      </c>
      <c r="C85" s="47" t="s">
        <v>66</v>
      </c>
      <c r="D85" s="47" t="s">
        <v>67</v>
      </c>
      <c r="E85" s="47">
        <v>59</v>
      </c>
      <c r="F85" s="47">
        <v>5348</v>
      </c>
      <c r="G85" s="47">
        <v>5339</v>
      </c>
      <c r="H85" s="47" t="s">
        <v>20</v>
      </c>
      <c r="I85" s="44">
        <v>6.5</v>
      </c>
      <c r="J85" s="45">
        <v>306.41000000000003</v>
      </c>
      <c r="K85" s="45">
        <v>242.08</v>
      </c>
      <c r="L85" s="45">
        <v>100.64</v>
      </c>
      <c r="M85" s="42">
        <v>9148076</v>
      </c>
      <c r="N85" s="42">
        <v>375808</v>
      </c>
      <c r="O85" s="42">
        <v>626221</v>
      </c>
    </row>
    <row r="86" spans="1:15" hidden="1" x14ac:dyDescent="0.25">
      <c r="A86" s="42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4">
        <v>19.600000000000001</v>
      </c>
      <c r="J86" s="45">
        <v>408.87</v>
      </c>
      <c r="K86" s="45">
        <v>985.87</v>
      </c>
      <c r="L86" s="45">
        <v>777.59</v>
      </c>
      <c r="M86" s="42">
        <v>5092724</v>
      </c>
      <c r="N86" s="42">
        <v>176992</v>
      </c>
      <c r="O86" s="42">
        <v>773221</v>
      </c>
    </row>
    <row r="87" spans="1:15" x14ac:dyDescent="0.25">
      <c r="A87" s="42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4">
        <v>6.1</v>
      </c>
      <c r="J87" s="45">
        <v>300.98</v>
      </c>
      <c r="K87" s="45">
        <v>228.05</v>
      </c>
      <c r="L87" s="45">
        <v>95.4</v>
      </c>
      <c r="M87" s="42">
        <v>7363415</v>
      </c>
      <c r="N87" s="42">
        <v>308076</v>
      </c>
      <c r="O87" s="42">
        <v>633545</v>
      </c>
    </row>
    <row r="88" spans="1:15" hidden="1" x14ac:dyDescent="0.25">
      <c r="A88" s="42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4">
        <v>38.4</v>
      </c>
      <c r="J88" s="45">
        <v>737.52</v>
      </c>
      <c r="K88" s="45">
        <v>2009.73</v>
      </c>
      <c r="L88" s="45">
        <v>1614.66</v>
      </c>
      <c r="M88" s="42">
        <v>10393056</v>
      </c>
      <c r="N88" s="42">
        <v>395552</v>
      </c>
      <c r="O88" s="42">
        <v>1644499</v>
      </c>
    </row>
    <row r="89" spans="1:15" x14ac:dyDescent="0.25">
      <c r="A89" s="42" t="s">
        <v>252</v>
      </c>
      <c r="B89" s="47" t="s">
        <v>253</v>
      </c>
      <c r="C89" s="47" t="s">
        <v>254</v>
      </c>
      <c r="D89" s="47" t="s">
        <v>148</v>
      </c>
      <c r="E89" s="47">
        <v>59</v>
      </c>
      <c r="F89" s="47">
        <v>5357</v>
      </c>
      <c r="G89" s="47">
        <v>5348</v>
      </c>
      <c r="H89" s="47" t="s">
        <v>20</v>
      </c>
      <c r="I89" s="44">
        <v>5.0999999999999996</v>
      </c>
      <c r="J89" s="45">
        <v>255.63</v>
      </c>
      <c r="K89" s="45">
        <v>184.16</v>
      </c>
      <c r="L89" s="45">
        <v>72.709999999999994</v>
      </c>
      <c r="M89" s="42">
        <v>5671701</v>
      </c>
      <c r="N89" s="42">
        <v>244347</v>
      </c>
      <c r="O89" s="42">
        <v>429644</v>
      </c>
    </row>
    <row r="90" spans="1:15" x14ac:dyDescent="0.25">
      <c r="A90" s="42" t="s">
        <v>255</v>
      </c>
      <c r="B90" s="47" t="s">
        <v>253</v>
      </c>
      <c r="C90" s="47" t="s">
        <v>256</v>
      </c>
      <c r="D90" s="47" t="s">
        <v>52</v>
      </c>
      <c r="E90" s="47">
        <v>59</v>
      </c>
      <c r="F90" s="47">
        <v>5359</v>
      </c>
      <c r="G90" s="47">
        <v>5348</v>
      </c>
      <c r="H90" s="47" t="s">
        <v>20</v>
      </c>
      <c r="I90" s="44">
        <v>5.4</v>
      </c>
      <c r="J90" s="45">
        <v>267.45999999999998</v>
      </c>
      <c r="K90" s="45">
        <v>192.71</v>
      </c>
      <c r="L90" s="45">
        <v>75.69</v>
      </c>
      <c r="M90" s="42">
        <v>6092369</v>
      </c>
      <c r="N90" s="42">
        <v>232830</v>
      </c>
      <c r="O90" s="42">
        <v>474488</v>
      </c>
    </row>
    <row r="91" spans="1:15" hidden="1" x14ac:dyDescent="0.25">
      <c r="A91" s="42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4">
        <v>37.299999999999997</v>
      </c>
      <c r="J91" s="45">
        <v>694.19</v>
      </c>
      <c r="K91" s="45">
        <v>1943.23</v>
      </c>
      <c r="L91" s="45">
        <v>1585.61</v>
      </c>
      <c r="M91" s="42">
        <v>9401249</v>
      </c>
      <c r="N91" s="42">
        <v>344870</v>
      </c>
      <c r="O91" s="42">
        <v>1539407</v>
      </c>
    </row>
    <row r="92" spans="1:15" hidden="1" x14ac:dyDescent="0.25">
      <c r="A92" s="42" t="s">
        <v>261</v>
      </c>
      <c r="B92" s="47" t="s">
        <v>258</v>
      </c>
      <c r="C92" s="47" t="s">
        <v>262</v>
      </c>
      <c r="D92" s="47" t="s">
        <v>76</v>
      </c>
      <c r="E92" s="47">
        <v>59</v>
      </c>
      <c r="F92" s="47">
        <v>5361</v>
      </c>
      <c r="G92" s="47">
        <v>5360</v>
      </c>
      <c r="H92" s="47" t="s">
        <v>49</v>
      </c>
      <c r="I92" s="44">
        <v>38</v>
      </c>
      <c r="J92" s="45">
        <v>646.85</v>
      </c>
      <c r="K92" s="45">
        <v>2017.61</v>
      </c>
      <c r="L92" s="45">
        <v>1670.56</v>
      </c>
      <c r="M92" s="42">
        <v>8306887</v>
      </c>
      <c r="N92" s="42">
        <v>346195</v>
      </c>
      <c r="O92" s="42">
        <v>1412496</v>
      </c>
    </row>
    <row r="93" spans="1:15" x14ac:dyDescent="0.25">
      <c r="A93" s="42" t="s">
        <v>264</v>
      </c>
      <c r="B93" s="47" t="s">
        <v>265</v>
      </c>
      <c r="C93" s="47" t="s">
        <v>57</v>
      </c>
      <c r="D93" s="47" t="s">
        <v>174</v>
      </c>
      <c r="E93" s="47">
        <v>59</v>
      </c>
      <c r="F93" s="47">
        <v>5362</v>
      </c>
      <c r="G93" s="47">
        <v>5348</v>
      </c>
      <c r="H93" s="47" t="s">
        <v>20</v>
      </c>
      <c r="I93" s="44">
        <v>6</v>
      </c>
      <c r="J93" s="45">
        <v>276.72000000000003</v>
      </c>
      <c r="K93" s="45">
        <v>225.26</v>
      </c>
      <c r="L93" s="45">
        <v>107.68</v>
      </c>
      <c r="M93" s="42">
        <v>6247204</v>
      </c>
      <c r="N93" s="42">
        <v>308745</v>
      </c>
      <c r="O93" s="42">
        <v>502403</v>
      </c>
    </row>
    <row r="94" spans="1:15" hidden="1" x14ac:dyDescent="0.25">
      <c r="A94" s="42" t="s">
        <v>266</v>
      </c>
      <c r="B94" s="47" t="s">
        <v>265</v>
      </c>
      <c r="C94" s="47" t="s">
        <v>267</v>
      </c>
      <c r="D94" s="47" t="s">
        <v>80</v>
      </c>
      <c r="E94" s="47">
        <v>59</v>
      </c>
      <c r="F94" s="47">
        <v>5363</v>
      </c>
      <c r="G94" s="47">
        <v>5360</v>
      </c>
      <c r="H94" s="47" t="s">
        <v>49</v>
      </c>
      <c r="I94" s="44">
        <v>32.700000000000003</v>
      </c>
      <c r="J94" s="45">
        <v>652.39</v>
      </c>
      <c r="K94" s="45">
        <v>1703.09</v>
      </c>
      <c r="L94" s="45">
        <v>1346.11</v>
      </c>
      <c r="M94" s="42">
        <v>8452696</v>
      </c>
      <c r="N94" s="42">
        <v>283224</v>
      </c>
      <c r="O94" s="42">
        <v>1428275</v>
      </c>
    </row>
    <row r="95" spans="1:15" x14ac:dyDescent="0.25">
      <c r="A95" s="42" t="s">
        <v>269</v>
      </c>
      <c r="B95" s="47" t="s">
        <v>270</v>
      </c>
      <c r="C95" s="47" t="s">
        <v>271</v>
      </c>
      <c r="D95" s="47" t="s">
        <v>272</v>
      </c>
      <c r="E95" s="47">
        <v>59</v>
      </c>
      <c r="F95" s="47">
        <v>5369</v>
      </c>
      <c r="G95" s="47">
        <v>5348</v>
      </c>
      <c r="H95" s="47" t="s">
        <v>20</v>
      </c>
      <c r="I95" s="44">
        <v>5.3</v>
      </c>
      <c r="J95" s="45">
        <v>257.85000000000002</v>
      </c>
      <c r="K95" s="45">
        <v>192.17</v>
      </c>
      <c r="L95" s="45">
        <v>80.84</v>
      </c>
      <c r="M95" s="42">
        <v>5602844</v>
      </c>
      <c r="N95" s="42">
        <v>219391</v>
      </c>
      <c r="O95" s="42">
        <v>450615</v>
      </c>
    </row>
    <row r="96" spans="1:15" x14ac:dyDescent="0.25">
      <c r="A96" s="42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4">
        <v>5.2</v>
      </c>
      <c r="J96" s="45">
        <v>249.18</v>
      </c>
      <c r="K96" s="45">
        <v>186.57</v>
      </c>
      <c r="L96" s="45">
        <v>80.41</v>
      </c>
      <c r="M96" s="42">
        <v>4968322</v>
      </c>
      <c r="N96" s="42">
        <v>208890</v>
      </c>
      <c r="O96" s="42">
        <v>404426</v>
      </c>
    </row>
    <row r="97" spans="1:15" x14ac:dyDescent="0.25">
      <c r="A97" s="42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4">
        <v>5.0999999999999996</v>
      </c>
      <c r="J97" s="45">
        <v>247.78</v>
      </c>
      <c r="K97" s="45">
        <v>179.57</v>
      </c>
      <c r="L97" s="45">
        <v>74.069999999999993</v>
      </c>
      <c r="M97" s="42">
        <v>4904097</v>
      </c>
      <c r="N97" s="42">
        <v>192477</v>
      </c>
      <c r="O97" s="42">
        <v>388145</v>
      </c>
    </row>
    <row r="98" spans="1:15" x14ac:dyDescent="0.25">
      <c r="A98" s="42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4">
        <v>5.4</v>
      </c>
      <c r="J98" s="45">
        <v>254.73</v>
      </c>
      <c r="K98" s="45">
        <v>190.96</v>
      </c>
      <c r="L98" s="45">
        <v>79.63</v>
      </c>
      <c r="M98" s="42">
        <v>5398326</v>
      </c>
      <c r="N98" s="42">
        <v>195275</v>
      </c>
      <c r="O98" s="42">
        <v>410842</v>
      </c>
    </row>
    <row r="99" spans="1:15" x14ac:dyDescent="0.25">
      <c r="A99" s="42" t="s">
        <v>282</v>
      </c>
      <c r="B99" s="47" t="s">
        <v>283</v>
      </c>
      <c r="C99" s="47" t="s">
        <v>284</v>
      </c>
      <c r="D99" s="47" t="s">
        <v>98</v>
      </c>
      <c r="E99" s="47">
        <v>59</v>
      </c>
      <c r="F99" s="47">
        <v>5385</v>
      </c>
      <c r="G99" s="47">
        <v>5348</v>
      </c>
      <c r="H99" s="47" t="s">
        <v>20</v>
      </c>
      <c r="I99" s="44">
        <v>6.4</v>
      </c>
      <c r="J99" s="45">
        <v>300.5</v>
      </c>
      <c r="K99" s="45">
        <v>245.23</v>
      </c>
      <c r="L99" s="45">
        <v>112.92</v>
      </c>
      <c r="M99" s="42">
        <v>7528281</v>
      </c>
      <c r="N99" s="42">
        <v>363125</v>
      </c>
      <c r="O99" s="42">
        <v>650024</v>
      </c>
    </row>
    <row r="100" spans="1:15" x14ac:dyDescent="0.25">
      <c r="A100" s="42" t="s">
        <v>285</v>
      </c>
      <c r="B100" s="47" t="s">
        <v>283</v>
      </c>
      <c r="C100" s="47" t="s">
        <v>234</v>
      </c>
      <c r="D100" s="47" t="s">
        <v>48</v>
      </c>
      <c r="E100" s="47">
        <v>60</v>
      </c>
      <c r="F100" s="47">
        <v>5397</v>
      </c>
      <c r="G100" s="47">
        <v>5348</v>
      </c>
      <c r="H100" s="47" t="s">
        <v>20</v>
      </c>
      <c r="I100" s="44">
        <v>4.9000000000000004</v>
      </c>
      <c r="J100" s="45">
        <v>252.61</v>
      </c>
      <c r="K100" s="45">
        <v>177.37</v>
      </c>
      <c r="L100" s="45">
        <v>68.28</v>
      </c>
      <c r="M100" s="42">
        <v>5528984</v>
      </c>
      <c r="N100" s="42">
        <v>221562</v>
      </c>
      <c r="O100" s="42">
        <v>436104</v>
      </c>
    </row>
    <row r="101" spans="1:15" x14ac:dyDescent="0.25">
      <c r="A101" s="42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4">
        <v>5.0999999999999996</v>
      </c>
      <c r="J101" s="45">
        <v>262.83</v>
      </c>
      <c r="K101" s="45">
        <v>172.73</v>
      </c>
      <c r="L101" s="45">
        <v>59.38</v>
      </c>
      <c r="M101" s="42">
        <v>5265712</v>
      </c>
      <c r="N101" s="42">
        <v>182207</v>
      </c>
      <c r="O101" s="42">
        <v>433894</v>
      </c>
    </row>
    <row r="102" spans="1:15" x14ac:dyDescent="0.25">
      <c r="A102" s="42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4">
        <v>5.6</v>
      </c>
      <c r="J102" s="45">
        <v>286.60000000000002</v>
      </c>
      <c r="K102" s="45">
        <v>197.96</v>
      </c>
      <c r="L102" s="45">
        <v>72.739999999999995</v>
      </c>
      <c r="M102" s="42">
        <v>6801013</v>
      </c>
      <c r="N102" s="42">
        <v>237388</v>
      </c>
      <c r="O102" s="42">
        <v>530757</v>
      </c>
    </row>
    <row r="103" spans="1:15" hidden="1" x14ac:dyDescent="0.25">
      <c r="A103" s="42" t="s">
        <v>292</v>
      </c>
      <c r="B103" s="47" t="s">
        <v>293</v>
      </c>
      <c r="C103" s="47" t="s">
        <v>294</v>
      </c>
      <c r="D103" s="47" t="s">
        <v>98</v>
      </c>
      <c r="E103" s="47">
        <v>59</v>
      </c>
      <c r="F103" s="47">
        <v>5411</v>
      </c>
      <c r="G103" s="47">
        <v>5361</v>
      </c>
      <c r="H103" s="47" t="s">
        <v>49</v>
      </c>
      <c r="I103" s="44">
        <v>22.4</v>
      </c>
      <c r="J103" s="45">
        <v>523.08000000000004</v>
      </c>
      <c r="K103" s="45">
        <v>1171.55</v>
      </c>
      <c r="L103" s="45">
        <v>875.77</v>
      </c>
      <c r="M103" s="42">
        <v>7058138</v>
      </c>
      <c r="N103" s="42">
        <v>199826</v>
      </c>
      <c r="O103" s="42">
        <v>1176967</v>
      </c>
    </row>
    <row r="104" spans="1:15" x14ac:dyDescent="0.25">
      <c r="A104" s="42" t="s">
        <v>295</v>
      </c>
      <c r="B104" s="47" t="s">
        <v>293</v>
      </c>
      <c r="C104" s="47" t="s">
        <v>296</v>
      </c>
      <c r="D104" s="47" t="s">
        <v>625</v>
      </c>
      <c r="E104" s="47">
        <v>59</v>
      </c>
      <c r="F104" s="47">
        <v>5413</v>
      </c>
      <c r="G104" s="47">
        <v>5385</v>
      </c>
      <c r="H104" s="47" t="s">
        <v>20</v>
      </c>
      <c r="I104" s="44">
        <v>6.5</v>
      </c>
      <c r="J104" s="45">
        <v>325.49</v>
      </c>
      <c r="K104" s="45">
        <v>244.67</v>
      </c>
      <c r="L104" s="45">
        <v>98.17</v>
      </c>
      <c r="M104" s="42">
        <v>9068994</v>
      </c>
      <c r="N104" s="42">
        <v>317442</v>
      </c>
      <c r="O104" s="42">
        <v>808994</v>
      </c>
    </row>
    <row r="105" spans="1:15" x14ac:dyDescent="0.25">
      <c r="A105" s="42" t="s">
        <v>297</v>
      </c>
      <c r="B105" s="47" t="s">
        <v>298</v>
      </c>
      <c r="C105" s="47" t="s">
        <v>299</v>
      </c>
      <c r="D105" s="47" t="s">
        <v>115</v>
      </c>
      <c r="E105" s="47">
        <v>59</v>
      </c>
      <c r="F105" s="47">
        <v>5415</v>
      </c>
      <c r="G105" s="47">
        <v>5406</v>
      </c>
      <c r="H105" s="47" t="s">
        <v>20</v>
      </c>
      <c r="I105" s="44">
        <v>7</v>
      </c>
      <c r="J105" s="45">
        <v>343.23</v>
      </c>
      <c r="K105" s="45">
        <v>261.32</v>
      </c>
      <c r="L105" s="45">
        <v>103.79</v>
      </c>
      <c r="M105" s="42">
        <v>9491670</v>
      </c>
      <c r="N105" s="42">
        <v>338713</v>
      </c>
      <c r="O105" s="42">
        <v>827675</v>
      </c>
    </row>
    <row r="106" spans="1:15" x14ac:dyDescent="0.25">
      <c r="A106" s="42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4">
        <v>5.2</v>
      </c>
      <c r="J106" s="45">
        <v>269.95</v>
      </c>
      <c r="K106" s="45">
        <v>181.27</v>
      </c>
      <c r="L106" s="45">
        <v>61.37</v>
      </c>
      <c r="M106" s="42">
        <v>5900282</v>
      </c>
      <c r="N106" s="42">
        <v>215177</v>
      </c>
      <c r="O106" s="42">
        <v>472081</v>
      </c>
    </row>
    <row r="107" spans="1:15" x14ac:dyDescent="0.25">
      <c r="A107" s="42" t="s">
        <v>303</v>
      </c>
      <c r="B107" s="47" t="s">
        <v>301</v>
      </c>
      <c r="C107" s="47" t="s">
        <v>304</v>
      </c>
      <c r="D107" s="47" t="s">
        <v>207</v>
      </c>
      <c r="E107" s="47">
        <v>59</v>
      </c>
      <c r="F107" s="47">
        <v>5436</v>
      </c>
      <c r="G107" s="47">
        <v>5406</v>
      </c>
      <c r="H107" s="47" t="s">
        <v>20</v>
      </c>
      <c r="I107" s="44">
        <v>6.1</v>
      </c>
      <c r="J107" s="45">
        <v>317.08</v>
      </c>
      <c r="K107" s="45">
        <v>225.45</v>
      </c>
      <c r="L107" s="45">
        <v>85.08</v>
      </c>
      <c r="M107" s="42">
        <v>8363072</v>
      </c>
      <c r="N107" s="42">
        <v>304730</v>
      </c>
      <c r="O107" s="42">
        <v>714371</v>
      </c>
    </row>
    <row r="108" spans="1:15" x14ac:dyDescent="0.25">
      <c r="A108" s="42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4">
        <v>6.8</v>
      </c>
      <c r="J108" s="45">
        <v>344.23</v>
      </c>
      <c r="K108" s="45">
        <v>249.49</v>
      </c>
      <c r="L108" s="45">
        <v>95.09</v>
      </c>
      <c r="M108" s="42">
        <v>9293071</v>
      </c>
      <c r="N108" s="42">
        <v>335847</v>
      </c>
      <c r="O108" s="42">
        <v>817943</v>
      </c>
    </row>
    <row r="109" spans="1:15" hidden="1" x14ac:dyDescent="0.25">
      <c r="A109" s="42" t="s">
        <v>307</v>
      </c>
      <c r="B109" s="47" t="s">
        <v>306</v>
      </c>
      <c r="C109" s="47" t="s">
        <v>308</v>
      </c>
      <c r="D109" s="47" t="s">
        <v>155</v>
      </c>
      <c r="E109" s="47">
        <v>60</v>
      </c>
      <c r="F109" s="47">
        <v>5445</v>
      </c>
      <c r="G109" s="47">
        <v>5361</v>
      </c>
      <c r="H109" s="47" t="s">
        <v>49</v>
      </c>
      <c r="I109" s="44">
        <v>26.3</v>
      </c>
      <c r="J109" s="45">
        <v>642.76</v>
      </c>
      <c r="K109" s="45">
        <v>1311.99</v>
      </c>
      <c r="L109" s="45">
        <v>966.24</v>
      </c>
      <c r="M109" s="42">
        <v>8426817</v>
      </c>
      <c r="N109" s="42">
        <v>195581</v>
      </c>
      <c r="O109" s="42">
        <v>1416272</v>
      </c>
    </row>
    <row r="110" spans="1:15" x14ac:dyDescent="0.25">
      <c r="A110" s="42" t="s">
        <v>310</v>
      </c>
      <c r="B110" s="47" t="s">
        <v>311</v>
      </c>
      <c r="C110" s="47" t="s">
        <v>312</v>
      </c>
      <c r="D110" s="47" t="s">
        <v>105</v>
      </c>
      <c r="E110" s="47">
        <v>60</v>
      </c>
      <c r="F110" s="47">
        <v>5447</v>
      </c>
      <c r="G110" s="47">
        <v>5406</v>
      </c>
      <c r="H110" s="47" t="s">
        <v>20</v>
      </c>
      <c r="I110" s="44">
        <v>7.7</v>
      </c>
      <c r="J110" s="45">
        <v>398.4</v>
      </c>
      <c r="K110" s="45">
        <v>319.18</v>
      </c>
      <c r="L110" s="45">
        <v>94.7</v>
      </c>
      <c r="M110" s="42">
        <v>7053824</v>
      </c>
      <c r="N110" s="42">
        <v>692928</v>
      </c>
      <c r="O110" s="42">
        <v>553459</v>
      </c>
    </row>
    <row r="111" spans="1:15" x14ac:dyDescent="0.25">
      <c r="A111" s="42" t="s">
        <v>313</v>
      </c>
      <c r="B111" s="47" t="s">
        <v>311</v>
      </c>
      <c r="C111" s="47" t="s">
        <v>153</v>
      </c>
      <c r="D111" s="47" t="s">
        <v>153</v>
      </c>
      <c r="E111" s="47">
        <v>59</v>
      </c>
      <c r="F111" s="47">
        <v>5449</v>
      </c>
      <c r="G111" s="47">
        <v>5447</v>
      </c>
      <c r="H111" s="47" t="s">
        <v>20</v>
      </c>
      <c r="I111" s="44">
        <v>4.7</v>
      </c>
      <c r="J111" s="45">
        <v>250.97</v>
      </c>
      <c r="K111" s="45">
        <v>161.6</v>
      </c>
      <c r="L111" s="45">
        <v>51.88</v>
      </c>
      <c r="M111" s="42">
        <v>5714592</v>
      </c>
      <c r="N111" s="42">
        <v>196891</v>
      </c>
      <c r="O111" s="42">
        <v>436723</v>
      </c>
    </row>
    <row r="112" spans="1:15" x14ac:dyDescent="0.25">
      <c r="A112" s="42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4">
        <v>5.5</v>
      </c>
      <c r="J112" s="45">
        <v>284.44</v>
      </c>
      <c r="K112" s="45">
        <v>197</v>
      </c>
      <c r="L112" s="45">
        <v>72.59</v>
      </c>
      <c r="M112" s="42">
        <v>6785857</v>
      </c>
      <c r="N112" s="42">
        <v>279219</v>
      </c>
      <c r="O112" s="42">
        <v>535467</v>
      </c>
    </row>
    <row r="113" spans="1:15" x14ac:dyDescent="0.25">
      <c r="A113" s="42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4">
        <v>5.8</v>
      </c>
      <c r="J113" s="45">
        <v>297.45999999999998</v>
      </c>
      <c r="K113" s="45">
        <v>208.48</v>
      </c>
      <c r="L113" s="45">
        <v>75.44</v>
      </c>
      <c r="M113" s="42">
        <v>7346388</v>
      </c>
      <c r="N113" s="42">
        <v>277162</v>
      </c>
      <c r="O113" s="42">
        <v>600191</v>
      </c>
    </row>
    <row r="114" spans="1:15" hidden="1" x14ac:dyDescent="0.25">
      <c r="A114" s="42" t="s">
        <v>320</v>
      </c>
      <c r="B114" s="47" t="s">
        <v>318</v>
      </c>
      <c r="C114" s="47" t="s">
        <v>177</v>
      </c>
      <c r="D114" s="47" t="s">
        <v>155</v>
      </c>
      <c r="E114" s="47">
        <v>60</v>
      </c>
      <c r="F114" s="47">
        <v>5471</v>
      </c>
      <c r="G114" s="47">
        <v>5361</v>
      </c>
      <c r="H114" s="47" t="s">
        <v>49</v>
      </c>
      <c r="I114" s="44">
        <v>31.3</v>
      </c>
      <c r="J114" s="45">
        <v>635.13</v>
      </c>
      <c r="K114" s="45">
        <v>1618.52</v>
      </c>
      <c r="L114" s="45">
        <v>1276.72</v>
      </c>
      <c r="M114" s="42">
        <v>8944300</v>
      </c>
      <c r="N114" s="42">
        <v>287780</v>
      </c>
      <c r="O114" s="42">
        <v>1415539</v>
      </c>
    </row>
    <row r="115" spans="1:15" x14ac:dyDescent="0.25">
      <c r="A115" s="42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4">
        <v>4.5</v>
      </c>
      <c r="J115" s="45">
        <v>244.29</v>
      </c>
      <c r="K115" s="45">
        <v>147.4</v>
      </c>
      <c r="L115" s="45">
        <v>42.06</v>
      </c>
      <c r="M115" s="42">
        <v>4936148</v>
      </c>
      <c r="N115" s="42">
        <v>165250</v>
      </c>
      <c r="O115" s="42">
        <v>387232</v>
      </c>
    </row>
    <row r="116" spans="1:15" hidden="1" x14ac:dyDescent="0.25">
      <c r="A116" s="42" t="s">
        <v>324</v>
      </c>
      <c r="B116" s="47" t="s">
        <v>322</v>
      </c>
      <c r="C116" s="47" t="s">
        <v>325</v>
      </c>
      <c r="D116" s="47" t="s">
        <v>326</v>
      </c>
      <c r="E116" s="47">
        <v>59</v>
      </c>
      <c r="F116" s="47">
        <v>5475</v>
      </c>
      <c r="G116" s="47">
        <v>5361</v>
      </c>
      <c r="H116" s="47" t="s">
        <v>49</v>
      </c>
      <c r="I116" s="44">
        <v>28</v>
      </c>
      <c r="J116" s="45">
        <v>636.91</v>
      </c>
      <c r="K116" s="45">
        <v>1420.5</v>
      </c>
      <c r="L116" s="45">
        <v>1069.53</v>
      </c>
      <c r="M116" s="42">
        <v>8705140</v>
      </c>
      <c r="N116" s="42">
        <v>206135</v>
      </c>
      <c r="O116" s="42">
        <v>1464326</v>
      </c>
    </row>
    <row r="117" spans="1:15" hidden="1" x14ac:dyDescent="0.25">
      <c r="A117" s="42" t="s">
        <v>327</v>
      </c>
      <c r="B117" s="47" t="s">
        <v>328</v>
      </c>
      <c r="C117" s="47" t="s">
        <v>329</v>
      </c>
      <c r="D117" s="47" t="s">
        <v>207</v>
      </c>
      <c r="E117" s="47">
        <v>59</v>
      </c>
      <c r="F117" s="47">
        <v>5482</v>
      </c>
      <c r="G117" s="47">
        <v>5361</v>
      </c>
      <c r="H117" s="47" t="s">
        <v>49</v>
      </c>
      <c r="I117" s="44">
        <v>25.4</v>
      </c>
      <c r="J117" s="45">
        <v>559.45000000000005</v>
      </c>
      <c r="K117" s="45">
        <v>1325.15</v>
      </c>
      <c r="L117" s="45">
        <v>1030.6199999999999</v>
      </c>
      <c r="M117" s="42">
        <v>8083298</v>
      </c>
      <c r="N117" s="42">
        <v>244927</v>
      </c>
      <c r="O117" s="42">
        <v>1302918</v>
      </c>
    </row>
    <row r="118" spans="1:15" x14ac:dyDescent="0.25">
      <c r="A118" s="42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4">
        <v>5.0999999999999996</v>
      </c>
      <c r="J118" s="45">
        <v>264.58</v>
      </c>
      <c r="K118" s="45">
        <v>173.5</v>
      </c>
      <c r="L118" s="45">
        <v>58.3</v>
      </c>
      <c r="M118" s="42">
        <v>5466603</v>
      </c>
      <c r="N118" s="42">
        <v>202063</v>
      </c>
      <c r="O118" s="42">
        <v>438951</v>
      </c>
    </row>
    <row r="119" spans="1:15" x14ac:dyDescent="0.25">
      <c r="A119" s="42" t="s">
        <v>333</v>
      </c>
      <c r="B119" s="47" t="s">
        <v>334</v>
      </c>
      <c r="C119" s="47" t="s">
        <v>335</v>
      </c>
      <c r="D119" s="47" t="s">
        <v>32</v>
      </c>
      <c r="E119" s="47">
        <v>59</v>
      </c>
      <c r="F119" s="47">
        <v>5487</v>
      </c>
      <c r="G119" s="47">
        <v>5447</v>
      </c>
      <c r="H119" s="47" t="s">
        <v>20</v>
      </c>
      <c r="I119" s="44">
        <v>5.3</v>
      </c>
      <c r="J119" s="45">
        <v>276.37</v>
      </c>
      <c r="K119" s="45">
        <v>187.98</v>
      </c>
      <c r="L119" s="45">
        <v>66.11</v>
      </c>
      <c r="M119" s="42">
        <v>6545398</v>
      </c>
      <c r="N119" s="42">
        <v>253206</v>
      </c>
      <c r="O119" s="42">
        <v>528896</v>
      </c>
    </row>
    <row r="120" spans="1:15" x14ac:dyDescent="0.25">
      <c r="A120" s="42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4">
        <v>5.0999999999999996</v>
      </c>
      <c r="J120" s="45">
        <v>272.52999999999997</v>
      </c>
      <c r="K120" s="45">
        <v>171.82</v>
      </c>
      <c r="L120" s="45">
        <v>51.98</v>
      </c>
      <c r="M120" s="42">
        <v>6211636</v>
      </c>
      <c r="N120" s="42">
        <v>233641</v>
      </c>
      <c r="O120" s="42">
        <v>522935</v>
      </c>
    </row>
    <row r="121" spans="1:15" x14ac:dyDescent="0.25">
      <c r="A121" s="42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4">
        <v>5.5</v>
      </c>
      <c r="J121" s="45">
        <v>286.08</v>
      </c>
      <c r="K121" s="45">
        <v>194.53</v>
      </c>
      <c r="L121" s="45">
        <v>67.61</v>
      </c>
      <c r="M121" s="42">
        <v>6899198</v>
      </c>
      <c r="N121" s="42">
        <v>255538</v>
      </c>
      <c r="O121" s="42">
        <v>594558</v>
      </c>
    </row>
    <row r="122" spans="1:15" x14ac:dyDescent="0.25">
      <c r="A122" s="42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4">
        <v>5</v>
      </c>
      <c r="J122" s="45">
        <v>264.75</v>
      </c>
      <c r="K122" s="45">
        <v>177.5</v>
      </c>
      <c r="L122" s="45">
        <v>60.77</v>
      </c>
      <c r="M122" s="42">
        <v>6242762</v>
      </c>
      <c r="N122" s="42">
        <v>231626</v>
      </c>
      <c r="O122" s="42">
        <v>528301</v>
      </c>
    </row>
    <row r="123" spans="1:15" x14ac:dyDescent="0.25">
      <c r="A123" s="42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4">
        <v>4.5999999999999996</v>
      </c>
      <c r="J123" s="45">
        <v>248.62</v>
      </c>
      <c r="K123" s="45">
        <v>154.76</v>
      </c>
      <c r="L123" s="45">
        <v>46.88</v>
      </c>
      <c r="M123" s="42">
        <v>4897670</v>
      </c>
      <c r="N123" s="42">
        <v>161255</v>
      </c>
      <c r="O123" s="42">
        <v>408366</v>
      </c>
    </row>
    <row r="124" spans="1:15" x14ac:dyDescent="0.25">
      <c r="A124" s="42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4">
        <v>5.3</v>
      </c>
      <c r="J124" s="45">
        <v>280.42</v>
      </c>
      <c r="K124" s="45">
        <v>191.54</v>
      </c>
      <c r="L124" s="45">
        <v>63.43</v>
      </c>
      <c r="M124" s="42">
        <v>6894395</v>
      </c>
      <c r="N124" s="42">
        <v>262427</v>
      </c>
      <c r="O124" s="42">
        <v>542723</v>
      </c>
    </row>
    <row r="125" spans="1:15" x14ac:dyDescent="0.25">
      <c r="A125" s="42" t="s">
        <v>351</v>
      </c>
      <c r="B125" s="47" t="s">
        <v>350</v>
      </c>
      <c r="C125" s="47" t="s">
        <v>352</v>
      </c>
      <c r="D125" s="47" t="s">
        <v>25</v>
      </c>
      <c r="E125" s="47">
        <v>59</v>
      </c>
      <c r="F125" s="47">
        <v>5521</v>
      </c>
      <c r="G125" s="47">
        <v>5490</v>
      </c>
      <c r="H125" s="47" t="s">
        <v>20</v>
      </c>
      <c r="I125" s="44">
        <v>5.0999999999999996</v>
      </c>
      <c r="J125" s="45">
        <v>261.10000000000002</v>
      </c>
      <c r="K125" s="45">
        <v>179.44</v>
      </c>
      <c r="L125" s="45">
        <v>60.44</v>
      </c>
      <c r="M125" s="42">
        <v>6229981</v>
      </c>
      <c r="N125" s="42">
        <v>219323</v>
      </c>
      <c r="O125" s="42">
        <v>493635</v>
      </c>
    </row>
    <row r="126" spans="1:15" x14ac:dyDescent="0.25">
      <c r="A126" s="42" t="s">
        <v>353</v>
      </c>
      <c r="B126" s="47" t="s">
        <v>354</v>
      </c>
      <c r="C126" s="47" t="s">
        <v>42</v>
      </c>
      <c r="D126" s="47" t="s">
        <v>42</v>
      </c>
      <c r="E126" s="47">
        <v>60</v>
      </c>
      <c r="F126" s="47">
        <v>5523</v>
      </c>
      <c r="G126" s="47">
        <v>5490</v>
      </c>
      <c r="H126" s="47" t="s">
        <v>20</v>
      </c>
      <c r="I126" s="44">
        <v>5.6</v>
      </c>
      <c r="J126" s="45">
        <v>292.33999999999997</v>
      </c>
      <c r="K126" s="45">
        <v>196.09</v>
      </c>
      <c r="L126" s="45">
        <v>65.849999999999994</v>
      </c>
      <c r="M126" s="42">
        <v>7560426</v>
      </c>
      <c r="N126" s="42">
        <v>255663</v>
      </c>
      <c r="O126" s="42">
        <v>617709</v>
      </c>
    </row>
    <row r="127" spans="1:15" x14ac:dyDescent="0.25">
      <c r="A127" s="42" t="s">
        <v>355</v>
      </c>
      <c r="B127" s="47" t="s">
        <v>356</v>
      </c>
      <c r="C127" s="47" t="s">
        <v>357</v>
      </c>
      <c r="D127" s="47" t="s">
        <v>358</v>
      </c>
      <c r="E127" s="47">
        <v>69</v>
      </c>
      <c r="F127" s="47">
        <v>5528</v>
      </c>
      <c r="G127" s="47">
        <v>5490</v>
      </c>
      <c r="H127" s="47" t="s">
        <v>20</v>
      </c>
      <c r="I127" s="44">
        <v>6.8</v>
      </c>
      <c r="J127" s="45">
        <v>350.45</v>
      </c>
      <c r="K127" s="45">
        <v>240.55</v>
      </c>
      <c r="L127" s="45">
        <v>81.88</v>
      </c>
      <c r="M127" s="42">
        <v>9198825</v>
      </c>
      <c r="N127" s="42">
        <v>363403</v>
      </c>
      <c r="O127" s="42">
        <v>765590</v>
      </c>
    </row>
    <row r="128" spans="1:15" x14ac:dyDescent="0.25">
      <c r="A128" s="42" t="s">
        <v>359</v>
      </c>
      <c r="B128" s="47" t="s">
        <v>360</v>
      </c>
      <c r="C128" s="47" t="s">
        <v>154</v>
      </c>
      <c r="D128" s="47" t="s">
        <v>623</v>
      </c>
      <c r="E128" s="47">
        <v>60</v>
      </c>
      <c r="F128" s="47">
        <v>5532</v>
      </c>
      <c r="G128" s="47">
        <v>5523</v>
      </c>
      <c r="H128" s="47" t="s">
        <v>20</v>
      </c>
      <c r="I128" s="44">
        <v>6.09</v>
      </c>
      <c r="J128" s="45">
        <v>311.77999999999997</v>
      </c>
      <c r="K128" s="45">
        <v>220</v>
      </c>
      <c r="L128" s="45">
        <v>77.89</v>
      </c>
      <c r="M128" s="42">
        <v>8043764</v>
      </c>
      <c r="N128" s="42">
        <v>327527</v>
      </c>
      <c r="O128" s="42">
        <v>661011</v>
      </c>
    </row>
    <row r="129" spans="1:15" x14ac:dyDescent="0.25">
      <c r="A129" s="42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4">
        <v>5.56</v>
      </c>
      <c r="J129" s="45">
        <v>288.54000000000002</v>
      </c>
      <c r="K129" s="45">
        <v>195.92</v>
      </c>
      <c r="L129" s="45">
        <v>64.73</v>
      </c>
      <c r="M129" s="42">
        <v>7700583</v>
      </c>
      <c r="N129" s="42">
        <v>270680</v>
      </c>
      <c r="O129" s="42">
        <v>575302</v>
      </c>
    </row>
    <row r="130" spans="1:15" x14ac:dyDescent="0.25">
      <c r="A130" s="42" t="s">
        <v>364</v>
      </c>
      <c r="B130" s="47" t="s">
        <v>365</v>
      </c>
      <c r="C130" s="47" t="s">
        <v>366</v>
      </c>
      <c r="D130" s="41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4">
        <v>6.2</v>
      </c>
      <c r="J130" s="45">
        <v>322.14999999999998</v>
      </c>
      <c r="K130" s="45">
        <v>290.33</v>
      </c>
      <c r="L130" s="45">
        <v>73.59</v>
      </c>
      <c r="M130" s="42">
        <v>7530936</v>
      </c>
      <c r="N130" s="42">
        <v>277193</v>
      </c>
      <c r="O130" s="42">
        <v>554969</v>
      </c>
    </row>
    <row r="131" spans="1:15" x14ac:dyDescent="0.25">
      <c r="A131" s="42" t="s">
        <v>367</v>
      </c>
      <c r="B131" s="47" t="s">
        <v>365</v>
      </c>
      <c r="C131" s="47" t="s">
        <v>106</v>
      </c>
      <c r="D131" s="43" t="s">
        <v>107</v>
      </c>
      <c r="E131" s="47">
        <v>59</v>
      </c>
      <c r="F131" s="47">
        <v>5548</v>
      </c>
      <c r="G131" s="47">
        <v>5523</v>
      </c>
      <c r="H131" s="47" t="s">
        <v>20</v>
      </c>
      <c r="I131" s="44">
        <v>5.4</v>
      </c>
      <c r="J131" s="45">
        <v>285.19</v>
      </c>
      <c r="K131" s="45">
        <v>253.33</v>
      </c>
      <c r="L131" s="45">
        <v>55.28</v>
      </c>
      <c r="M131" s="42">
        <v>6273216</v>
      </c>
      <c r="N131" s="42">
        <v>211274</v>
      </c>
      <c r="O131" s="42">
        <v>468015</v>
      </c>
    </row>
    <row r="132" spans="1:15" x14ac:dyDescent="0.25">
      <c r="A132" s="42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4">
        <v>6.1</v>
      </c>
      <c r="J132" s="45">
        <v>327.45999999999998</v>
      </c>
      <c r="K132" s="45">
        <v>273.10000000000002</v>
      </c>
      <c r="L132" s="45">
        <v>61.87</v>
      </c>
      <c r="M132" s="42">
        <v>7753003</v>
      </c>
      <c r="N132" s="42">
        <v>266024</v>
      </c>
      <c r="O132" s="42">
        <v>602781</v>
      </c>
    </row>
    <row r="133" spans="1:15" x14ac:dyDescent="0.25">
      <c r="A133" s="42" t="s">
        <v>371</v>
      </c>
      <c r="B133" s="47" t="s">
        <v>372</v>
      </c>
      <c r="C133" s="47" t="s">
        <v>373</v>
      </c>
      <c r="D133" s="47" t="s">
        <v>632</v>
      </c>
      <c r="E133" s="47">
        <v>60</v>
      </c>
      <c r="F133" s="47">
        <v>5559</v>
      </c>
      <c r="G133" s="47">
        <v>5523</v>
      </c>
      <c r="H133" s="47" t="s">
        <v>20</v>
      </c>
      <c r="I133" s="44">
        <v>5</v>
      </c>
      <c r="J133" s="45">
        <v>262.29000000000002</v>
      </c>
      <c r="K133" s="45">
        <v>174.8</v>
      </c>
      <c r="L133" s="45">
        <v>57.55</v>
      </c>
      <c r="M133" s="42">
        <v>5938508</v>
      </c>
      <c r="N133" s="42">
        <v>240331</v>
      </c>
      <c r="O133" s="42">
        <v>467785</v>
      </c>
    </row>
    <row r="134" spans="1:15" x14ac:dyDescent="0.25">
      <c r="A134" s="42" t="s">
        <v>374</v>
      </c>
      <c r="B134" s="47" t="s">
        <v>375</v>
      </c>
      <c r="C134" s="47" t="s">
        <v>215</v>
      </c>
      <c r="D134" s="47" t="s">
        <v>633</v>
      </c>
      <c r="E134" s="47">
        <v>60</v>
      </c>
      <c r="F134" s="47">
        <v>5565</v>
      </c>
      <c r="G134" s="47">
        <v>5548</v>
      </c>
      <c r="H134" s="47" t="s">
        <v>20</v>
      </c>
      <c r="I134" s="44">
        <v>5.3</v>
      </c>
      <c r="J134" s="45">
        <v>275.73</v>
      </c>
      <c r="K134" s="45">
        <v>185.46</v>
      </c>
      <c r="L134" s="45">
        <v>64.23</v>
      </c>
      <c r="M134" s="42">
        <v>6420157</v>
      </c>
      <c r="N134" s="42">
        <v>268288</v>
      </c>
      <c r="O134" s="42">
        <v>503794</v>
      </c>
    </row>
    <row r="135" spans="1:15" x14ac:dyDescent="0.25">
      <c r="A135" s="42" t="s">
        <v>376</v>
      </c>
      <c r="B135" s="47" t="s">
        <v>375</v>
      </c>
      <c r="C135" s="47" t="s">
        <v>377</v>
      </c>
      <c r="D135" s="47" t="s">
        <v>634</v>
      </c>
      <c r="E135" s="47">
        <v>60</v>
      </c>
      <c r="F135" s="47">
        <v>5571</v>
      </c>
      <c r="G135" s="47">
        <v>5565</v>
      </c>
      <c r="H135" s="47" t="s">
        <v>20</v>
      </c>
      <c r="I135" s="44">
        <v>4.8</v>
      </c>
      <c r="J135" s="45">
        <v>260.5</v>
      </c>
      <c r="K135" s="45">
        <v>169.46</v>
      </c>
      <c r="L135" s="45">
        <v>56.96</v>
      </c>
      <c r="M135" s="42">
        <v>5356313</v>
      </c>
      <c r="N135" s="42">
        <v>158694</v>
      </c>
      <c r="O135" s="42">
        <v>472716</v>
      </c>
    </row>
    <row r="136" spans="1:15" x14ac:dyDescent="0.25">
      <c r="A136" s="42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4">
        <v>5.2</v>
      </c>
      <c r="J136" s="45">
        <v>270.89999999999998</v>
      </c>
      <c r="K136" s="45">
        <v>185.01</v>
      </c>
      <c r="L136" s="45">
        <v>66</v>
      </c>
      <c r="M136" s="42">
        <v>5980754</v>
      </c>
      <c r="N136" s="42">
        <v>251993</v>
      </c>
      <c r="O136" s="42">
        <v>503982</v>
      </c>
    </row>
    <row r="137" spans="1:15" x14ac:dyDescent="0.25">
      <c r="A137" s="42" t="s">
        <v>381</v>
      </c>
      <c r="B137" s="47" t="s">
        <v>382</v>
      </c>
      <c r="C137" s="47" t="s">
        <v>102</v>
      </c>
      <c r="D137" s="47" t="s">
        <v>102</v>
      </c>
      <c r="E137" s="47">
        <v>59</v>
      </c>
      <c r="F137" s="47">
        <v>5583</v>
      </c>
      <c r="G137" s="47">
        <v>5548</v>
      </c>
      <c r="H137" s="47" t="s">
        <v>20</v>
      </c>
      <c r="I137" s="44">
        <v>4.8</v>
      </c>
      <c r="J137" s="45">
        <v>252.49</v>
      </c>
      <c r="K137" s="45">
        <v>165.99</v>
      </c>
      <c r="L137" s="45">
        <v>52.53</v>
      </c>
      <c r="M137" s="42">
        <v>5666159</v>
      </c>
      <c r="N137" s="42">
        <v>210388</v>
      </c>
      <c r="O137" s="42">
        <v>450397</v>
      </c>
    </row>
    <row r="138" spans="1:15" x14ac:dyDescent="0.25">
      <c r="A138" s="42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4">
        <v>5.3</v>
      </c>
      <c r="J138" s="45">
        <v>277.89</v>
      </c>
      <c r="K138" s="45">
        <v>184.39</v>
      </c>
      <c r="L138" s="45">
        <v>61.46</v>
      </c>
      <c r="M138" s="42">
        <v>6462381</v>
      </c>
      <c r="N138" s="42">
        <v>217849</v>
      </c>
      <c r="O138" s="42">
        <v>529145</v>
      </c>
    </row>
    <row r="139" spans="1:15" x14ac:dyDescent="0.25">
      <c r="A139" s="42" t="s">
        <v>385</v>
      </c>
      <c r="B139" s="47" t="s">
        <v>382</v>
      </c>
      <c r="C139" s="47" t="s">
        <v>386</v>
      </c>
      <c r="D139" s="47" t="s">
        <v>635</v>
      </c>
      <c r="E139" s="47">
        <v>60</v>
      </c>
      <c r="F139" s="47">
        <v>5590</v>
      </c>
      <c r="G139" s="47">
        <v>5584</v>
      </c>
      <c r="H139" s="47" t="s">
        <v>20</v>
      </c>
      <c r="I139" s="44">
        <v>5.8</v>
      </c>
      <c r="J139" s="45">
        <v>290.22000000000003</v>
      </c>
      <c r="K139" s="45">
        <v>207.53</v>
      </c>
      <c r="L139" s="45">
        <v>79.569999999999993</v>
      </c>
      <c r="M139" s="42">
        <v>7183430</v>
      </c>
      <c r="N139" s="42">
        <v>264762</v>
      </c>
      <c r="O139" s="42">
        <v>593540</v>
      </c>
    </row>
    <row r="140" spans="1:15" x14ac:dyDescent="0.25">
      <c r="A140" s="42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4">
        <v>5.4</v>
      </c>
      <c r="J140" s="45">
        <v>281.74</v>
      </c>
      <c r="K140" s="45">
        <v>191.99</v>
      </c>
      <c r="L140" s="45">
        <v>68.06</v>
      </c>
      <c r="M140" s="42">
        <v>6590423</v>
      </c>
      <c r="N140" s="42">
        <v>260223</v>
      </c>
      <c r="O140" s="42">
        <v>556649</v>
      </c>
    </row>
    <row r="141" spans="1:15" x14ac:dyDescent="0.25">
      <c r="A141" s="42" t="s">
        <v>390</v>
      </c>
      <c r="B141" s="47" t="s">
        <v>391</v>
      </c>
      <c r="C141" s="47" t="s">
        <v>31</v>
      </c>
      <c r="D141" s="47" t="s">
        <v>636</v>
      </c>
      <c r="E141" s="47">
        <v>59</v>
      </c>
      <c r="F141" s="47">
        <v>5598</v>
      </c>
      <c r="G141" s="47">
        <v>5595</v>
      </c>
      <c r="H141" s="47" t="s">
        <v>20</v>
      </c>
      <c r="I141" s="44">
        <v>5.0999999999999996</v>
      </c>
      <c r="J141" s="45">
        <v>273.95</v>
      </c>
      <c r="K141" s="45">
        <v>175.53</v>
      </c>
      <c r="L141" s="45">
        <v>55.17</v>
      </c>
      <c r="M141" s="42">
        <v>6308757</v>
      </c>
      <c r="N141" s="42">
        <v>201725</v>
      </c>
      <c r="O141" s="42">
        <v>511281</v>
      </c>
    </row>
    <row r="142" spans="1:15" x14ac:dyDescent="0.25">
      <c r="A142" s="42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4">
        <v>5.4</v>
      </c>
      <c r="J142" s="45">
        <v>281.48</v>
      </c>
      <c r="K142" s="45">
        <v>189.87</v>
      </c>
      <c r="L142" s="45">
        <v>67.67</v>
      </c>
      <c r="M142" s="42">
        <v>6551037</v>
      </c>
      <c r="N142" s="42">
        <v>255750</v>
      </c>
      <c r="O142" s="42">
        <v>536537</v>
      </c>
    </row>
    <row r="143" spans="1:15" x14ac:dyDescent="0.25">
      <c r="A143" s="42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4">
        <v>5.2</v>
      </c>
      <c r="J143" s="45">
        <v>266.98</v>
      </c>
      <c r="K143" s="45">
        <v>179.11</v>
      </c>
      <c r="L143" s="45">
        <v>57.73</v>
      </c>
      <c r="M143" s="42">
        <v>6337192</v>
      </c>
      <c r="N143" s="42">
        <v>231492</v>
      </c>
      <c r="O143" s="42">
        <v>472452</v>
      </c>
    </row>
    <row r="144" spans="1:15" x14ac:dyDescent="0.25">
      <c r="A144" s="42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4">
        <v>5.0999999999999996</v>
      </c>
      <c r="J144" s="45">
        <v>264.42</v>
      </c>
      <c r="K144" s="45">
        <v>177.31</v>
      </c>
      <c r="L144" s="45">
        <v>61.05</v>
      </c>
      <c r="M144" s="42">
        <v>6167343</v>
      </c>
      <c r="N144" s="42">
        <v>236706</v>
      </c>
      <c r="O144" s="42">
        <v>489947</v>
      </c>
    </row>
    <row r="145" spans="1:15" x14ac:dyDescent="0.25">
      <c r="A145" s="42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4">
        <v>7</v>
      </c>
      <c r="J145" s="45">
        <v>345.26</v>
      </c>
      <c r="K145" s="45">
        <v>257.19</v>
      </c>
      <c r="L145" s="45">
        <v>90.11</v>
      </c>
      <c r="M145" s="42">
        <v>9471607</v>
      </c>
      <c r="N145" s="42">
        <v>311161</v>
      </c>
      <c r="O145" s="42">
        <v>827775</v>
      </c>
    </row>
    <row r="146" spans="1:15" x14ac:dyDescent="0.25">
      <c r="A146" s="42" t="s">
        <v>405</v>
      </c>
      <c r="B146" s="47" t="s">
        <v>403</v>
      </c>
      <c r="C146" s="47" t="s">
        <v>406</v>
      </c>
      <c r="D146" s="47" t="s">
        <v>201</v>
      </c>
      <c r="E146" s="47">
        <v>60</v>
      </c>
      <c r="F146" s="47">
        <v>5618</v>
      </c>
      <c r="G146" s="47">
        <v>5605</v>
      </c>
      <c r="H146" s="47" t="s">
        <v>20</v>
      </c>
      <c r="I146" s="44">
        <v>4.9000000000000004</v>
      </c>
      <c r="J146" s="45">
        <v>255.05</v>
      </c>
      <c r="K146" s="45">
        <v>169.35</v>
      </c>
      <c r="L146" s="45">
        <v>56.13</v>
      </c>
      <c r="M146" s="42">
        <v>5399390</v>
      </c>
      <c r="N146" s="42">
        <v>214308</v>
      </c>
      <c r="O146" s="42">
        <v>419666</v>
      </c>
    </row>
    <row r="147" spans="1:15" x14ac:dyDescent="0.25">
      <c r="A147" s="42" t="s">
        <v>407</v>
      </c>
      <c r="B147" s="47" t="s">
        <v>408</v>
      </c>
      <c r="C147" s="47" t="s">
        <v>409</v>
      </c>
      <c r="D147" s="47" t="s">
        <v>76</v>
      </c>
      <c r="E147" s="47">
        <v>60</v>
      </c>
      <c r="F147" s="47">
        <v>5621</v>
      </c>
      <c r="G147" s="47">
        <v>5605</v>
      </c>
      <c r="H147" s="47" t="s">
        <v>20</v>
      </c>
      <c r="I147" s="44">
        <v>6</v>
      </c>
      <c r="J147" s="45">
        <v>304.52999999999997</v>
      </c>
      <c r="K147" s="45">
        <v>209.92</v>
      </c>
      <c r="L147" s="45">
        <v>75.849999999999994</v>
      </c>
      <c r="M147" s="42">
        <v>7352187</v>
      </c>
      <c r="N147" s="42">
        <v>283702</v>
      </c>
      <c r="O147" s="42">
        <v>600347</v>
      </c>
    </row>
    <row r="148" spans="1:15" x14ac:dyDescent="0.25">
      <c r="A148" s="42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4">
        <v>5.6</v>
      </c>
      <c r="J148" s="45">
        <v>282.08999999999997</v>
      </c>
      <c r="K148" s="45">
        <v>197.24</v>
      </c>
      <c r="L148" s="45">
        <v>74.5</v>
      </c>
      <c r="M148" s="42">
        <v>6561639</v>
      </c>
      <c r="N148" s="42">
        <v>249802</v>
      </c>
      <c r="O148" s="42">
        <v>542498</v>
      </c>
    </row>
    <row r="149" spans="1:15" x14ac:dyDescent="0.25">
      <c r="A149" s="42" t="s">
        <v>413</v>
      </c>
      <c r="B149" s="47" t="s">
        <v>414</v>
      </c>
      <c r="C149" s="47" t="s">
        <v>415</v>
      </c>
      <c r="D149" s="47" t="s">
        <v>416</v>
      </c>
      <c r="E149" s="47">
        <v>59</v>
      </c>
      <c r="F149" s="47">
        <v>5624</v>
      </c>
      <c r="G149" s="47">
        <v>5605</v>
      </c>
      <c r="H149" s="47" t="s">
        <v>20</v>
      </c>
      <c r="I149" s="44">
        <v>5.6</v>
      </c>
      <c r="J149" s="45">
        <v>276.10000000000002</v>
      </c>
      <c r="K149" s="45">
        <v>203.66</v>
      </c>
      <c r="L149" s="45">
        <v>81.8</v>
      </c>
      <c r="M149" s="42">
        <v>6598141</v>
      </c>
      <c r="N149" s="42">
        <v>269299</v>
      </c>
      <c r="O149" s="42">
        <v>515856</v>
      </c>
    </row>
    <row r="150" spans="1:15" x14ac:dyDescent="0.25">
      <c r="A150" s="42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4">
        <v>5.5</v>
      </c>
      <c r="J150" s="45">
        <v>287.01</v>
      </c>
      <c r="K150" s="45">
        <v>194.24</v>
      </c>
      <c r="L150" s="45">
        <v>67.709999999999994</v>
      </c>
      <c r="M150" s="42">
        <v>7023340</v>
      </c>
      <c r="N150" s="42">
        <v>258670</v>
      </c>
      <c r="O150" s="42">
        <v>546436</v>
      </c>
    </row>
    <row r="151" spans="1:15" hidden="1" x14ac:dyDescent="0.25">
      <c r="A151" s="42" t="s">
        <v>419</v>
      </c>
      <c r="B151" s="47" t="s">
        <v>414</v>
      </c>
      <c r="C151" s="47" t="s">
        <v>420</v>
      </c>
      <c r="D151" s="47" t="s">
        <v>167</v>
      </c>
      <c r="E151" s="47">
        <v>59</v>
      </c>
      <c r="F151" s="47">
        <v>5626</v>
      </c>
      <c r="G151" s="47">
        <v>5361</v>
      </c>
      <c r="H151" s="47" t="s">
        <v>49</v>
      </c>
      <c r="I151" s="44">
        <v>29.6</v>
      </c>
      <c r="J151" s="45">
        <v>646.25</v>
      </c>
      <c r="K151" s="45">
        <v>1476.31</v>
      </c>
      <c r="L151" s="45">
        <v>1135.7</v>
      </c>
      <c r="M151" s="42">
        <v>8466031</v>
      </c>
      <c r="N151" s="42">
        <v>207518</v>
      </c>
      <c r="O151" s="42">
        <v>1459830</v>
      </c>
    </row>
    <row r="152" spans="1:15" hidden="1" x14ac:dyDescent="0.25">
      <c r="A152" s="42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4">
        <v>26.3</v>
      </c>
      <c r="J152" s="45">
        <v>660.31</v>
      </c>
      <c r="K152" s="45">
        <v>1350.81</v>
      </c>
      <c r="L152" s="45">
        <v>991.55</v>
      </c>
      <c r="M152" s="42">
        <v>8831217</v>
      </c>
      <c r="N152" s="42">
        <v>259523</v>
      </c>
      <c r="O152" s="42">
        <v>1475662</v>
      </c>
    </row>
    <row r="153" spans="1:15" hidden="1" x14ac:dyDescent="0.25">
      <c r="A153" s="42" t="s">
        <v>424</v>
      </c>
      <c r="B153" s="47" t="s">
        <v>423</v>
      </c>
      <c r="C153" s="47" t="s">
        <v>425</v>
      </c>
      <c r="D153" s="47" t="s">
        <v>55</v>
      </c>
      <c r="E153" s="47">
        <v>59</v>
      </c>
      <c r="F153" s="47">
        <v>5636</v>
      </c>
      <c r="G153" s="47">
        <v>5626</v>
      </c>
      <c r="H153" s="47" t="s">
        <v>49</v>
      </c>
      <c r="I153" s="44">
        <v>34.4</v>
      </c>
      <c r="J153" s="45">
        <v>692.52</v>
      </c>
      <c r="K153" s="45">
        <v>1810.64</v>
      </c>
      <c r="L153" s="45">
        <v>1432.23</v>
      </c>
      <c r="M153" s="42">
        <v>9470538</v>
      </c>
      <c r="N153" s="42">
        <v>343431</v>
      </c>
      <c r="O153" s="42">
        <v>1535475</v>
      </c>
    </row>
    <row r="154" spans="1:15" x14ac:dyDescent="0.25">
      <c r="A154" s="42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4">
        <v>5.8</v>
      </c>
      <c r="J154" s="45">
        <v>289.39999999999998</v>
      </c>
      <c r="K154" s="45">
        <v>208.74</v>
      </c>
      <c r="L154" s="45">
        <v>78.92</v>
      </c>
      <c r="M154" s="42">
        <v>7109751</v>
      </c>
      <c r="N154" s="42">
        <v>321036</v>
      </c>
      <c r="O154" s="42">
        <v>568619</v>
      </c>
    </row>
    <row r="155" spans="1:15" x14ac:dyDescent="0.25">
      <c r="A155" s="42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4">
        <v>5.0999999999999996</v>
      </c>
      <c r="J155" s="45">
        <v>266.24</v>
      </c>
      <c r="K155" s="45">
        <v>169.64</v>
      </c>
      <c r="L155" s="45">
        <v>53.93</v>
      </c>
      <c r="M155" s="42">
        <v>5723000</v>
      </c>
      <c r="N155" s="42">
        <v>213336</v>
      </c>
      <c r="O155" s="42">
        <v>454787</v>
      </c>
    </row>
    <row r="156" spans="1:15" x14ac:dyDescent="0.25">
      <c r="A156" s="42" t="s">
        <v>431</v>
      </c>
      <c r="B156" s="47" t="s">
        <v>432</v>
      </c>
      <c r="C156" s="47" t="s">
        <v>433</v>
      </c>
      <c r="D156" s="47" t="s">
        <v>131</v>
      </c>
      <c r="E156" s="47">
        <v>59</v>
      </c>
      <c r="F156" s="47">
        <v>5649</v>
      </c>
      <c r="G156" s="47">
        <v>5625</v>
      </c>
      <c r="H156" s="47" t="s">
        <v>20</v>
      </c>
      <c r="I156" s="44">
        <v>5.5</v>
      </c>
      <c r="J156" s="45">
        <v>280.25</v>
      </c>
      <c r="K156" s="45">
        <v>197.3</v>
      </c>
      <c r="L156" s="45">
        <v>68.75</v>
      </c>
      <c r="M156" s="42">
        <v>6899255</v>
      </c>
      <c r="N156" s="42">
        <v>284890</v>
      </c>
      <c r="O156" s="42">
        <v>543834</v>
      </c>
    </row>
    <row r="157" spans="1:15" x14ac:dyDescent="0.25">
      <c r="A157" s="42" t="s">
        <v>434</v>
      </c>
      <c r="B157" s="47" t="s">
        <v>435</v>
      </c>
      <c r="C157" s="47" t="s">
        <v>436</v>
      </c>
      <c r="D157" s="47" t="s">
        <v>142</v>
      </c>
      <c r="E157" s="47">
        <v>60</v>
      </c>
      <c r="F157" s="47">
        <v>5654</v>
      </c>
      <c r="G157" s="47">
        <v>5649</v>
      </c>
      <c r="H157" s="47" t="s">
        <v>20</v>
      </c>
      <c r="I157" s="44">
        <v>5.4</v>
      </c>
      <c r="J157" s="45">
        <v>273.74</v>
      </c>
      <c r="K157" s="45">
        <v>189.63</v>
      </c>
      <c r="L157" s="45">
        <v>68.89</v>
      </c>
      <c r="M157" s="42">
        <v>6373184</v>
      </c>
      <c r="N157" s="42">
        <v>245844</v>
      </c>
      <c r="O157" s="42">
        <v>508097</v>
      </c>
    </row>
    <row r="158" spans="1:15" x14ac:dyDescent="0.25">
      <c r="A158" s="42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4">
        <v>5.7</v>
      </c>
      <c r="J158" s="45">
        <v>291.64999999999998</v>
      </c>
      <c r="K158" s="45">
        <v>201.42</v>
      </c>
      <c r="L158" s="45">
        <v>73.56</v>
      </c>
      <c r="M158" s="42">
        <v>6832320</v>
      </c>
      <c r="N158" s="42">
        <v>258867</v>
      </c>
      <c r="O158" s="42">
        <v>569158</v>
      </c>
    </row>
    <row r="159" spans="1:15" x14ac:dyDescent="0.25">
      <c r="A159" s="42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4">
        <v>4.7</v>
      </c>
      <c r="J159" s="45">
        <v>248.35</v>
      </c>
      <c r="K159" s="45">
        <v>158.21</v>
      </c>
      <c r="L159" s="45">
        <v>50.73</v>
      </c>
      <c r="M159" s="42">
        <v>5025563</v>
      </c>
      <c r="N159" s="42">
        <v>183952</v>
      </c>
      <c r="O159" s="42">
        <v>389401</v>
      </c>
    </row>
    <row r="160" spans="1:15" hidden="1" x14ac:dyDescent="0.25">
      <c r="A160" s="42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4">
        <v>31.6</v>
      </c>
      <c r="J160" s="45">
        <v>695.32</v>
      </c>
      <c r="K160" s="45">
        <v>1639.59</v>
      </c>
      <c r="L160" s="45">
        <v>1250.08</v>
      </c>
      <c r="M160" s="42">
        <v>9497576</v>
      </c>
      <c r="N160" s="42">
        <v>298222</v>
      </c>
      <c r="O160" s="42">
        <v>1576211</v>
      </c>
    </row>
    <row r="161" spans="1:15" hidden="1" x14ac:dyDescent="0.25">
      <c r="A161" s="42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4">
        <v>31</v>
      </c>
      <c r="J161" s="45">
        <v>642.70000000000005</v>
      </c>
      <c r="K161" s="45">
        <v>1583.89</v>
      </c>
      <c r="L161" s="45">
        <v>1224.81</v>
      </c>
      <c r="M161" s="42">
        <v>8613124</v>
      </c>
      <c r="N161" s="42">
        <v>255719</v>
      </c>
      <c r="O161" s="42">
        <v>1440233</v>
      </c>
    </row>
    <row r="162" spans="1:15" x14ac:dyDescent="0.25">
      <c r="A162" s="42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4">
        <v>5.3</v>
      </c>
      <c r="J162" s="45">
        <v>279.44</v>
      </c>
      <c r="K162" s="45">
        <v>186.5</v>
      </c>
      <c r="L162" s="45">
        <v>62.78</v>
      </c>
      <c r="M162" s="42">
        <v>6197944</v>
      </c>
      <c r="N162" s="42">
        <v>229216</v>
      </c>
      <c r="O162" s="42">
        <v>494296</v>
      </c>
    </row>
    <row r="163" spans="1:15" x14ac:dyDescent="0.25">
      <c r="A163" s="42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4">
        <v>5</v>
      </c>
      <c r="J163" s="45">
        <v>261.52999999999997</v>
      </c>
      <c r="K163" s="45">
        <v>176.31</v>
      </c>
      <c r="L163" s="45">
        <v>60.17</v>
      </c>
      <c r="M163" s="42">
        <v>5680224</v>
      </c>
      <c r="N163" s="42">
        <v>226661</v>
      </c>
      <c r="O163" s="42">
        <v>447373</v>
      </c>
    </row>
    <row r="164" spans="1:15" hidden="1" x14ac:dyDescent="0.25">
      <c r="A164" s="42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4">
        <v>28.9</v>
      </c>
      <c r="J164" s="45">
        <v>576.54999999999995</v>
      </c>
      <c r="K164" s="45">
        <v>1516.32</v>
      </c>
      <c r="L164" s="45">
        <v>1214.58</v>
      </c>
      <c r="M164" s="42">
        <v>7113455</v>
      </c>
      <c r="N164" s="42">
        <v>276135</v>
      </c>
      <c r="O164" s="42">
        <v>1214024</v>
      </c>
    </row>
    <row r="165" spans="1:15" hidden="1" x14ac:dyDescent="0.25">
      <c r="A165" s="42" t="s">
        <v>458</v>
      </c>
      <c r="B165" s="47" t="s">
        <v>455</v>
      </c>
      <c r="C165" s="47" t="s">
        <v>459</v>
      </c>
      <c r="D165" s="47" t="s">
        <v>35</v>
      </c>
      <c r="E165" s="47">
        <v>59</v>
      </c>
      <c r="F165" s="47">
        <v>5681</v>
      </c>
      <c r="G165" s="47">
        <v>5668</v>
      </c>
      <c r="H165" s="47" t="s">
        <v>49</v>
      </c>
      <c r="I165" s="44">
        <v>28.9</v>
      </c>
      <c r="J165" s="45">
        <v>576.36</v>
      </c>
      <c r="K165" s="45">
        <v>1505.6</v>
      </c>
      <c r="L165" s="45">
        <v>1192.81</v>
      </c>
      <c r="M165" s="42">
        <v>7212176</v>
      </c>
      <c r="N165" s="42">
        <v>247844</v>
      </c>
      <c r="O165" s="42">
        <v>1256107</v>
      </c>
    </row>
    <row r="166" spans="1:15" hidden="1" x14ac:dyDescent="0.25">
      <c r="A166" s="42" t="s">
        <v>460</v>
      </c>
      <c r="B166" s="47" t="s">
        <v>461</v>
      </c>
      <c r="C166" s="47" t="s">
        <v>462</v>
      </c>
      <c r="D166" s="47" t="s">
        <v>392</v>
      </c>
      <c r="E166" s="47">
        <v>59</v>
      </c>
      <c r="F166" s="47">
        <v>5683</v>
      </c>
      <c r="G166" s="47">
        <v>5668</v>
      </c>
      <c r="H166" s="47" t="s">
        <v>49</v>
      </c>
      <c r="I166" s="44">
        <v>21</v>
      </c>
      <c r="J166" s="45">
        <v>479.85</v>
      </c>
      <c r="K166" s="45">
        <v>1070.4000000000001</v>
      </c>
      <c r="L166" s="45">
        <v>806.11</v>
      </c>
      <c r="M166" s="42">
        <v>5764146</v>
      </c>
      <c r="N166" s="42">
        <v>169615</v>
      </c>
      <c r="O166" s="42">
        <v>1022323</v>
      </c>
    </row>
    <row r="167" spans="1:15" hidden="1" x14ac:dyDescent="0.25">
      <c r="A167" s="42" t="s">
        <v>463</v>
      </c>
      <c r="B167" s="47" t="s">
        <v>464</v>
      </c>
      <c r="C167" s="47" t="s">
        <v>465</v>
      </c>
      <c r="D167" s="47" t="s">
        <v>42</v>
      </c>
      <c r="E167" s="47">
        <v>60</v>
      </c>
      <c r="F167" s="47">
        <v>5684</v>
      </c>
      <c r="G167" s="47">
        <v>5668</v>
      </c>
      <c r="H167" s="47" t="s">
        <v>49</v>
      </c>
      <c r="I167" s="44">
        <v>30.8</v>
      </c>
      <c r="J167" s="45">
        <v>663.62</v>
      </c>
      <c r="K167" s="45">
        <v>1563.36</v>
      </c>
      <c r="L167" s="45">
        <v>1209.99</v>
      </c>
      <c r="M167" s="42">
        <v>8684182</v>
      </c>
      <c r="N167" s="42">
        <v>263966</v>
      </c>
      <c r="O167" s="42">
        <v>1486290</v>
      </c>
    </row>
    <row r="168" spans="1:15" hidden="1" x14ac:dyDescent="0.25">
      <c r="A168" s="42" t="s">
        <v>467</v>
      </c>
      <c r="B168" s="47" t="s">
        <v>464</v>
      </c>
      <c r="C168" s="47" t="s">
        <v>329</v>
      </c>
      <c r="D168" s="47" t="s">
        <v>207</v>
      </c>
      <c r="E168" s="47">
        <v>60</v>
      </c>
      <c r="F168" s="47">
        <v>5686</v>
      </c>
      <c r="G168" s="47">
        <v>5668</v>
      </c>
      <c r="H168" s="47" t="s">
        <v>49</v>
      </c>
      <c r="I168" s="44">
        <v>24.8</v>
      </c>
      <c r="J168" s="45">
        <v>503.7</v>
      </c>
      <c r="K168" s="45">
        <v>1292.07</v>
      </c>
      <c r="L168" s="45">
        <v>1000.12</v>
      </c>
      <c r="M168" s="42">
        <v>7036788</v>
      </c>
      <c r="N168" s="42">
        <v>244933</v>
      </c>
      <c r="O168" s="42">
        <v>1186300</v>
      </c>
    </row>
    <row r="169" spans="1:15" hidden="1" x14ac:dyDescent="0.25">
      <c r="A169" s="42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4">
        <v>31.2</v>
      </c>
      <c r="J169" s="45">
        <v>604.49</v>
      </c>
      <c r="K169" s="45">
        <v>1624.68</v>
      </c>
      <c r="L169" s="45">
        <v>1282.96</v>
      </c>
      <c r="M169" s="42">
        <v>8591322</v>
      </c>
      <c r="N169" s="42">
        <v>286238</v>
      </c>
      <c r="O169" s="42">
        <v>1410501</v>
      </c>
    </row>
    <row r="170" spans="1:15" hidden="1" x14ac:dyDescent="0.25">
      <c r="A170" s="42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4">
        <v>23.3</v>
      </c>
      <c r="J170" s="45">
        <v>478.53</v>
      </c>
      <c r="K170" s="45">
        <v>1189.9100000000001</v>
      </c>
      <c r="L170" s="45">
        <v>913.69</v>
      </c>
      <c r="M170" s="42">
        <v>6718810</v>
      </c>
      <c r="N170" s="42">
        <v>210377</v>
      </c>
      <c r="O170" s="42">
        <v>1105636</v>
      </c>
    </row>
    <row r="171" spans="1:15" hidden="1" x14ac:dyDescent="0.25">
      <c r="A171" s="42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4">
        <v>24</v>
      </c>
      <c r="J171" s="45">
        <v>532.27</v>
      </c>
      <c r="K171" s="45">
        <v>1224.8599999999999</v>
      </c>
      <c r="L171" s="45">
        <v>927.68</v>
      </c>
      <c r="M171" s="42">
        <v>7346403</v>
      </c>
      <c r="N171" s="42">
        <v>216731</v>
      </c>
      <c r="O171" s="42">
        <v>1238979</v>
      </c>
    </row>
    <row r="172" spans="1:15" hidden="1" x14ac:dyDescent="0.25">
      <c r="A172" s="42" t="s">
        <v>478</v>
      </c>
      <c r="B172" s="47" t="s">
        <v>479</v>
      </c>
      <c r="C172" s="47" t="s">
        <v>480</v>
      </c>
      <c r="D172" s="47" t="s">
        <v>148</v>
      </c>
      <c r="E172" s="47">
        <v>59</v>
      </c>
      <c r="F172" s="47">
        <v>5695</v>
      </c>
      <c r="G172" s="47">
        <v>5668</v>
      </c>
      <c r="H172" s="47" t="s">
        <v>49</v>
      </c>
      <c r="I172" s="44">
        <v>24.9</v>
      </c>
      <c r="J172" s="45">
        <v>520.79999999999995</v>
      </c>
      <c r="K172" s="45">
        <v>1279.76</v>
      </c>
      <c r="L172" s="45">
        <v>972.93</v>
      </c>
      <c r="M172" s="42">
        <v>7025661</v>
      </c>
      <c r="N172" s="42">
        <v>208440</v>
      </c>
      <c r="O172" s="42">
        <v>1214014</v>
      </c>
    </row>
    <row r="173" spans="1:15" hidden="1" x14ac:dyDescent="0.25">
      <c r="A173" s="42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4">
        <v>20.399999999999999</v>
      </c>
      <c r="J173" s="45">
        <v>482.15</v>
      </c>
      <c r="K173" s="45">
        <v>1028.43</v>
      </c>
      <c r="L173" s="45">
        <v>750.94</v>
      </c>
      <c r="M173" s="42">
        <v>6439614</v>
      </c>
      <c r="N173" s="42">
        <v>170539</v>
      </c>
      <c r="O173" s="42">
        <v>1139037</v>
      </c>
    </row>
    <row r="174" spans="1:15" hidden="1" x14ac:dyDescent="0.25">
      <c r="A174" s="42" t="s">
        <v>482</v>
      </c>
      <c r="B174" s="47" t="s">
        <v>483</v>
      </c>
      <c r="C174" s="47" t="s">
        <v>357</v>
      </c>
      <c r="D174" s="47" t="s">
        <v>637</v>
      </c>
      <c r="E174" s="47">
        <v>60</v>
      </c>
      <c r="F174" s="47">
        <v>5700</v>
      </c>
      <c r="G174" s="47">
        <v>5695</v>
      </c>
      <c r="H174" s="47" t="s">
        <v>49</v>
      </c>
      <c r="I174" s="44">
        <v>26.5</v>
      </c>
      <c r="J174" s="45">
        <v>507.88</v>
      </c>
      <c r="K174" s="45">
        <v>1380.32</v>
      </c>
      <c r="L174" s="45">
        <v>1089.0899999999999</v>
      </c>
      <c r="M174" s="42">
        <v>6643084</v>
      </c>
      <c r="N174" s="42">
        <v>216833</v>
      </c>
      <c r="O174" s="42">
        <v>1178360</v>
      </c>
    </row>
    <row r="175" spans="1:15" hidden="1" x14ac:dyDescent="0.25">
      <c r="A175" s="42" t="s">
        <v>485</v>
      </c>
      <c r="B175" s="47" t="s">
        <v>486</v>
      </c>
      <c r="C175" s="47" t="s">
        <v>401</v>
      </c>
      <c r="D175" s="47" t="s">
        <v>140</v>
      </c>
      <c r="E175" s="47">
        <v>59</v>
      </c>
      <c r="F175" s="47">
        <v>5702</v>
      </c>
      <c r="G175" s="47">
        <v>5695</v>
      </c>
      <c r="H175" s="47" t="s">
        <v>49</v>
      </c>
      <c r="I175" s="44">
        <v>28</v>
      </c>
      <c r="J175" s="45">
        <v>541.24</v>
      </c>
      <c r="K175" s="45">
        <v>1469.46</v>
      </c>
      <c r="L175" s="45">
        <v>1156.49</v>
      </c>
      <c r="M175" s="42">
        <v>7354248</v>
      </c>
      <c r="N175" s="42">
        <v>237257</v>
      </c>
      <c r="O175" s="42">
        <v>1286738</v>
      </c>
    </row>
    <row r="176" spans="1:15" hidden="1" x14ac:dyDescent="0.25">
      <c r="A176" s="42" t="s">
        <v>487</v>
      </c>
      <c r="B176" s="47" t="s">
        <v>488</v>
      </c>
      <c r="C176" s="47" t="s">
        <v>195</v>
      </c>
      <c r="D176" s="47" t="s">
        <v>98</v>
      </c>
      <c r="E176" s="47">
        <v>59</v>
      </c>
      <c r="F176" s="47">
        <v>5706</v>
      </c>
      <c r="G176" s="47">
        <v>5695</v>
      </c>
      <c r="H176" s="47" t="s">
        <v>49</v>
      </c>
      <c r="I176" s="44">
        <v>22.6</v>
      </c>
      <c r="J176" s="45">
        <v>508.58</v>
      </c>
      <c r="K176" s="45">
        <v>1153.27</v>
      </c>
      <c r="L176" s="45">
        <v>859.09</v>
      </c>
      <c r="M176" s="42">
        <v>7068304</v>
      </c>
      <c r="N176" s="42">
        <v>200986</v>
      </c>
      <c r="O176" s="42">
        <v>1189670</v>
      </c>
    </row>
    <row r="177" spans="1:15" hidden="1" x14ac:dyDescent="0.25">
      <c r="A177" s="42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4">
        <v>23.9</v>
      </c>
      <c r="J177" s="45">
        <v>511.73</v>
      </c>
      <c r="K177" s="45">
        <v>1210.42</v>
      </c>
      <c r="L177" s="45">
        <v>915.44</v>
      </c>
      <c r="M177" s="42">
        <v>6991962</v>
      </c>
      <c r="N177" s="42">
        <v>200257</v>
      </c>
      <c r="O177" s="42">
        <v>1191359</v>
      </c>
    </row>
    <row r="178" spans="1:15" hidden="1" x14ac:dyDescent="0.25">
      <c r="A178" s="42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4">
        <v>24.1</v>
      </c>
      <c r="J178" s="45">
        <v>411.48</v>
      </c>
      <c r="K178" s="45">
        <v>1313.8</v>
      </c>
      <c r="L178" s="45">
        <v>1081.3900000000001</v>
      </c>
      <c r="M178" s="42">
        <v>5984239</v>
      </c>
      <c r="N178" s="42">
        <v>239286</v>
      </c>
      <c r="O178" s="42">
        <v>942838</v>
      </c>
    </row>
    <row r="179" spans="1:15" hidden="1" x14ac:dyDescent="0.25">
      <c r="A179" s="42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4">
        <v>29.7</v>
      </c>
      <c r="J179" s="45">
        <v>584.74</v>
      </c>
      <c r="K179" s="45">
        <v>1565.74</v>
      </c>
      <c r="L179" s="45">
        <v>1242.29</v>
      </c>
      <c r="M179" s="42">
        <v>8602934</v>
      </c>
      <c r="N179" s="42">
        <v>318864</v>
      </c>
      <c r="O179" s="42">
        <v>1355789</v>
      </c>
    </row>
    <row r="180" spans="1:15" hidden="1" x14ac:dyDescent="0.25">
      <c r="A180" s="42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4">
        <v>27.7</v>
      </c>
      <c r="J180" s="45">
        <v>570.75</v>
      </c>
      <c r="K180" s="45">
        <v>1416.66</v>
      </c>
      <c r="L180" s="45">
        <v>1101.4100000000001</v>
      </c>
      <c r="M180" s="42">
        <v>7903929</v>
      </c>
      <c r="N180" s="42">
        <v>244338</v>
      </c>
      <c r="O180" s="42">
        <v>1343938</v>
      </c>
    </row>
    <row r="181" spans="1:15" hidden="1" x14ac:dyDescent="0.25">
      <c r="A181" s="42" t="s">
        <v>497</v>
      </c>
      <c r="B181" s="47" t="s">
        <v>498</v>
      </c>
      <c r="C181" s="47" t="s">
        <v>499</v>
      </c>
      <c r="D181" s="47" t="s">
        <v>82</v>
      </c>
      <c r="E181" s="47">
        <v>60</v>
      </c>
      <c r="F181" s="47">
        <v>5732</v>
      </c>
      <c r="G181" s="47">
        <v>5729</v>
      </c>
      <c r="H181" s="47" t="s">
        <v>49</v>
      </c>
      <c r="I181" s="44">
        <v>33.700000000000003</v>
      </c>
      <c r="J181" s="45">
        <v>675.8</v>
      </c>
      <c r="K181" s="45">
        <v>1748.62</v>
      </c>
      <c r="L181" s="45">
        <v>1369.62</v>
      </c>
      <c r="M181" s="42">
        <v>9378032</v>
      </c>
      <c r="N181" s="42">
        <v>315866</v>
      </c>
      <c r="O181" s="42">
        <v>1619881</v>
      </c>
    </row>
    <row r="182" spans="1:15" hidden="1" x14ac:dyDescent="0.25">
      <c r="A182" s="42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4">
        <v>37.200000000000003</v>
      </c>
      <c r="J182" s="45">
        <v>650.62</v>
      </c>
      <c r="K182" s="45">
        <v>1983.08</v>
      </c>
      <c r="L182" s="45">
        <v>1604.11</v>
      </c>
      <c r="M182" s="42">
        <v>8845913</v>
      </c>
      <c r="N182" s="42">
        <v>298132</v>
      </c>
      <c r="O182" s="42">
        <v>1569252</v>
      </c>
    </row>
    <row r="183" spans="1:15" hidden="1" x14ac:dyDescent="0.25">
      <c r="A183" s="42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4">
        <v>42.5</v>
      </c>
      <c r="J183" s="45">
        <v>715.59</v>
      </c>
      <c r="K183" s="45">
        <v>2255.35</v>
      </c>
      <c r="L183" s="45">
        <v>1853.7</v>
      </c>
      <c r="M183" s="42">
        <v>9735614</v>
      </c>
      <c r="N183" s="42">
        <v>381343</v>
      </c>
      <c r="O183" s="42">
        <v>1683739</v>
      </c>
    </row>
    <row r="184" spans="1:15" hidden="1" x14ac:dyDescent="0.25">
      <c r="A184" s="42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4">
        <v>30.5</v>
      </c>
      <c r="J184" s="45">
        <v>659.77</v>
      </c>
      <c r="K184" s="45">
        <v>1553.08</v>
      </c>
      <c r="L184" s="45">
        <v>1173.9000000000001</v>
      </c>
      <c r="M184" s="42">
        <v>9437907</v>
      </c>
      <c r="N184" s="42">
        <v>264581</v>
      </c>
      <c r="O184" s="42">
        <v>1571094</v>
      </c>
    </row>
    <row r="185" spans="1:15" hidden="1" x14ac:dyDescent="0.25">
      <c r="A185" s="42" t="s">
        <v>509</v>
      </c>
      <c r="B185" s="47" t="s">
        <v>510</v>
      </c>
      <c r="C185" s="47" t="s">
        <v>198</v>
      </c>
      <c r="D185" s="47" t="s">
        <v>198</v>
      </c>
      <c r="E185" s="47">
        <v>59</v>
      </c>
      <c r="F185" s="47">
        <v>5749</v>
      </c>
      <c r="G185" s="47">
        <v>5735</v>
      </c>
      <c r="H185" s="47" t="s">
        <v>49</v>
      </c>
      <c r="I185" s="44">
        <v>21.9</v>
      </c>
      <c r="J185" s="45">
        <v>434.21</v>
      </c>
      <c r="K185" s="45">
        <v>1114.93</v>
      </c>
      <c r="L185" s="45">
        <v>883.05</v>
      </c>
      <c r="M185" s="42">
        <v>6011399</v>
      </c>
      <c r="N185" s="42">
        <v>209290</v>
      </c>
      <c r="O185" s="42">
        <v>969948</v>
      </c>
    </row>
    <row r="186" spans="1:15" hidden="1" x14ac:dyDescent="0.25">
      <c r="A186" s="42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4">
        <v>30.2</v>
      </c>
      <c r="J186" s="45">
        <v>521.73</v>
      </c>
      <c r="K186" s="45">
        <v>1622.14</v>
      </c>
      <c r="L186" s="45">
        <v>1324.47</v>
      </c>
      <c r="M186" s="42">
        <v>7152897</v>
      </c>
      <c r="N186" s="42">
        <v>299120</v>
      </c>
      <c r="O186" s="42">
        <v>1169977</v>
      </c>
    </row>
    <row r="187" spans="1:15" hidden="1" x14ac:dyDescent="0.25">
      <c r="A187" s="42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4">
        <v>28.3</v>
      </c>
      <c r="J187" s="45">
        <v>530.66999999999996</v>
      </c>
      <c r="K187" s="45">
        <v>1474.7</v>
      </c>
      <c r="L187" s="45">
        <v>1172.8</v>
      </c>
      <c r="M187" s="42">
        <v>7262202</v>
      </c>
      <c r="N187" s="42">
        <v>257970</v>
      </c>
      <c r="O187" s="42">
        <v>1210288</v>
      </c>
    </row>
    <row r="188" spans="1:15" hidden="1" x14ac:dyDescent="0.25">
      <c r="A188" s="42" t="s">
        <v>518</v>
      </c>
      <c r="B188" s="47" t="s">
        <v>519</v>
      </c>
      <c r="C188" s="47" t="s">
        <v>520</v>
      </c>
      <c r="D188" s="47" t="s">
        <v>23</v>
      </c>
      <c r="E188" s="47">
        <v>59</v>
      </c>
      <c r="F188" s="47">
        <v>5761</v>
      </c>
      <c r="G188" s="47">
        <v>5752</v>
      </c>
      <c r="H188" s="47" t="s">
        <v>49</v>
      </c>
      <c r="I188" s="44">
        <v>39.5</v>
      </c>
      <c r="J188" s="45">
        <v>674.95</v>
      </c>
      <c r="K188" s="45">
        <v>2126</v>
      </c>
      <c r="L188" s="45">
        <v>1740.82</v>
      </c>
      <c r="M188" s="42">
        <v>9469671</v>
      </c>
      <c r="N188" s="42">
        <v>385485</v>
      </c>
      <c r="O188" s="42">
        <v>1598271</v>
      </c>
    </row>
    <row r="189" spans="1:15" hidden="1" x14ac:dyDescent="0.25">
      <c r="A189" s="42" t="s">
        <v>522</v>
      </c>
      <c r="B189" s="47" t="s">
        <v>519</v>
      </c>
      <c r="C189" s="47" t="s">
        <v>218</v>
      </c>
      <c r="D189" s="47" t="s">
        <v>80</v>
      </c>
      <c r="E189" s="47">
        <v>60</v>
      </c>
      <c r="F189" s="47">
        <v>5762</v>
      </c>
      <c r="G189" s="47">
        <v>5752</v>
      </c>
      <c r="H189" s="47" t="s">
        <v>49</v>
      </c>
      <c r="I189" s="44">
        <v>41.8</v>
      </c>
      <c r="J189" s="45">
        <v>714.37</v>
      </c>
      <c r="K189" s="45">
        <v>2236.17</v>
      </c>
      <c r="L189" s="45">
        <v>1821.7</v>
      </c>
      <c r="M189" s="42">
        <v>10030518</v>
      </c>
      <c r="N189" s="42">
        <v>385368</v>
      </c>
      <c r="O189" s="42">
        <v>1730500</v>
      </c>
    </row>
    <row r="190" spans="1:15" hidden="1" x14ac:dyDescent="0.25">
      <c r="A190" s="42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4">
        <v>41.7</v>
      </c>
      <c r="J190" s="45">
        <v>719.36</v>
      </c>
      <c r="K190" s="45">
        <v>2217.14</v>
      </c>
      <c r="L190" s="45">
        <v>1811.89</v>
      </c>
      <c r="M190" s="42">
        <v>10116285</v>
      </c>
      <c r="N190" s="42">
        <v>383006</v>
      </c>
      <c r="O190" s="42">
        <v>1731970</v>
      </c>
    </row>
    <row r="191" spans="1:15" hidden="1" x14ac:dyDescent="0.25">
      <c r="A191" s="42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4">
        <v>26.6</v>
      </c>
      <c r="J191" s="45">
        <v>500.15</v>
      </c>
      <c r="K191" s="45">
        <v>1395.53</v>
      </c>
      <c r="L191" s="45">
        <v>1090.3699999999999</v>
      </c>
      <c r="M191" s="42">
        <v>6678279</v>
      </c>
      <c r="N191" s="42">
        <v>229037</v>
      </c>
      <c r="O191" s="42">
        <v>1159723</v>
      </c>
    </row>
    <row r="192" spans="1:15" hidden="1" x14ac:dyDescent="0.25">
      <c r="A192" s="42" t="s">
        <v>530</v>
      </c>
      <c r="B192" s="47" t="s">
        <v>531</v>
      </c>
      <c r="C192" s="47" t="s">
        <v>52</v>
      </c>
      <c r="D192" s="47" t="s">
        <v>60</v>
      </c>
      <c r="E192" s="47">
        <v>59</v>
      </c>
      <c r="F192" s="47">
        <v>5774</v>
      </c>
      <c r="G192" s="47">
        <v>5762</v>
      </c>
      <c r="H192" s="47" t="s">
        <v>49</v>
      </c>
      <c r="I192" s="44">
        <v>26.3</v>
      </c>
      <c r="J192" s="45">
        <v>524.70000000000005</v>
      </c>
      <c r="K192" s="45">
        <v>1356.67</v>
      </c>
      <c r="L192" s="45">
        <v>1049.3699999999999</v>
      </c>
      <c r="M192" s="42">
        <v>7370126</v>
      </c>
      <c r="N192" s="42">
        <v>231394</v>
      </c>
      <c r="O192" s="42">
        <v>1235531</v>
      </c>
    </row>
    <row r="193" spans="1:15" hidden="1" x14ac:dyDescent="0.25">
      <c r="A193" s="42" t="s">
        <v>532</v>
      </c>
      <c r="B193" s="47" t="s">
        <v>533</v>
      </c>
      <c r="C193" s="47" t="s">
        <v>534</v>
      </c>
      <c r="D193" s="47" t="s">
        <v>80</v>
      </c>
      <c r="E193" s="47">
        <v>60</v>
      </c>
      <c r="F193" s="47">
        <v>5778</v>
      </c>
      <c r="G193" s="47">
        <v>5762</v>
      </c>
      <c r="H193" s="47" t="s">
        <v>49</v>
      </c>
      <c r="I193" s="44">
        <v>38</v>
      </c>
      <c r="J193" s="45">
        <v>706.22</v>
      </c>
      <c r="K193" s="45">
        <v>1990.76</v>
      </c>
      <c r="L193" s="45">
        <v>1590.22</v>
      </c>
      <c r="M193" s="42">
        <v>9955958</v>
      </c>
      <c r="N193" s="42">
        <v>343298</v>
      </c>
      <c r="O193" s="42">
        <v>1718862</v>
      </c>
    </row>
    <row r="194" spans="1:15" hidden="1" x14ac:dyDescent="0.25">
      <c r="A194" s="42" t="s">
        <v>535</v>
      </c>
      <c r="B194" s="47" t="s">
        <v>536</v>
      </c>
      <c r="C194" s="47" t="s">
        <v>98</v>
      </c>
      <c r="D194" s="47" t="s">
        <v>626</v>
      </c>
      <c r="E194" s="47">
        <v>60</v>
      </c>
      <c r="F194" s="47">
        <v>5780</v>
      </c>
      <c r="G194" s="47">
        <v>5762</v>
      </c>
      <c r="H194" s="47" t="s">
        <v>49</v>
      </c>
      <c r="I194" s="44">
        <v>26.8</v>
      </c>
      <c r="J194" s="45">
        <v>531.61</v>
      </c>
      <c r="K194" s="45">
        <v>1376.25</v>
      </c>
      <c r="L194" s="45">
        <v>1072.06</v>
      </c>
      <c r="M194" s="42">
        <v>7377413</v>
      </c>
      <c r="N194" s="42">
        <v>234375</v>
      </c>
      <c r="O194" s="42">
        <v>1227737</v>
      </c>
    </row>
    <row r="195" spans="1:15" hidden="1" x14ac:dyDescent="0.25">
      <c r="A195" s="42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4">
        <v>27.5</v>
      </c>
      <c r="J195" s="45">
        <v>558.66999999999996</v>
      </c>
      <c r="K195" s="45">
        <v>1405.18</v>
      </c>
      <c r="L195" s="45">
        <v>1101.71</v>
      </c>
      <c r="M195" s="42">
        <v>7959202</v>
      </c>
      <c r="N195" s="42">
        <v>274315</v>
      </c>
      <c r="O195" s="42">
        <v>1299345</v>
      </c>
    </row>
    <row r="196" spans="1:15" hidden="1" x14ac:dyDescent="0.25">
      <c r="A196" s="42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4">
        <v>31.5</v>
      </c>
      <c r="J196" s="45">
        <v>518.87</v>
      </c>
      <c r="K196" s="45">
        <v>1706.71</v>
      </c>
      <c r="L196" s="45">
        <v>1391.6</v>
      </c>
      <c r="M196" s="42">
        <v>7022917</v>
      </c>
      <c r="N196" s="42">
        <v>298933</v>
      </c>
      <c r="O196" s="42">
        <v>1178006</v>
      </c>
    </row>
    <row r="197" spans="1:15" hidden="1" x14ac:dyDescent="0.25">
      <c r="A197" s="42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4">
        <v>24.4</v>
      </c>
      <c r="J197" s="45">
        <v>517.80999999999995</v>
      </c>
      <c r="K197" s="45">
        <v>1247.78</v>
      </c>
      <c r="L197" s="45">
        <v>949.66</v>
      </c>
      <c r="M197" s="42">
        <v>7246977</v>
      </c>
      <c r="N197" s="42">
        <v>206642</v>
      </c>
      <c r="O197" s="42">
        <v>1210270</v>
      </c>
    </row>
    <row r="198" spans="1:15" hidden="1" x14ac:dyDescent="0.25">
      <c r="A198" s="42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4">
        <v>30.1</v>
      </c>
      <c r="J198" s="45">
        <v>575.14</v>
      </c>
      <c r="K198" s="45">
        <v>1567.18</v>
      </c>
      <c r="L198" s="45">
        <v>1242.55</v>
      </c>
      <c r="M198" s="42">
        <v>7845047</v>
      </c>
      <c r="N198" s="42">
        <v>261408</v>
      </c>
      <c r="O198" s="42">
        <v>1367673</v>
      </c>
    </row>
    <row r="199" spans="1:15" hidden="1" x14ac:dyDescent="0.25">
      <c r="A199" s="42" t="s">
        <v>550</v>
      </c>
      <c r="B199" s="47" t="s">
        <v>551</v>
      </c>
      <c r="C199" s="47" t="s">
        <v>398</v>
      </c>
      <c r="D199" s="47" t="s">
        <v>627</v>
      </c>
      <c r="E199" s="47">
        <v>60</v>
      </c>
      <c r="F199" s="47">
        <v>5803</v>
      </c>
      <c r="G199" s="47">
        <v>5792</v>
      </c>
      <c r="H199" s="47" t="s">
        <v>49</v>
      </c>
      <c r="I199" s="44">
        <v>28.7</v>
      </c>
      <c r="J199" s="45">
        <v>520.30999999999995</v>
      </c>
      <c r="K199" s="45">
        <v>1762.78</v>
      </c>
      <c r="L199" s="45">
        <v>1208.44</v>
      </c>
      <c r="M199" s="42">
        <v>11693946</v>
      </c>
      <c r="N199" s="42">
        <v>244129</v>
      </c>
      <c r="O199" s="42">
        <v>1702342</v>
      </c>
    </row>
    <row r="200" spans="1:15" hidden="1" x14ac:dyDescent="0.25">
      <c r="A200" s="42" t="s">
        <v>552</v>
      </c>
      <c r="B200" s="47" t="s">
        <v>553</v>
      </c>
      <c r="C200" s="47" t="s">
        <v>25</v>
      </c>
      <c r="D200" s="47" t="s">
        <v>628</v>
      </c>
      <c r="E200" s="47">
        <v>60</v>
      </c>
      <c r="F200" s="47">
        <v>5808</v>
      </c>
      <c r="G200" s="47">
        <v>5792</v>
      </c>
      <c r="H200" s="47" t="s">
        <v>49</v>
      </c>
      <c r="I200" s="44">
        <v>25.3</v>
      </c>
      <c r="J200" s="45">
        <v>550.45000000000005</v>
      </c>
      <c r="K200" s="45">
        <v>1558.97</v>
      </c>
      <c r="L200" s="45">
        <v>971.22</v>
      </c>
      <c r="M200" s="42">
        <v>12759595</v>
      </c>
      <c r="N200" s="42">
        <v>224002</v>
      </c>
      <c r="O200" s="42">
        <v>1797413</v>
      </c>
    </row>
    <row r="201" spans="1:15" hidden="1" x14ac:dyDescent="0.25">
      <c r="A201" s="42" t="s">
        <v>555</v>
      </c>
      <c r="B201" s="47" t="s">
        <v>556</v>
      </c>
      <c r="C201" s="47" t="s">
        <v>557</v>
      </c>
      <c r="D201" s="47" t="s">
        <v>35</v>
      </c>
      <c r="E201" s="47">
        <v>59</v>
      </c>
      <c r="F201" s="47">
        <v>5813</v>
      </c>
      <c r="G201" s="47">
        <v>5792</v>
      </c>
      <c r="H201" s="47" t="s">
        <v>49</v>
      </c>
      <c r="I201" s="44">
        <v>34.9</v>
      </c>
      <c r="J201" s="45">
        <v>745.98</v>
      </c>
      <c r="K201" s="45">
        <v>2163.5100000000002</v>
      </c>
      <c r="L201" s="45">
        <v>1382.61</v>
      </c>
      <c r="M201" s="42">
        <v>17074857</v>
      </c>
      <c r="N201" s="42">
        <v>306013</v>
      </c>
      <c r="O201" s="42">
        <v>2492950</v>
      </c>
    </row>
    <row r="202" spans="1:15" hidden="1" x14ac:dyDescent="0.25">
      <c r="A202" s="42" t="s">
        <v>558</v>
      </c>
      <c r="B202" s="47" t="s">
        <v>559</v>
      </c>
      <c r="C202" s="47" t="s">
        <v>39</v>
      </c>
      <c r="D202" s="47" t="s">
        <v>326</v>
      </c>
      <c r="E202" s="47">
        <v>59</v>
      </c>
      <c r="F202" s="47">
        <v>5818</v>
      </c>
      <c r="G202" s="47">
        <v>5792</v>
      </c>
      <c r="H202" s="47" t="s">
        <v>49</v>
      </c>
      <c r="I202" s="44">
        <v>29.4</v>
      </c>
      <c r="J202" s="45">
        <v>578.4</v>
      </c>
      <c r="K202" s="45">
        <v>1812.35</v>
      </c>
      <c r="L202" s="45">
        <v>1200.56</v>
      </c>
      <c r="M202" s="42">
        <v>13300120</v>
      </c>
      <c r="N202" s="42">
        <v>250072</v>
      </c>
      <c r="O202" s="42">
        <v>1913500</v>
      </c>
    </row>
    <row r="203" spans="1:15" hidden="1" x14ac:dyDescent="0.25">
      <c r="A203" s="42" t="s">
        <v>561</v>
      </c>
      <c r="B203" s="47" t="s">
        <v>562</v>
      </c>
      <c r="C203" s="47" t="s">
        <v>67</v>
      </c>
      <c r="D203" s="47" t="s">
        <v>289</v>
      </c>
      <c r="E203" s="47">
        <v>60</v>
      </c>
      <c r="F203" s="47">
        <v>5828</v>
      </c>
      <c r="G203" s="47">
        <v>5818</v>
      </c>
      <c r="H203" s="47" t="s">
        <v>49</v>
      </c>
      <c r="I203" s="44">
        <v>32.1</v>
      </c>
      <c r="J203" s="45">
        <v>527.16999999999996</v>
      </c>
      <c r="K203" s="45">
        <v>1960.43</v>
      </c>
      <c r="L203" s="45">
        <v>1411.79</v>
      </c>
      <c r="M203" s="42">
        <v>12084110</v>
      </c>
      <c r="N203" s="42">
        <v>289818</v>
      </c>
      <c r="O203" s="42">
        <v>1679114</v>
      </c>
    </row>
    <row r="204" spans="1:15" hidden="1" x14ac:dyDescent="0.25">
      <c r="A204" s="42" t="s">
        <v>564</v>
      </c>
      <c r="B204" s="47" t="s">
        <v>565</v>
      </c>
      <c r="C204" s="47" t="s">
        <v>32</v>
      </c>
      <c r="D204" s="47" t="s">
        <v>392</v>
      </c>
      <c r="E204" s="47">
        <v>60</v>
      </c>
      <c r="F204" s="47">
        <v>5838</v>
      </c>
      <c r="G204" s="47">
        <v>5818</v>
      </c>
      <c r="H204" s="47" t="s">
        <v>49</v>
      </c>
      <c r="I204" s="44">
        <v>37.9</v>
      </c>
      <c r="J204" s="45">
        <v>610.07000000000005</v>
      </c>
      <c r="K204" s="45">
        <v>2301.63</v>
      </c>
      <c r="L204" s="45">
        <v>1674.31</v>
      </c>
      <c r="M204" s="42">
        <v>13986048</v>
      </c>
      <c r="N204" s="42">
        <v>336032</v>
      </c>
      <c r="O204" s="42">
        <v>1963531</v>
      </c>
    </row>
    <row r="205" spans="1:15" hidden="1" x14ac:dyDescent="0.25">
      <c r="A205" s="42" t="s">
        <v>566</v>
      </c>
      <c r="B205" s="47" t="s">
        <v>567</v>
      </c>
      <c r="C205" s="47" t="s">
        <v>67</v>
      </c>
      <c r="D205" s="47" t="s">
        <v>289</v>
      </c>
      <c r="E205" s="47">
        <v>60</v>
      </c>
      <c r="F205" s="47">
        <v>5849</v>
      </c>
      <c r="G205" s="47">
        <v>5818</v>
      </c>
      <c r="H205" s="47" t="s">
        <v>49</v>
      </c>
      <c r="I205" s="44">
        <v>31.6</v>
      </c>
      <c r="J205" s="45">
        <v>550</v>
      </c>
      <c r="K205" s="45">
        <v>1860.03</v>
      </c>
      <c r="L205" s="45">
        <v>1368.63</v>
      </c>
      <c r="M205" s="42">
        <v>12641871</v>
      </c>
      <c r="N205" s="42">
        <v>307611</v>
      </c>
      <c r="O205" s="42">
        <v>1625864</v>
      </c>
    </row>
    <row r="206" spans="1:15" hidden="1" x14ac:dyDescent="0.25">
      <c r="A206" s="42" t="s">
        <v>566</v>
      </c>
      <c r="B206" s="47" t="s">
        <v>567</v>
      </c>
      <c r="C206" s="47" t="s">
        <v>76</v>
      </c>
      <c r="D206" s="47" t="s">
        <v>207</v>
      </c>
      <c r="E206" s="47">
        <v>60</v>
      </c>
      <c r="F206" s="47">
        <v>5850</v>
      </c>
      <c r="G206" s="47">
        <v>5818</v>
      </c>
      <c r="H206" s="47" t="s">
        <v>49</v>
      </c>
      <c r="I206" s="44">
        <v>30.4</v>
      </c>
      <c r="J206" s="45">
        <v>526.41</v>
      </c>
      <c r="K206" s="45">
        <v>1798.67</v>
      </c>
      <c r="L206" s="45">
        <v>1314.9</v>
      </c>
      <c r="M206" s="42">
        <v>11960935</v>
      </c>
      <c r="N206" s="42">
        <v>283103</v>
      </c>
      <c r="O206" s="42">
        <v>1525142</v>
      </c>
    </row>
    <row r="207" spans="1:15" x14ac:dyDescent="0.25">
      <c r="A207" s="42" t="s">
        <v>570</v>
      </c>
      <c r="B207" s="47" t="s">
        <v>571</v>
      </c>
      <c r="C207" s="47" t="s">
        <v>572</v>
      </c>
      <c r="D207" s="47" t="s">
        <v>25</v>
      </c>
      <c r="E207" s="47">
        <v>60</v>
      </c>
      <c r="F207" s="47">
        <v>5856</v>
      </c>
      <c r="G207" s="47">
        <v>5852</v>
      </c>
      <c r="H207" s="47" t="s">
        <v>20</v>
      </c>
      <c r="I207" s="44">
        <v>5</v>
      </c>
      <c r="J207" s="45">
        <v>285.93</v>
      </c>
      <c r="K207" s="45">
        <v>196.14</v>
      </c>
      <c r="L207" s="45">
        <v>35.380000000000003</v>
      </c>
      <c r="M207" s="42">
        <v>2553544</v>
      </c>
      <c r="N207" s="42">
        <v>63658</v>
      </c>
      <c r="O207" s="42">
        <v>315418</v>
      </c>
    </row>
    <row r="208" spans="1:15" hidden="1" x14ac:dyDescent="0.25">
      <c r="A208" s="42" t="s">
        <v>573</v>
      </c>
      <c r="B208" s="47" t="s">
        <v>574</v>
      </c>
      <c r="C208" s="47" t="s">
        <v>80</v>
      </c>
      <c r="D208" s="47" t="s">
        <v>35</v>
      </c>
      <c r="E208" s="47">
        <v>60</v>
      </c>
      <c r="F208" s="47">
        <v>5861</v>
      </c>
      <c r="G208" s="47">
        <v>5849</v>
      </c>
      <c r="H208" s="47" t="s">
        <v>49</v>
      </c>
      <c r="I208" s="44">
        <v>18.100000000000001</v>
      </c>
      <c r="J208" s="45">
        <v>423.37</v>
      </c>
      <c r="K208" s="45">
        <v>1088.46</v>
      </c>
      <c r="L208" s="45">
        <v>665.47</v>
      </c>
      <c r="M208" s="42">
        <v>10813475</v>
      </c>
      <c r="N208" s="42">
        <v>161565</v>
      </c>
      <c r="O208" s="42">
        <v>1408796</v>
      </c>
    </row>
    <row r="209" spans="1:15" x14ac:dyDescent="0.25">
      <c r="A209" s="42" t="s">
        <v>576</v>
      </c>
      <c r="B209" s="47" t="s">
        <v>577</v>
      </c>
      <c r="C209" s="47" t="s">
        <v>578</v>
      </c>
      <c r="D209" s="47" t="s">
        <v>579</v>
      </c>
      <c r="E209" s="47">
        <v>60</v>
      </c>
      <c r="F209" s="47">
        <v>5862</v>
      </c>
      <c r="G209" s="47">
        <v>5856</v>
      </c>
      <c r="H209" s="47" t="s">
        <v>20</v>
      </c>
      <c r="I209" s="44">
        <v>4.0999999999999996</v>
      </c>
      <c r="J209" s="45">
        <v>216.21</v>
      </c>
      <c r="K209" s="45">
        <v>171.28</v>
      </c>
      <c r="L209" s="45">
        <v>35.020000000000003</v>
      </c>
      <c r="M209" s="42">
        <v>2230972</v>
      </c>
      <c r="N209" s="42">
        <v>70840</v>
      </c>
      <c r="O209" s="42">
        <v>304356</v>
      </c>
    </row>
    <row r="210" spans="1:15" hidden="1" x14ac:dyDescent="0.25">
      <c r="A210" s="42" t="s">
        <v>580</v>
      </c>
      <c r="B210" s="47" t="s">
        <v>581</v>
      </c>
      <c r="C210" s="47" t="s">
        <v>80</v>
      </c>
      <c r="D210" s="47" t="s">
        <v>35</v>
      </c>
      <c r="E210" s="47">
        <v>60</v>
      </c>
      <c r="F210" s="47">
        <v>5867</v>
      </c>
      <c r="G210" s="47">
        <v>5849</v>
      </c>
      <c r="H210" s="47" t="s">
        <v>49</v>
      </c>
      <c r="I210" s="44">
        <v>14.8</v>
      </c>
      <c r="J210" s="45">
        <v>140.19</v>
      </c>
      <c r="K210" s="45">
        <v>827.09</v>
      </c>
      <c r="L210" s="45">
        <v>761.8</v>
      </c>
      <c r="M210" s="42">
        <v>5706662</v>
      </c>
      <c r="N210" s="42">
        <v>178959</v>
      </c>
      <c r="O210" s="42">
        <v>448910</v>
      </c>
    </row>
    <row r="211" spans="1:15" hidden="1" x14ac:dyDescent="0.25">
      <c r="A211" s="42" t="s">
        <v>583</v>
      </c>
      <c r="B211" s="47" t="s">
        <v>581</v>
      </c>
      <c r="C211" s="47" t="s">
        <v>60</v>
      </c>
      <c r="D211" s="47" t="s">
        <v>127</v>
      </c>
      <c r="E211" s="47">
        <v>60</v>
      </c>
      <c r="F211" s="47">
        <v>5871</v>
      </c>
      <c r="G211" s="47">
        <v>5849</v>
      </c>
      <c r="H211" s="47" t="s">
        <v>49</v>
      </c>
      <c r="I211" s="44">
        <v>21.6</v>
      </c>
      <c r="J211" s="45">
        <v>166.69</v>
      </c>
      <c r="K211" s="45">
        <v>1203.49</v>
      </c>
      <c r="L211" s="45">
        <v>1130.5999999999999</v>
      </c>
      <c r="M211" s="42">
        <v>6819551</v>
      </c>
      <c r="N211" s="42">
        <v>256009</v>
      </c>
      <c r="O211" s="42">
        <v>545160</v>
      </c>
    </row>
    <row r="212" spans="1:15" x14ac:dyDescent="0.25">
      <c r="A212" s="42" t="s">
        <v>585</v>
      </c>
      <c r="B212" s="47" t="s">
        <v>586</v>
      </c>
      <c r="C212" s="47" t="s">
        <v>587</v>
      </c>
      <c r="D212" s="47" t="s">
        <v>98</v>
      </c>
      <c r="E212" s="47">
        <v>60</v>
      </c>
      <c r="F212" s="47">
        <v>5873</v>
      </c>
      <c r="G212" s="47">
        <v>5862</v>
      </c>
      <c r="H212" s="47" t="s">
        <v>20</v>
      </c>
      <c r="I212" s="44">
        <v>5.0999999999999996</v>
      </c>
      <c r="J212" s="45">
        <v>272.97000000000003</v>
      </c>
      <c r="K212" s="45">
        <v>214.62</v>
      </c>
      <c r="L212" s="45">
        <v>43.01</v>
      </c>
      <c r="M212" s="42">
        <v>2398378</v>
      </c>
      <c r="N212" s="42">
        <v>81515</v>
      </c>
      <c r="O212" s="42">
        <v>394567</v>
      </c>
    </row>
    <row r="213" spans="1:15" hidden="1" x14ac:dyDescent="0.25">
      <c r="A213" s="42" t="s">
        <v>588</v>
      </c>
      <c r="B213" s="47" t="s">
        <v>589</v>
      </c>
      <c r="C213" s="47" t="s">
        <v>39</v>
      </c>
      <c r="D213" s="47" t="s">
        <v>39</v>
      </c>
      <c r="E213" s="47">
        <v>59</v>
      </c>
      <c r="F213" s="47">
        <v>5876</v>
      </c>
      <c r="G213" s="47">
        <v>5871</v>
      </c>
      <c r="H213" s="47" t="s">
        <v>49</v>
      </c>
      <c r="I213" s="44">
        <v>17.100000000000001</v>
      </c>
      <c r="J213" s="45">
        <v>176.78</v>
      </c>
      <c r="K213" s="45">
        <v>964.78</v>
      </c>
      <c r="L213" s="45">
        <v>878.03</v>
      </c>
      <c r="M213" s="42">
        <v>7817423</v>
      </c>
      <c r="N213" s="42">
        <v>182585</v>
      </c>
      <c r="O213" s="42">
        <v>670757</v>
      </c>
    </row>
    <row r="214" spans="1:15" x14ac:dyDescent="0.25">
      <c r="A214" s="42" t="s">
        <v>591</v>
      </c>
      <c r="B214" s="47" t="s">
        <v>592</v>
      </c>
      <c r="C214" s="47" t="s">
        <v>593</v>
      </c>
      <c r="D214" s="47" t="s">
        <v>80</v>
      </c>
      <c r="E214" s="47">
        <v>60</v>
      </c>
      <c r="F214" s="47">
        <v>5879</v>
      </c>
      <c r="G214" s="47">
        <v>5862</v>
      </c>
      <c r="H214" s="47" t="s">
        <v>20</v>
      </c>
      <c r="I214" s="44">
        <v>5.5</v>
      </c>
      <c r="J214" s="45">
        <v>290.42</v>
      </c>
      <c r="K214" s="45">
        <v>228.98</v>
      </c>
      <c r="L214" s="45">
        <v>50.22</v>
      </c>
      <c r="M214" s="42">
        <v>2615557</v>
      </c>
      <c r="N214" s="42">
        <v>103710</v>
      </c>
      <c r="O214" s="42">
        <v>435996</v>
      </c>
    </row>
    <row r="215" spans="1:15" x14ac:dyDescent="0.25">
      <c r="A215" s="42" t="s">
        <v>594</v>
      </c>
      <c r="B215" s="47" t="s">
        <v>595</v>
      </c>
      <c r="C215" s="47" t="s">
        <v>596</v>
      </c>
      <c r="D215" s="47" t="s">
        <v>597</v>
      </c>
      <c r="E215" s="47">
        <v>60</v>
      </c>
      <c r="F215" s="47">
        <v>5882</v>
      </c>
      <c r="G215" s="47">
        <v>5862</v>
      </c>
      <c r="H215" s="47" t="s">
        <v>20</v>
      </c>
      <c r="I215" s="44">
        <v>4.5999999999999996</v>
      </c>
      <c r="J215" s="45">
        <v>245.7</v>
      </c>
      <c r="K215" s="45">
        <v>192.15</v>
      </c>
      <c r="L215" s="45">
        <v>39.14</v>
      </c>
      <c r="M215" s="42">
        <v>2370839</v>
      </c>
      <c r="N215" s="42">
        <v>78227</v>
      </c>
      <c r="O215" s="42">
        <v>345908</v>
      </c>
    </row>
    <row r="216" spans="1:15" x14ac:dyDescent="0.25">
      <c r="A216" s="42" t="s">
        <v>598</v>
      </c>
      <c r="B216" s="47" t="s">
        <v>595</v>
      </c>
      <c r="C216" s="47" t="s">
        <v>23</v>
      </c>
      <c r="D216" s="47" t="s">
        <v>638</v>
      </c>
      <c r="E216" s="47">
        <v>59</v>
      </c>
      <c r="F216" s="47">
        <v>5884</v>
      </c>
      <c r="G216" s="47">
        <v>5849</v>
      </c>
      <c r="H216" s="47" t="s">
        <v>49</v>
      </c>
      <c r="I216" s="44">
        <v>21.7</v>
      </c>
      <c r="J216" s="45">
        <v>235.05</v>
      </c>
      <c r="K216" s="45">
        <v>1215.67</v>
      </c>
      <c r="L216" s="45">
        <v>1114.68</v>
      </c>
      <c r="M216" s="42">
        <v>7781390</v>
      </c>
      <c r="N216" s="42">
        <v>281356</v>
      </c>
      <c r="O216" s="42">
        <v>620244</v>
      </c>
    </row>
    <row r="217" spans="1:15" x14ac:dyDescent="0.25">
      <c r="A217" s="42" t="s">
        <v>600</v>
      </c>
      <c r="B217" s="47" t="s">
        <v>595</v>
      </c>
      <c r="C217" s="47" t="s">
        <v>549</v>
      </c>
      <c r="D217" s="47" t="s">
        <v>117</v>
      </c>
      <c r="E217" s="47">
        <v>59</v>
      </c>
      <c r="F217" s="47">
        <v>5885</v>
      </c>
      <c r="G217" s="47">
        <v>5882</v>
      </c>
      <c r="H217" s="47" t="s">
        <v>20</v>
      </c>
      <c r="I217" s="44">
        <v>6.2</v>
      </c>
      <c r="J217" s="45">
        <v>336.2</v>
      </c>
      <c r="K217" s="45">
        <v>243.96</v>
      </c>
      <c r="L217" s="45">
        <v>53.86</v>
      </c>
      <c r="M217" s="42">
        <v>3219172</v>
      </c>
      <c r="N217" s="42">
        <v>114285</v>
      </c>
      <c r="O217" s="42">
        <v>406627</v>
      </c>
    </row>
    <row r="218" spans="1:15" x14ac:dyDescent="0.25">
      <c r="A218" s="42" t="s">
        <v>601</v>
      </c>
      <c r="B218" s="47" t="s">
        <v>602</v>
      </c>
      <c r="C218" s="47" t="s">
        <v>105</v>
      </c>
      <c r="D218" s="47" t="s">
        <v>272</v>
      </c>
      <c r="E218" s="47">
        <v>59</v>
      </c>
      <c r="F218" s="47">
        <v>5889</v>
      </c>
      <c r="G218" s="47">
        <v>5849</v>
      </c>
      <c r="H218" s="47" t="s">
        <v>49</v>
      </c>
      <c r="I218" s="44">
        <v>22.9</v>
      </c>
      <c r="J218" s="45">
        <v>235.53</v>
      </c>
      <c r="K218" s="45">
        <v>1238.5</v>
      </c>
      <c r="L218" s="45">
        <v>1162.81</v>
      </c>
      <c r="M218" s="42">
        <v>7491585</v>
      </c>
      <c r="N218" s="42">
        <v>265351</v>
      </c>
      <c r="O218" s="42">
        <v>620844</v>
      </c>
    </row>
    <row r="219" spans="1:15" x14ac:dyDescent="0.25">
      <c r="A219" s="42" t="s">
        <v>604</v>
      </c>
      <c r="B219" s="47" t="s">
        <v>605</v>
      </c>
      <c r="C219" s="47" t="s">
        <v>606</v>
      </c>
      <c r="D219" s="47" t="s">
        <v>607</v>
      </c>
      <c r="E219" s="47">
        <v>60</v>
      </c>
      <c r="F219" s="47">
        <v>5896</v>
      </c>
      <c r="G219" s="47">
        <v>5882</v>
      </c>
      <c r="H219" s="47" t="s">
        <v>20</v>
      </c>
      <c r="I219" s="44">
        <v>6</v>
      </c>
      <c r="J219" s="45">
        <v>340.38</v>
      </c>
      <c r="K219" s="45">
        <v>229.78</v>
      </c>
      <c r="L219" s="45">
        <v>35.369999999999997</v>
      </c>
      <c r="M219" s="42">
        <v>3022488</v>
      </c>
      <c r="N219" s="42">
        <v>90788</v>
      </c>
      <c r="O219" s="42">
        <v>415027</v>
      </c>
    </row>
    <row r="220" spans="1:15" x14ac:dyDescent="0.25">
      <c r="A220" s="42" t="s">
        <v>608</v>
      </c>
      <c r="B220" s="47" t="s">
        <v>605</v>
      </c>
      <c r="C220" s="47" t="s">
        <v>609</v>
      </c>
      <c r="D220" s="47" t="s">
        <v>29</v>
      </c>
      <c r="E220" s="47">
        <v>60</v>
      </c>
      <c r="F220" s="47">
        <v>5901</v>
      </c>
      <c r="G220" s="47">
        <v>5849</v>
      </c>
      <c r="H220" s="47" t="s">
        <v>49</v>
      </c>
      <c r="I220" s="44">
        <v>27.1</v>
      </c>
      <c r="J220" s="45">
        <v>257.8</v>
      </c>
      <c r="K220" s="45">
        <v>1495.14</v>
      </c>
      <c r="L220" s="45">
        <v>1407.59</v>
      </c>
      <c r="M220" s="42">
        <v>8728677</v>
      </c>
      <c r="N220" s="42">
        <v>329459</v>
      </c>
      <c r="O220" s="42">
        <v>695913</v>
      </c>
    </row>
    <row r="221" spans="1:15" x14ac:dyDescent="0.25">
      <c r="A221" s="42" t="s">
        <v>611</v>
      </c>
      <c r="B221" s="47" t="s">
        <v>612</v>
      </c>
      <c r="C221" s="47" t="s">
        <v>613</v>
      </c>
      <c r="D221" s="47" t="s">
        <v>105</v>
      </c>
      <c r="E221" s="47">
        <v>60</v>
      </c>
      <c r="F221" s="47">
        <v>5911</v>
      </c>
      <c r="G221" s="47">
        <v>5882</v>
      </c>
      <c r="H221" s="47" t="s">
        <v>20</v>
      </c>
      <c r="I221" s="44">
        <v>5.2</v>
      </c>
      <c r="J221" s="45">
        <v>302.42</v>
      </c>
      <c r="K221" s="45">
        <v>198.77</v>
      </c>
      <c r="L221" s="45">
        <v>29.06</v>
      </c>
      <c r="M221" s="42">
        <v>2678615</v>
      </c>
      <c r="N221" s="42">
        <v>68888</v>
      </c>
      <c r="O221" s="42">
        <v>345992</v>
      </c>
    </row>
    <row r="222" spans="1:15" x14ac:dyDescent="0.25">
      <c r="A222" s="42" t="s">
        <v>614</v>
      </c>
      <c r="B222" s="47" t="s">
        <v>612</v>
      </c>
      <c r="C222" s="47" t="s">
        <v>58</v>
      </c>
      <c r="D222" s="47" t="s">
        <v>174</v>
      </c>
      <c r="E222" s="47">
        <v>60</v>
      </c>
      <c r="F222" s="47">
        <v>5913</v>
      </c>
      <c r="G222" s="47">
        <v>5849</v>
      </c>
      <c r="H222" s="47" t="s">
        <v>49</v>
      </c>
      <c r="I222" s="44">
        <v>23.3</v>
      </c>
      <c r="J222" s="45">
        <v>272.25</v>
      </c>
      <c r="K222" s="45">
        <v>1306.0899999999999</v>
      </c>
      <c r="L222" s="45">
        <v>1191.74</v>
      </c>
      <c r="M222" s="42">
        <v>9590482</v>
      </c>
      <c r="N222" s="42">
        <v>309499</v>
      </c>
      <c r="O222" s="42">
        <v>778420</v>
      </c>
    </row>
    <row r="223" spans="1:15" x14ac:dyDescent="0.25">
      <c r="A223" s="42" t="s">
        <v>616</v>
      </c>
      <c r="B223" s="47" t="s">
        <v>617</v>
      </c>
      <c r="C223" s="47" t="s">
        <v>618</v>
      </c>
      <c r="D223" s="47" t="s">
        <v>32</v>
      </c>
      <c r="E223" s="47">
        <v>59</v>
      </c>
      <c r="F223" s="47">
        <v>5918</v>
      </c>
      <c r="G223" s="47">
        <v>5849</v>
      </c>
      <c r="H223" s="47" t="s">
        <v>49</v>
      </c>
      <c r="I223" s="44">
        <v>27.7</v>
      </c>
      <c r="J223" s="45">
        <v>282.49</v>
      </c>
      <c r="K223" s="45">
        <v>1541.8</v>
      </c>
      <c r="L223" s="45">
        <v>1423.13</v>
      </c>
      <c r="M223" s="42">
        <v>9973372</v>
      </c>
      <c r="N223" s="42">
        <v>287298</v>
      </c>
      <c r="O223" s="42">
        <v>855950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workbookViewId="0">
      <pane ySplit="1" topLeftCell="A130" activePane="bottomLeft" state="frozen"/>
      <selection pane="bottomLeft" activeCell="S158" sqref="S158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2.140625" style="47" customWidth="1"/>
    <col min="5" max="5" width="19.5703125" style="47" customWidth="1"/>
    <col min="6" max="6" width="14.28515625" style="47" customWidth="1"/>
    <col min="7" max="7" width="10.5703125" style="47" customWidth="1"/>
    <col min="8" max="8" width="6.28515625" style="47" customWidth="1"/>
    <col min="9" max="9" width="10.42578125" style="47" customWidth="1"/>
    <col min="10" max="10" width="11.7109375" style="47" customWidth="1"/>
    <col min="11" max="11" width="14.85546875" style="47" customWidth="1"/>
    <col min="12" max="12" width="10" style="47" customWidth="1"/>
    <col min="13" max="13" width="15.7109375" style="47" bestFit="1" customWidth="1"/>
    <col min="14" max="14" width="16" style="47" customWidth="1"/>
    <col min="15" max="15" width="25" style="47" customWidth="1"/>
    <col min="16" max="16" width="19" style="47" customWidth="1"/>
    <col min="17" max="17" width="9.140625" style="47" customWidth="1"/>
  </cols>
  <sheetData>
    <row r="1" spans="1:16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</row>
    <row r="2" spans="1:16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59</v>
      </c>
      <c r="F2" s="47">
        <v>5053</v>
      </c>
      <c r="G2" s="47">
        <v>5032</v>
      </c>
      <c r="H2" s="47" t="s">
        <v>20</v>
      </c>
      <c r="I2" s="45">
        <v>1816.64</v>
      </c>
      <c r="J2" s="45">
        <v>91428.32</v>
      </c>
      <c r="K2" s="45">
        <v>41028.160000000003</v>
      </c>
      <c r="L2" s="45">
        <v>4892.3599999999997</v>
      </c>
      <c r="M2" s="42">
        <v>2627927781</v>
      </c>
      <c r="N2" s="42">
        <v>28662482</v>
      </c>
      <c r="O2" s="42">
        <v>16606637</v>
      </c>
      <c r="P2" s="45">
        <v>14492.54</v>
      </c>
    </row>
    <row r="3" spans="1:16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>
        <v>5032</v>
      </c>
      <c r="H3" s="47" t="s">
        <v>20</v>
      </c>
      <c r="I3" s="45">
        <v>1977.32</v>
      </c>
      <c r="J3" s="45">
        <v>97708.66</v>
      </c>
      <c r="K3" s="45">
        <v>41873.43</v>
      </c>
      <c r="L3" s="45">
        <v>4926.99</v>
      </c>
      <c r="M3" s="42">
        <v>2856795518</v>
      </c>
      <c r="N3" s="42">
        <v>14865767</v>
      </c>
      <c r="O3" s="42">
        <v>18533897</v>
      </c>
      <c r="P3" s="45">
        <v>16707.11</v>
      </c>
    </row>
    <row r="4" spans="1:16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>
        <v>5032</v>
      </c>
      <c r="H4" s="47" t="s">
        <v>20</v>
      </c>
      <c r="I4" s="45">
        <v>1944.56</v>
      </c>
      <c r="J4" s="45">
        <v>95715.51</v>
      </c>
      <c r="K4" s="45">
        <v>39472.080000000002</v>
      </c>
      <c r="L4" s="45">
        <v>4289.0200000000004</v>
      </c>
      <c r="M4" s="42">
        <v>2718715043</v>
      </c>
      <c r="N4" s="42">
        <v>14036420</v>
      </c>
      <c r="O4" s="42">
        <v>16818576</v>
      </c>
      <c r="P4" s="45">
        <v>17313.810000000001</v>
      </c>
    </row>
    <row r="5" spans="1:16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>
        <v>5058</v>
      </c>
      <c r="H5" s="47" t="s">
        <v>20</v>
      </c>
      <c r="I5" s="45">
        <v>2081.67</v>
      </c>
      <c r="J5" s="45">
        <v>100437.53</v>
      </c>
      <c r="K5" s="45">
        <v>51739.28</v>
      </c>
      <c r="L5" s="45">
        <v>6321.73</v>
      </c>
      <c r="M5" s="42">
        <v>2664001785</v>
      </c>
      <c r="N5" s="42">
        <v>49027836</v>
      </c>
      <c r="O5" s="42">
        <v>17685341</v>
      </c>
      <c r="P5" s="45">
        <v>21418.17</v>
      </c>
    </row>
    <row r="6" spans="1:16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59</v>
      </c>
      <c r="F6" s="47">
        <v>5071</v>
      </c>
      <c r="G6" s="47">
        <v>5058</v>
      </c>
      <c r="H6" s="47" t="s">
        <v>20</v>
      </c>
      <c r="I6" s="45">
        <v>1947.41</v>
      </c>
      <c r="J6" s="45">
        <v>96376.35</v>
      </c>
      <c r="K6" s="45">
        <v>46696.639999999999</v>
      </c>
      <c r="L6" s="45">
        <v>6131.75</v>
      </c>
      <c r="M6" s="42">
        <v>2546692030</v>
      </c>
      <c r="N6" s="42">
        <v>43651876</v>
      </c>
      <c r="O6" s="42">
        <v>17890333</v>
      </c>
      <c r="P6" s="45">
        <v>17596.400000000001</v>
      </c>
    </row>
    <row r="7" spans="1:16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>
        <v>5058</v>
      </c>
      <c r="H7" s="47" t="s">
        <v>20</v>
      </c>
      <c r="I7" s="45">
        <v>1866.11</v>
      </c>
      <c r="J7" s="45">
        <v>92489.35</v>
      </c>
      <c r="K7" s="45">
        <v>42713.56</v>
      </c>
      <c r="L7" s="45">
        <v>3557.26</v>
      </c>
      <c r="M7" s="42">
        <v>2494774147</v>
      </c>
      <c r="N7" s="42">
        <v>31873700</v>
      </c>
      <c r="O7" s="42">
        <v>17171090</v>
      </c>
      <c r="P7" s="45">
        <v>15602.87</v>
      </c>
    </row>
    <row r="8" spans="1:16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60</v>
      </c>
      <c r="F8" s="47">
        <v>5079</v>
      </c>
      <c r="G8" s="47">
        <v>5058</v>
      </c>
      <c r="H8" s="47" t="s">
        <v>20</v>
      </c>
      <c r="I8" s="45">
        <v>2043.37</v>
      </c>
      <c r="J8" s="45">
        <v>101124.25</v>
      </c>
      <c r="K8" s="45">
        <v>46598.95</v>
      </c>
      <c r="L8" s="45">
        <v>3570.01</v>
      </c>
      <c r="M8" s="42">
        <v>2619525904</v>
      </c>
      <c r="N8" s="42">
        <v>23372040</v>
      </c>
      <c r="O8" s="42">
        <v>19001711</v>
      </c>
      <c r="P8" s="45">
        <v>17534.560000000001</v>
      </c>
    </row>
    <row r="9" spans="1:16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60</v>
      </c>
      <c r="F9" s="47">
        <v>5085</v>
      </c>
      <c r="G9" s="47">
        <v>5058</v>
      </c>
      <c r="H9" s="47" t="s">
        <v>20</v>
      </c>
      <c r="I9" s="45">
        <v>2416.75</v>
      </c>
      <c r="J9" s="45">
        <v>114266.54</v>
      </c>
      <c r="K9" s="45">
        <v>57807.86</v>
      </c>
      <c r="L9" s="45">
        <v>4317.2</v>
      </c>
      <c r="M9" s="42">
        <v>3652761610</v>
      </c>
      <c r="N9" s="42">
        <v>24336628</v>
      </c>
      <c r="O9" s="42">
        <v>20279971</v>
      </c>
      <c r="P9" s="45">
        <v>24959.48</v>
      </c>
    </row>
    <row r="10" spans="1:16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>
        <v>5058</v>
      </c>
      <c r="H10" s="47" t="s">
        <v>20</v>
      </c>
      <c r="I10" s="45">
        <v>2086.44</v>
      </c>
      <c r="J10" s="45">
        <v>103459.28</v>
      </c>
      <c r="K10" s="45">
        <v>50255.94</v>
      </c>
      <c r="L10" s="45">
        <v>3670.38</v>
      </c>
      <c r="M10" s="42">
        <v>3351609013</v>
      </c>
      <c r="N10" s="42">
        <v>23932734</v>
      </c>
      <c r="O10" s="42">
        <v>18346780</v>
      </c>
      <c r="P10" s="45">
        <v>17459.599999999999</v>
      </c>
    </row>
    <row r="11" spans="1:16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>
        <v>5058</v>
      </c>
      <c r="H11" s="47" t="s">
        <v>20</v>
      </c>
      <c r="I11" s="45">
        <v>2152.1999999999998</v>
      </c>
      <c r="J11" s="45">
        <v>102761.35</v>
      </c>
      <c r="K11" s="45">
        <v>48573.29</v>
      </c>
      <c r="L11" s="45">
        <v>4062.19</v>
      </c>
      <c r="M11" s="42">
        <v>2621107124</v>
      </c>
      <c r="N11" s="42">
        <v>31929225</v>
      </c>
      <c r="O11" s="42">
        <v>18923773</v>
      </c>
      <c r="P11" s="45">
        <v>21345.55</v>
      </c>
    </row>
    <row r="12" spans="1:16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>
        <v>5058</v>
      </c>
      <c r="H12" s="47" t="s">
        <v>20</v>
      </c>
      <c r="I12" s="45">
        <v>2087.44</v>
      </c>
      <c r="J12" s="45">
        <v>104503.66</v>
      </c>
      <c r="K12" s="45">
        <v>47147.97</v>
      </c>
      <c r="L12" s="45">
        <v>3870.03</v>
      </c>
      <c r="M12" s="42">
        <v>2665401210</v>
      </c>
      <c r="N12" s="42">
        <v>24344247</v>
      </c>
      <c r="O12" s="42">
        <v>19296936</v>
      </c>
      <c r="P12" s="45">
        <v>16618.400000000001</v>
      </c>
    </row>
    <row r="13" spans="1:16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>
        <v>5058</v>
      </c>
      <c r="H13" s="47" t="s">
        <v>20</v>
      </c>
      <c r="I13" s="45">
        <v>2286.4699999999998</v>
      </c>
      <c r="J13" s="45">
        <v>111670.72</v>
      </c>
      <c r="K13" s="45">
        <v>54259.82</v>
      </c>
      <c r="L13" s="45">
        <v>4212.49</v>
      </c>
      <c r="M13" s="42">
        <v>3441790911</v>
      </c>
      <c r="N13" s="42">
        <v>24816989</v>
      </c>
      <c r="O13" s="42">
        <v>20066556</v>
      </c>
      <c r="P13" s="45">
        <v>20757.43</v>
      </c>
    </row>
    <row r="14" spans="1:16" hidden="1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>
        <v>5050</v>
      </c>
      <c r="H14" s="47" t="s">
        <v>49</v>
      </c>
      <c r="I14" s="45">
        <v>2642.17</v>
      </c>
      <c r="J14" s="45">
        <v>117112.21</v>
      </c>
      <c r="K14" s="45">
        <v>80017.84</v>
      </c>
      <c r="L14" s="45">
        <v>5982.3</v>
      </c>
      <c r="M14" s="42">
        <v>3985747889</v>
      </c>
      <c r="N14" s="42">
        <v>11046488</v>
      </c>
      <c r="O14" s="42">
        <v>16681580</v>
      </c>
      <c r="P14" s="45">
        <v>32529.94</v>
      </c>
    </row>
    <row r="15" spans="1:16" hidden="1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>
        <v>5050</v>
      </c>
      <c r="H15" s="47" t="s">
        <v>49</v>
      </c>
      <c r="I15" s="45">
        <v>3264.03</v>
      </c>
      <c r="J15" s="45">
        <v>136233.91</v>
      </c>
      <c r="K15" s="45">
        <v>98074.75</v>
      </c>
      <c r="L15" s="45">
        <v>7062.98</v>
      </c>
      <c r="M15" s="42">
        <v>4703078254</v>
      </c>
      <c r="N15" s="42">
        <v>10861460</v>
      </c>
      <c r="O15" s="42">
        <v>18375701</v>
      </c>
      <c r="P15" s="45">
        <v>48269.49</v>
      </c>
    </row>
    <row r="16" spans="1:16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>
        <v>5058</v>
      </c>
      <c r="H16" s="47" t="s">
        <v>20</v>
      </c>
      <c r="I16" s="45">
        <v>8640.34</v>
      </c>
      <c r="J16" s="45">
        <v>174259.47</v>
      </c>
      <c r="K16" s="45">
        <v>337307.85</v>
      </c>
      <c r="L16" s="45">
        <v>15953.91</v>
      </c>
      <c r="M16" s="42">
        <v>8870738132</v>
      </c>
      <c r="N16" s="42">
        <v>25594923</v>
      </c>
      <c r="O16" s="42">
        <v>19236965</v>
      </c>
      <c r="P16" s="45">
        <v>291358.06</v>
      </c>
    </row>
    <row r="17" spans="1:16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>
        <v>5058</v>
      </c>
      <c r="H17" s="47" t="s">
        <v>20</v>
      </c>
      <c r="I17" s="45">
        <v>1998.9</v>
      </c>
      <c r="J17" s="45">
        <v>98494.07</v>
      </c>
      <c r="K17" s="45">
        <v>52729.35</v>
      </c>
      <c r="L17" s="45">
        <v>3553.52</v>
      </c>
      <c r="M17" s="42">
        <v>3032684585</v>
      </c>
      <c r="N17" s="42">
        <v>23564222</v>
      </c>
      <c r="O17" s="42">
        <v>16680674</v>
      </c>
      <c r="P17" s="45">
        <v>17122.47</v>
      </c>
    </row>
    <row r="18" spans="1:16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>
        <v>5094</v>
      </c>
      <c r="H18" s="47" t="s">
        <v>20</v>
      </c>
      <c r="I18" s="45">
        <v>2092.5100000000002</v>
      </c>
      <c r="J18" s="45">
        <v>104907.14</v>
      </c>
      <c r="K18" s="45">
        <v>46642.84</v>
      </c>
      <c r="L18" s="45">
        <v>4225.93</v>
      </c>
      <c r="M18" s="42">
        <v>2756438642</v>
      </c>
      <c r="N18" s="42">
        <v>25202500</v>
      </c>
      <c r="O18" s="42">
        <v>19470001</v>
      </c>
      <c r="P18" s="45">
        <v>16322.86</v>
      </c>
    </row>
    <row r="19" spans="1:16" hidden="1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>
        <v>5050</v>
      </c>
      <c r="H19" s="47" t="s">
        <v>49</v>
      </c>
      <c r="I19" s="45">
        <v>3544.92</v>
      </c>
      <c r="J19" s="45">
        <v>146789.71</v>
      </c>
      <c r="K19" s="45">
        <v>105309.35</v>
      </c>
      <c r="L19" s="45">
        <v>8070.91</v>
      </c>
      <c r="M19" s="42">
        <v>4918929098</v>
      </c>
      <c r="N19" s="42">
        <v>13214742</v>
      </c>
      <c r="O19" s="42">
        <v>20442247</v>
      </c>
      <c r="P19" s="45">
        <v>50136.02</v>
      </c>
    </row>
    <row r="20" spans="1:16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>
        <v>5105</v>
      </c>
      <c r="H20" s="47" t="s">
        <v>20</v>
      </c>
      <c r="I20" s="45">
        <v>3970.77</v>
      </c>
      <c r="J20" s="45">
        <v>142430.25</v>
      </c>
      <c r="K20" s="45">
        <v>100312.32000000001</v>
      </c>
      <c r="L20" s="45">
        <v>6760.84</v>
      </c>
      <c r="M20" s="42">
        <v>4986777710</v>
      </c>
      <c r="N20" s="42">
        <v>25955996</v>
      </c>
      <c r="O20" s="42">
        <v>23885107</v>
      </c>
      <c r="P20" s="45">
        <v>81761.88</v>
      </c>
    </row>
    <row r="21" spans="1:16" hidden="1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>
        <v>5110</v>
      </c>
      <c r="H21" s="47" t="s">
        <v>49</v>
      </c>
      <c r="I21" s="45">
        <v>2789.95</v>
      </c>
      <c r="J21" s="45">
        <v>122300.35</v>
      </c>
      <c r="K21" s="45">
        <v>84618.6</v>
      </c>
      <c r="L21" s="45">
        <v>5518.48</v>
      </c>
      <c r="M21" s="42">
        <v>3911015998</v>
      </c>
      <c r="N21" s="42">
        <v>9934949</v>
      </c>
      <c r="O21" s="42">
        <v>21335033</v>
      </c>
      <c r="P21" s="45">
        <v>36555.279999999999</v>
      </c>
    </row>
    <row r="22" spans="1:16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>
        <v>5105</v>
      </c>
      <c r="H22" s="47" t="s">
        <v>20</v>
      </c>
      <c r="I22" s="45">
        <v>3059.19</v>
      </c>
      <c r="J22" s="45">
        <v>129477.31</v>
      </c>
      <c r="K22" s="45">
        <v>68066.429999999993</v>
      </c>
      <c r="L22" s="45">
        <v>5489.45</v>
      </c>
      <c r="M22" s="42">
        <v>3394094205</v>
      </c>
      <c r="N22" s="42">
        <v>25139889</v>
      </c>
      <c r="O22" s="42">
        <v>23413987</v>
      </c>
      <c r="P22" s="45">
        <v>44878.15</v>
      </c>
    </row>
    <row r="23" spans="1:16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61</v>
      </c>
      <c r="F23" s="47">
        <v>5118</v>
      </c>
      <c r="G23" s="47">
        <v>5105</v>
      </c>
      <c r="H23" s="47" t="s">
        <v>20</v>
      </c>
      <c r="I23" s="45">
        <v>3014.68</v>
      </c>
      <c r="J23" s="45">
        <v>129991.06</v>
      </c>
      <c r="K23" s="45">
        <v>71588.69</v>
      </c>
      <c r="L23" s="45">
        <v>4965.13</v>
      </c>
      <c r="M23" s="42">
        <v>4077419291</v>
      </c>
      <c r="N23" s="42">
        <v>34710003</v>
      </c>
      <c r="O23" s="42">
        <v>22867798</v>
      </c>
      <c r="P23" s="45">
        <v>42322.04</v>
      </c>
    </row>
    <row r="24" spans="1:16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>
        <v>5105</v>
      </c>
      <c r="H24" s="47" t="s">
        <v>20</v>
      </c>
      <c r="I24" s="45">
        <v>2107.3200000000002</v>
      </c>
      <c r="J24" s="45">
        <v>105425.06</v>
      </c>
      <c r="K24" s="45">
        <v>50503.11</v>
      </c>
      <c r="L24" s="45">
        <v>3835.77</v>
      </c>
      <c r="M24" s="42">
        <v>3338261349</v>
      </c>
      <c r="N24" s="42">
        <v>24282253</v>
      </c>
      <c r="O24" s="42">
        <v>18847880</v>
      </c>
      <c r="P24" s="45">
        <v>17051.59</v>
      </c>
    </row>
    <row r="25" spans="1:16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>
        <v>5105</v>
      </c>
      <c r="H25" s="47" t="s">
        <v>20</v>
      </c>
      <c r="I25" s="45">
        <v>1651.06</v>
      </c>
      <c r="J25" s="45">
        <v>87161.38</v>
      </c>
      <c r="K25" s="45">
        <v>37144.870000000003</v>
      </c>
      <c r="L25" s="45">
        <v>3825.8</v>
      </c>
      <c r="M25" s="42">
        <v>2462291880</v>
      </c>
      <c r="N25" s="42">
        <v>25573708</v>
      </c>
      <c r="O25" s="42">
        <v>16589078</v>
      </c>
      <c r="P25" s="45">
        <v>9419.61</v>
      </c>
    </row>
    <row r="26" spans="1:16" hidden="1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59</v>
      </c>
      <c r="F26" s="47">
        <v>5129</v>
      </c>
      <c r="G26" s="47">
        <v>5110</v>
      </c>
      <c r="H26" s="47" t="s">
        <v>49</v>
      </c>
      <c r="I26" s="45">
        <v>1919.84</v>
      </c>
      <c r="J26" s="45">
        <v>93810.67</v>
      </c>
      <c r="K26" s="45">
        <v>43388.77</v>
      </c>
      <c r="L26" s="45">
        <v>4542.08</v>
      </c>
      <c r="M26" s="42">
        <v>2706543578</v>
      </c>
      <c r="N26" s="42">
        <v>11487379</v>
      </c>
      <c r="O26" s="42">
        <v>18596133</v>
      </c>
      <c r="P26" s="45">
        <v>15608.54</v>
      </c>
    </row>
    <row r="27" spans="1:16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>
        <v>5105</v>
      </c>
      <c r="H27" s="47" t="s">
        <v>20</v>
      </c>
      <c r="I27" s="45">
        <v>1799.97</v>
      </c>
      <c r="J27" s="45">
        <v>94491.04</v>
      </c>
      <c r="K27" s="45">
        <v>44012.21</v>
      </c>
      <c r="L27" s="45">
        <v>3817.43</v>
      </c>
      <c r="M27" s="42">
        <v>3463124214</v>
      </c>
      <c r="N27" s="42">
        <v>25760410</v>
      </c>
      <c r="O27" s="42">
        <v>17464908</v>
      </c>
      <c r="P27" s="45">
        <v>10790.94</v>
      </c>
    </row>
    <row r="28" spans="1:16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>
        <v>5105</v>
      </c>
      <c r="H28" s="47" t="s">
        <v>20</v>
      </c>
      <c r="I28" s="45">
        <v>2071.6999999999998</v>
      </c>
      <c r="J28" s="45">
        <v>103243.2</v>
      </c>
      <c r="K28" s="45">
        <v>46742.28</v>
      </c>
      <c r="L28" s="45">
        <v>4126.93</v>
      </c>
      <c r="M28" s="42">
        <v>2734994536</v>
      </c>
      <c r="N28" s="42">
        <v>25257151</v>
      </c>
      <c r="O28" s="42">
        <v>18864460</v>
      </c>
      <c r="P28" s="45">
        <v>17306.86</v>
      </c>
    </row>
    <row r="29" spans="1:16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59</v>
      </c>
      <c r="F29" s="47">
        <v>5156</v>
      </c>
      <c r="G29" s="47">
        <v>5105</v>
      </c>
      <c r="H29" s="47" t="s">
        <v>20</v>
      </c>
      <c r="I29" s="45">
        <v>1899.23</v>
      </c>
      <c r="J29" s="45">
        <v>96325.74</v>
      </c>
      <c r="K29" s="45">
        <v>43699.88</v>
      </c>
      <c r="L29" s="45">
        <v>3622.97</v>
      </c>
      <c r="M29" s="42">
        <v>2554290874</v>
      </c>
      <c r="N29" s="42">
        <v>25053265</v>
      </c>
      <c r="O29" s="42">
        <v>17809071</v>
      </c>
      <c r="P29" s="45">
        <v>14474.99</v>
      </c>
    </row>
    <row r="30" spans="1:16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>
        <v>5105</v>
      </c>
      <c r="H30" s="47" t="s">
        <v>20</v>
      </c>
      <c r="I30" s="45">
        <v>2193.36</v>
      </c>
      <c r="J30" s="45">
        <v>106272.45</v>
      </c>
      <c r="K30" s="45">
        <v>49928.35</v>
      </c>
      <c r="L30" s="45">
        <v>3955.65</v>
      </c>
      <c r="M30" s="42">
        <v>2779307982</v>
      </c>
      <c r="N30" s="42">
        <v>39444301</v>
      </c>
      <c r="O30" s="42">
        <v>19501556</v>
      </c>
      <c r="P30" s="45">
        <v>19702.96</v>
      </c>
    </row>
    <row r="31" spans="1:16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59</v>
      </c>
      <c r="F31" s="47">
        <v>5163</v>
      </c>
      <c r="G31" s="47">
        <v>5156</v>
      </c>
      <c r="H31" s="47" t="s">
        <v>20</v>
      </c>
      <c r="I31" s="45">
        <v>2156.91</v>
      </c>
      <c r="J31" s="45">
        <v>107527.24</v>
      </c>
      <c r="K31" s="45">
        <v>47779.22</v>
      </c>
      <c r="L31" s="45">
        <v>4102.8599999999997</v>
      </c>
      <c r="M31" s="42">
        <v>2709573367</v>
      </c>
      <c r="N31" s="42">
        <v>24984528</v>
      </c>
      <c r="O31" s="42">
        <v>21822505</v>
      </c>
      <c r="P31" s="45">
        <v>17920.25</v>
      </c>
    </row>
    <row r="32" spans="1:16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>
        <v>5156</v>
      </c>
      <c r="H32" s="47" t="s">
        <v>20</v>
      </c>
      <c r="I32" s="45">
        <v>2173.3000000000002</v>
      </c>
      <c r="J32" s="45">
        <v>106495.48</v>
      </c>
      <c r="K32" s="45">
        <v>48619.19</v>
      </c>
      <c r="L32" s="45">
        <v>4086.58</v>
      </c>
      <c r="M32" s="42">
        <v>2724842369</v>
      </c>
      <c r="N32" s="42">
        <v>24714183</v>
      </c>
      <c r="O32" s="42">
        <v>21104077</v>
      </c>
      <c r="P32" s="45">
        <v>19699.689999999999</v>
      </c>
    </row>
    <row r="33" spans="1:16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>
        <v>5163</v>
      </c>
      <c r="H33" s="47" t="s">
        <v>20</v>
      </c>
      <c r="I33" s="45">
        <v>2102.84</v>
      </c>
      <c r="J33" s="45">
        <v>105025.44</v>
      </c>
      <c r="K33" s="45">
        <v>46177.27</v>
      </c>
      <c r="L33" s="45">
        <v>3988.49</v>
      </c>
      <c r="M33" s="42">
        <v>2730747986</v>
      </c>
      <c r="N33" s="42">
        <v>33731220</v>
      </c>
      <c r="O33" s="42">
        <v>20886229</v>
      </c>
      <c r="P33" s="45">
        <v>17311.86</v>
      </c>
    </row>
    <row r="34" spans="1:16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>
        <v>5163</v>
      </c>
      <c r="H34" s="47" t="s">
        <v>20</v>
      </c>
      <c r="I34" s="45">
        <v>2357.67</v>
      </c>
      <c r="J34" s="45">
        <v>113237.06</v>
      </c>
      <c r="K34" s="45">
        <v>52214.64</v>
      </c>
      <c r="L34" s="45">
        <v>4633.53</v>
      </c>
      <c r="M34" s="42">
        <v>2973526094</v>
      </c>
      <c r="N34" s="42">
        <v>34899683</v>
      </c>
      <c r="O34" s="42">
        <v>22435229</v>
      </c>
      <c r="P34" s="45">
        <v>22891.62</v>
      </c>
    </row>
    <row r="35" spans="1:16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>
        <v>5163</v>
      </c>
      <c r="H35" s="47" t="s">
        <v>20</v>
      </c>
      <c r="I35" s="45">
        <v>2213.16</v>
      </c>
      <c r="J35" s="45">
        <v>107419.61</v>
      </c>
      <c r="K35" s="45">
        <v>48121.98</v>
      </c>
      <c r="L35" s="45">
        <v>4323.83</v>
      </c>
      <c r="M35" s="42">
        <v>2768119736</v>
      </c>
      <c r="N35" s="42">
        <v>26479469</v>
      </c>
      <c r="O35" s="42">
        <v>21743899</v>
      </c>
      <c r="P35" s="45">
        <v>20959.27</v>
      </c>
    </row>
    <row r="36" spans="1:16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>
        <v>5163</v>
      </c>
      <c r="H36" s="47" t="s">
        <v>20</v>
      </c>
      <c r="I36" s="45">
        <v>2286.8000000000002</v>
      </c>
      <c r="J36" s="45">
        <v>107098.23</v>
      </c>
      <c r="K36" s="45">
        <v>49615.79</v>
      </c>
      <c r="L36" s="45">
        <v>4258.6899999999996</v>
      </c>
      <c r="M36" s="42">
        <v>2772874498</v>
      </c>
      <c r="N36" s="42">
        <v>25643619</v>
      </c>
      <c r="O36" s="42">
        <v>21240474</v>
      </c>
      <c r="P36" s="45">
        <v>24864.81</v>
      </c>
    </row>
    <row r="37" spans="1:16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>
        <v>5196</v>
      </c>
      <c r="H37" s="47" t="s">
        <v>20</v>
      </c>
      <c r="I37" s="45">
        <v>2072.0700000000002</v>
      </c>
      <c r="J37" s="45">
        <v>103450.78</v>
      </c>
      <c r="K37" s="45">
        <v>44652.28</v>
      </c>
      <c r="L37" s="45">
        <v>4055.17</v>
      </c>
      <c r="M37" s="42">
        <v>2692887503</v>
      </c>
      <c r="N37" s="42">
        <v>26247803</v>
      </c>
      <c r="O37" s="42">
        <v>21194739</v>
      </c>
      <c r="P37" s="45">
        <v>17255.63</v>
      </c>
    </row>
    <row r="38" spans="1:16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60</v>
      </c>
      <c r="F38" s="47">
        <v>5200</v>
      </c>
      <c r="G38" s="47">
        <v>5196</v>
      </c>
      <c r="H38" s="47" t="s">
        <v>20</v>
      </c>
      <c r="I38" s="45">
        <v>2257.54</v>
      </c>
      <c r="J38" s="45">
        <v>108571.66</v>
      </c>
      <c r="K38" s="45">
        <v>48179.73</v>
      </c>
      <c r="L38" s="45">
        <v>4432.5</v>
      </c>
      <c r="M38" s="42">
        <v>2824586193</v>
      </c>
      <c r="N38" s="42">
        <v>25547852</v>
      </c>
      <c r="O38" s="42">
        <v>21707346</v>
      </c>
      <c r="P38" s="45">
        <v>22007.22</v>
      </c>
    </row>
    <row r="39" spans="1:16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>
        <v>5196</v>
      </c>
      <c r="H39" s="47" t="s">
        <v>20</v>
      </c>
      <c r="I39" s="45">
        <v>2109.13</v>
      </c>
      <c r="J39" s="45">
        <v>104268.91</v>
      </c>
      <c r="K39" s="45">
        <v>45898.82</v>
      </c>
      <c r="L39" s="45">
        <v>3894.79</v>
      </c>
      <c r="M39" s="42">
        <v>2720449403</v>
      </c>
      <c r="N39" s="42">
        <v>25615086</v>
      </c>
      <c r="O39" s="42">
        <v>21002248</v>
      </c>
      <c r="P39" s="45">
        <v>18621.560000000001</v>
      </c>
    </row>
    <row r="40" spans="1:16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>
        <v>5200</v>
      </c>
      <c r="H40" s="47" t="s">
        <v>20</v>
      </c>
      <c r="I40" s="45">
        <v>2290.2199999999998</v>
      </c>
      <c r="J40" s="45">
        <v>111410.58</v>
      </c>
      <c r="K40" s="45">
        <v>49769.25</v>
      </c>
      <c r="L40" s="45">
        <v>4303.59</v>
      </c>
      <c r="M40" s="42">
        <v>2901445646</v>
      </c>
      <c r="N40" s="42">
        <v>26074213</v>
      </c>
      <c r="O40" s="42">
        <v>22357806</v>
      </c>
      <c r="P40" s="45">
        <v>21506.11</v>
      </c>
    </row>
    <row r="41" spans="1:16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>
        <v>5206</v>
      </c>
      <c r="H41" s="47" t="s">
        <v>20</v>
      </c>
      <c r="I41" s="45">
        <v>2032.67</v>
      </c>
      <c r="J41" s="45">
        <v>103750.83</v>
      </c>
      <c r="K41" s="45">
        <v>45444.95</v>
      </c>
      <c r="L41" s="45">
        <v>4167.78</v>
      </c>
      <c r="M41" s="42">
        <v>2744381888</v>
      </c>
      <c r="N41" s="42">
        <v>28061370</v>
      </c>
      <c r="O41" s="42">
        <v>21583502</v>
      </c>
      <c r="P41" s="45">
        <v>14978.19</v>
      </c>
    </row>
    <row r="42" spans="1:16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>
        <v>5206</v>
      </c>
      <c r="H42" s="47" t="s">
        <v>20</v>
      </c>
      <c r="I42" s="45">
        <v>2391.2199999999998</v>
      </c>
      <c r="J42" s="45">
        <v>112242.31</v>
      </c>
      <c r="K42" s="45">
        <v>52291.06</v>
      </c>
      <c r="L42" s="45">
        <v>5044.34</v>
      </c>
      <c r="M42" s="42">
        <v>2914443600</v>
      </c>
      <c r="N42" s="42">
        <v>28733157</v>
      </c>
      <c r="O42" s="42">
        <v>23162414</v>
      </c>
      <c r="P42" s="45">
        <v>25822.35</v>
      </c>
    </row>
    <row r="43" spans="1:16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>
        <v>5206</v>
      </c>
      <c r="H43" s="47" t="s">
        <v>20</v>
      </c>
      <c r="I43" s="45">
        <v>2179.4699999999998</v>
      </c>
      <c r="J43" s="45">
        <v>107593.12</v>
      </c>
      <c r="K43" s="45">
        <v>48244.63</v>
      </c>
      <c r="L43" s="45">
        <v>4114.62</v>
      </c>
      <c r="M43" s="42">
        <v>2733260439</v>
      </c>
      <c r="N43" s="42">
        <v>26447629</v>
      </c>
      <c r="O43" s="42">
        <v>22634354</v>
      </c>
      <c r="P43" s="45">
        <v>18920.48</v>
      </c>
    </row>
    <row r="44" spans="1:16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>
        <v>5206</v>
      </c>
      <c r="H44" s="47" t="s">
        <v>20</v>
      </c>
      <c r="I44" s="45">
        <v>2071.9699999999998</v>
      </c>
      <c r="J44" s="45">
        <v>104255.09</v>
      </c>
      <c r="K44" s="45">
        <v>46726.39</v>
      </c>
      <c r="L44" s="45">
        <v>4158.57</v>
      </c>
      <c r="M44" s="42">
        <v>2668925883</v>
      </c>
      <c r="N44" s="42">
        <v>26311648</v>
      </c>
      <c r="O44" s="42">
        <v>21741248</v>
      </c>
      <c r="P44" s="45">
        <v>16306.74</v>
      </c>
    </row>
    <row r="45" spans="1:16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>
        <v>5206</v>
      </c>
      <c r="H45" s="47" t="s">
        <v>20</v>
      </c>
      <c r="I45" s="45">
        <v>2107.2600000000002</v>
      </c>
      <c r="J45" s="45">
        <v>103615.17</v>
      </c>
      <c r="K45" s="45">
        <v>46657.29</v>
      </c>
      <c r="L45" s="45">
        <v>4117.32</v>
      </c>
      <c r="M45" s="42">
        <v>2638994059</v>
      </c>
      <c r="N45" s="42">
        <v>31032118</v>
      </c>
      <c r="O45" s="42">
        <v>21287216</v>
      </c>
      <c r="P45" s="45">
        <v>18560.330000000002</v>
      </c>
    </row>
    <row r="46" spans="1:16" hidden="1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>
        <v>5129</v>
      </c>
      <c r="H46" s="47" t="s">
        <v>49</v>
      </c>
      <c r="I46" s="45">
        <v>4326.66</v>
      </c>
      <c r="J46" s="45">
        <v>155727.82</v>
      </c>
      <c r="K46" s="45">
        <v>124477.99</v>
      </c>
      <c r="L46" s="45">
        <v>6628.51</v>
      </c>
      <c r="M46" s="42">
        <v>5019845908</v>
      </c>
      <c r="N46" s="42">
        <v>10525182</v>
      </c>
      <c r="O46" s="42">
        <v>23292212</v>
      </c>
      <c r="P46" s="45">
        <v>85786.37</v>
      </c>
    </row>
    <row r="47" spans="1:16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59</v>
      </c>
      <c r="F47" s="47">
        <v>5231</v>
      </c>
      <c r="G47" s="47">
        <v>5206</v>
      </c>
      <c r="H47" s="47" t="s">
        <v>20</v>
      </c>
      <c r="I47" s="45">
        <v>2214.9899999999998</v>
      </c>
      <c r="J47" s="45">
        <v>108126.54</v>
      </c>
      <c r="K47" s="45">
        <v>49003.95</v>
      </c>
      <c r="L47" s="45">
        <v>4219.8999999999996</v>
      </c>
      <c r="M47" s="42">
        <v>2767916887</v>
      </c>
      <c r="N47" s="42">
        <v>26439754</v>
      </c>
      <c r="O47" s="42">
        <v>22401567</v>
      </c>
      <c r="P47" s="45">
        <v>20407.36</v>
      </c>
    </row>
    <row r="48" spans="1:16" hidden="1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>
        <v>5129</v>
      </c>
      <c r="H48" s="47" t="s">
        <v>49</v>
      </c>
      <c r="I48" s="45">
        <v>4020.46</v>
      </c>
      <c r="J48" s="45">
        <v>145633.72</v>
      </c>
      <c r="K48" s="45">
        <v>114566.18</v>
      </c>
      <c r="L48" s="45">
        <v>7354.25</v>
      </c>
      <c r="M48" s="42">
        <v>4668852444</v>
      </c>
      <c r="N48" s="42">
        <v>9848563</v>
      </c>
      <c r="O48" s="42">
        <v>21787083</v>
      </c>
      <c r="P48" s="45">
        <v>77727.17</v>
      </c>
    </row>
    <row r="49" spans="1:16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>
        <v>5206</v>
      </c>
      <c r="H49" s="47" t="s">
        <v>20</v>
      </c>
      <c r="I49" s="45">
        <v>2257.7800000000002</v>
      </c>
      <c r="J49" s="45">
        <v>110160.39</v>
      </c>
      <c r="K49" s="45">
        <v>50709.38</v>
      </c>
      <c r="L49" s="45">
        <v>4245.84</v>
      </c>
      <c r="M49" s="42">
        <v>2799585675</v>
      </c>
      <c r="N49" s="42">
        <v>25698829</v>
      </c>
      <c r="O49" s="42">
        <v>22771837</v>
      </c>
      <c r="P49" s="45">
        <v>20754.599999999999</v>
      </c>
    </row>
    <row r="50" spans="1:16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60</v>
      </c>
      <c r="F50" s="47">
        <v>5247</v>
      </c>
      <c r="G50" s="47">
        <v>5233</v>
      </c>
      <c r="H50" s="47" t="s">
        <v>20</v>
      </c>
      <c r="I50" s="45">
        <v>2406.5</v>
      </c>
      <c r="J50" s="45">
        <v>113219.73</v>
      </c>
      <c r="K50" s="45">
        <v>53433.99</v>
      </c>
      <c r="L50" s="45">
        <v>4731.13</v>
      </c>
      <c r="M50" s="42">
        <v>2917629333</v>
      </c>
      <c r="N50" s="42">
        <v>28873273</v>
      </c>
      <c r="O50" s="42">
        <v>23158254</v>
      </c>
      <c r="P50" s="45">
        <v>24958.15</v>
      </c>
    </row>
    <row r="51" spans="1:16" hidden="1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>
        <v>5232</v>
      </c>
      <c r="H51" s="47" t="s">
        <v>49</v>
      </c>
      <c r="I51" s="45">
        <v>2776.22</v>
      </c>
      <c r="J51" s="45">
        <v>128331.51</v>
      </c>
      <c r="K51" s="45">
        <v>78801.789999999994</v>
      </c>
      <c r="L51" s="45">
        <v>4973.99</v>
      </c>
      <c r="M51" s="42">
        <v>4179945607</v>
      </c>
      <c r="N51" s="42">
        <v>10543716</v>
      </c>
      <c r="O51" s="42">
        <v>19370073</v>
      </c>
      <c r="P51" s="45">
        <v>29592.69</v>
      </c>
    </row>
    <row r="52" spans="1:16" hidden="1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>
        <v>5248</v>
      </c>
      <c r="H52" s="47" t="s">
        <v>49</v>
      </c>
      <c r="I52" s="45">
        <v>3096.14</v>
      </c>
      <c r="J52" s="45">
        <v>138016.71</v>
      </c>
      <c r="K52" s="45">
        <v>90947.58</v>
      </c>
      <c r="L52" s="45">
        <v>5617.87</v>
      </c>
      <c r="M52" s="42">
        <v>4627481745</v>
      </c>
      <c r="N52" s="42">
        <v>9293937</v>
      </c>
      <c r="O52" s="42">
        <v>18801858</v>
      </c>
      <c r="P52" s="45">
        <v>37013.07</v>
      </c>
    </row>
    <row r="53" spans="1:16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>
        <v>5247</v>
      </c>
      <c r="H53" s="47" t="s">
        <v>20</v>
      </c>
      <c r="I53" s="45">
        <v>2399.0700000000002</v>
      </c>
      <c r="J53" s="45">
        <v>112686.42</v>
      </c>
      <c r="K53" s="45">
        <v>49077.58</v>
      </c>
      <c r="L53" s="45">
        <v>4231.46</v>
      </c>
      <c r="M53" s="42">
        <v>2929686456</v>
      </c>
      <c r="N53" s="42">
        <v>29956845</v>
      </c>
      <c r="O53" s="42">
        <v>22690469</v>
      </c>
      <c r="P53" s="45">
        <v>25852.7</v>
      </c>
    </row>
    <row r="54" spans="1:16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59</v>
      </c>
      <c r="F54" s="47">
        <v>5252</v>
      </c>
      <c r="G54" s="47">
        <v>5251</v>
      </c>
      <c r="H54" s="47" t="s">
        <v>20</v>
      </c>
      <c r="I54" s="45">
        <v>2411.86</v>
      </c>
      <c r="J54" s="45">
        <v>111999.18</v>
      </c>
      <c r="K54" s="45">
        <v>48833.33</v>
      </c>
      <c r="L54" s="45">
        <v>4437.51</v>
      </c>
      <c r="M54" s="42">
        <v>2910564273</v>
      </c>
      <c r="N54" s="42">
        <v>24055404</v>
      </c>
      <c r="O54" s="42">
        <v>22344556</v>
      </c>
      <c r="P54" s="45">
        <v>27069.78</v>
      </c>
    </row>
    <row r="55" spans="1:16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>
        <v>5252</v>
      </c>
      <c r="H55" s="47" t="s">
        <v>20</v>
      </c>
      <c r="I55" s="45">
        <v>1724.76</v>
      </c>
      <c r="J55" s="45">
        <v>88777.38</v>
      </c>
      <c r="K55" s="45">
        <v>40491.879999999997</v>
      </c>
      <c r="L55" s="45">
        <v>3551.41</v>
      </c>
      <c r="M55" s="42">
        <v>2595179611</v>
      </c>
      <c r="N55" s="42">
        <v>23736558</v>
      </c>
      <c r="O55" s="42">
        <v>17374595</v>
      </c>
      <c r="P55" s="45">
        <v>11707.84</v>
      </c>
    </row>
    <row r="56" spans="1:16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>
        <v>5252</v>
      </c>
      <c r="H56" s="47" t="s">
        <v>20</v>
      </c>
      <c r="I56" s="45">
        <v>2282.17</v>
      </c>
      <c r="J56" s="45">
        <v>111262.33</v>
      </c>
      <c r="K56" s="45">
        <v>50200.35</v>
      </c>
      <c r="L56" s="45">
        <v>4055.05</v>
      </c>
      <c r="M56" s="42">
        <v>3037401078</v>
      </c>
      <c r="N56" s="42">
        <v>26072207</v>
      </c>
      <c r="O56" s="42">
        <v>20395405</v>
      </c>
      <c r="P56" s="45">
        <v>21113.040000000001</v>
      </c>
    </row>
    <row r="57" spans="1:16" hidden="1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>
        <v>5250</v>
      </c>
      <c r="H57" s="47" t="s">
        <v>49</v>
      </c>
      <c r="I57" s="45">
        <v>3080.53</v>
      </c>
      <c r="J57" s="45">
        <v>137302.81</v>
      </c>
      <c r="K57" s="45">
        <v>92901.98</v>
      </c>
      <c r="L57" s="45">
        <v>5813.42</v>
      </c>
      <c r="M57" s="42">
        <v>4701347734</v>
      </c>
      <c r="N57" s="42">
        <v>9264736</v>
      </c>
      <c r="O57" s="42">
        <v>18698039</v>
      </c>
      <c r="P57" s="45">
        <v>38542.04</v>
      </c>
    </row>
    <row r="58" spans="1:16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>
        <v>5252</v>
      </c>
      <c r="H58" s="47" t="s">
        <v>20</v>
      </c>
      <c r="I58" s="45">
        <v>2544.46</v>
      </c>
      <c r="J58" s="45">
        <v>115723.49</v>
      </c>
      <c r="K58" s="45">
        <v>54788.24</v>
      </c>
      <c r="L58" s="45">
        <v>4674.05</v>
      </c>
      <c r="M58" s="42">
        <v>2992522693</v>
      </c>
      <c r="N58" s="42">
        <v>27539902</v>
      </c>
      <c r="O58" s="42">
        <v>20822061</v>
      </c>
      <c r="P58" s="45">
        <v>30134.36</v>
      </c>
    </row>
    <row r="59" spans="1:16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>
        <v>5252</v>
      </c>
      <c r="H59" s="47" t="s">
        <v>20</v>
      </c>
      <c r="I59" s="45">
        <v>2683.58</v>
      </c>
      <c r="J59" s="45">
        <v>118305.5</v>
      </c>
      <c r="K59" s="45">
        <v>57321.55</v>
      </c>
      <c r="L59" s="45">
        <v>5255.02</v>
      </c>
      <c r="M59" s="42">
        <v>3074087871</v>
      </c>
      <c r="N59" s="42">
        <v>27101904</v>
      </c>
      <c r="O59" s="42">
        <v>21572035</v>
      </c>
      <c r="P59" s="45">
        <v>34532.39</v>
      </c>
    </row>
    <row r="60" spans="1:16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60</v>
      </c>
      <c r="F60" s="47">
        <v>5293</v>
      </c>
      <c r="G60" s="47">
        <v>5252</v>
      </c>
      <c r="H60" s="47" t="s">
        <v>20</v>
      </c>
      <c r="I60" s="45">
        <v>2519.71</v>
      </c>
      <c r="J60" s="45">
        <v>116897.79</v>
      </c>
      <c r="K60" s="45">
        <v>54442.19</v>
      </c>
      <c r="L60" s="45">
        <v>4696.83</v>
      </c>
      <c r="M60" s="42">
        <v>3081205635</v>
      </c>
      <c r="N60" s="42">
        <v>27446038</v>
      </c>
      <c r="O60" s="42">
        <v>21265081</v>
      </c>
      <c r="P60" s="45">
        <v>28654.2</v>
      </c>
    </row>
    <row r="61" spans="1:16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61</v>
      </c>
      <c r="F61" s="47">
        <v>5295</v>
      </c>
      <c r="G61" s="47">
        <v>5252</v>
      </c>
      <c r="H61" s="47" t="s">
        <v>20</v>
      </c>
      <c r="I61" s="45">
        <v>5290.11</v>
      </c>
      <c r="J61" s="45">
        <v>140373.66</v>
      </c>
      <c r="K61" s="45">
        <v>128004.92</v>
      </c>
      <c r="L61" s="45">
        <v>8493.68</v>
      </c>
      <c r="M61" s="42">
        <v>3328924298</v>
      </c>
      <c r="N61" s="42">
        <v>26591193</v>
      </c>
      <c r="O61" s="42">
        <v>26103654</v>
      </c>
      <c r="P61" s="45">
        <v>151043.69</v>
      </c>
    </row>
    <row r="62" spans="1:16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>
        <v>5252</v>
      </c>
      <c r="H62" s="47" t="s">
        <v>20</v>
      </c>
      <c r="I62" s="45">
        <v>2995.19</v>
      </c>
      <c r="J62" s="45">
        <v>118573.35</v>
      </c>
      <c r="K62" s="45">
        <v>64284.94</v>
      </c>
      <c r="L62" s="45">
        <v>5039.4399999999996</v>
      </c>
      <c r="M62" s="42">
        <v>3013718420</v>
      </c>
      <c r="N62" s="42">
        <v>26219373</v>
      </c>
      <c r="O62" s="42">
        <v>21405052</v>
      </c>
      <c r="P62" s="45">
        <v>51351.05</v>
      </c>
    </row>
    <row r="63" spans="1:16" hidden="1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>
        <v>5250</v>
      </c>
      <c r="H63" s="47" t="s">
        <v>49</v>
      </c>
      <c r="I63" s="45">
        <v>4450.41</v>
      </c>
      <c r="J63" s="45">
        <v>156578.76</v>
      </c>
      <c r="K63" s="45">
        <v>125600.19</v>
      </c>
      <c r="L63" s="45">
        <v>9947.44</v>
      </c>
      <c r="M63" s="42">
        <v>4952967116</v>
      </c>
      <c r="N63" s="42">
        <v>11052268</v>
      </c>
      <c r="O63" s="42">
        <v>23762123</v>
      </c>
      <c r="P63" s="45">
        <v>91946.8</v>
      </c>
    </row>
    <row r="64" spans="1:16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61</v>
      </c>
      <c r="F64" s="47">
        <v>5301</v>
      </c>
      <c r="G64" s="47">
        <v>5293</v>
      </c>
      <c r="H64" s="47" t="s">
        <v>20</v>
      </c>
      <c r="I64" s="45">
        <v>2821.59</v>
      </c>
      <c r="J64" s="45">
        <v>123451.47</v>
      </c>
      <c r="K64" s="45">
        <v>62702.87</v>
      </c>
      <c r="L64" s="45">
        <v>5055.92</v>
      </c>
      <c r="M64" s="42">
        <v>3368744355</v>
      </c>
      <c r="N64" s="42">
        <v>27570794</v>
      </c>
      <c r="O64" s="42">
        <v>20652946</v>
      </c>
      <c r="P64" s="45">
        <v>38758.730000000003</v>
      </c>
    </row>
    <row r="65" spans="1:16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>
        <v>5301</v>
      </c>
      <c r="H65" s="47" t="s">
        <v>20</v>
      </c>
      <c r="I65" s="45">
        <v>2368.42</v>
      </c>
      <c r="J65" s="45">
        <v>112187.82</v>
      </c>
      <c r="K65" s="45">
        <v>53175.39</v>
      </c>
      <c r="L65" s="45">
        <v>4041.27</v>
      </c>
      <c r="M65" s="42">
        <v>3365747539</v>
      </c>
      <c r="N65" s="42">
        <v>27465214</v>
      </c>
      <c r="O65" s="42">
        <v>17453496</v>
      </c>
      <c r="P65" s="45">
        <v>24702.080000000002</v>
      </c>
    </row>
    <row r="66" spans="1:16" x14ac:dyDescent="0.25">
      <c r="A66" s="47" t="s">
        <v>191</v>
      </c>
      <c r="B66" s="47" t="s">
        <v>192</v>
      </c>
      <c r="C66" s="47" t="s">
        <v>158</v>
      </c>
      <c r="D66" s="47" t="s">
        <v>72</v>
      </c>
      <c r="E66" s="47">
        <v>60</v>
      </c>
      <c r="F66" s="47">
        <v>5310</v>
      </c>
      <c r="G66" s="47">
        <v>5301</v>
      </c>
      <c r="H66" s="47" t="s">
        <v>20</v>
      </c>
      <c r="I66" s="45">
        <v>2357.9299999999998</v>
      </c>
      <c r="J66" s="45">
        <v>110656.18</v>
      </c>
      <c r="K66" s="45">
        <v>50776.53</v>
      </c>
      <c r="L66" s="45">
        <v>4626.99</v>
      </c>
      <c r="M66" s="42">
        <v>3186209056</v>
      </c>
      <c r="N66" s="42">
        <v>27526382</v>
      </c>
      <c r="O66" s="42">
        <v>17556117</v>
      </c>
      <c r="P66" s="45">
        <v>24888.77</v>
      </c>
    </row>
    <row r="67" spans="1:16" x14ac:dyDescent="0.25">
      <c r="A67" s="47" t="s">
        <v>193</v>
      </c>
      <c r="B67" s="47" t="s">
        <v>194</v>
      </c>
      <c r="C67" s="47" t="s">
        <v>195</v>
      </c>
      <c r="D67" s="47" t="s">
        <v>85</v>
      </c>
      <c r="E67" s="47">
        <v>59</v>
      </c>
      <c r="F67" s="47">
        <v>5313</v>
      </c>
      <c r="G67" s="47">
        <v>5301</v>
      </c>
      <c r="H67" s="47" t="s">
        <v>20</v>
      </c>
      <c r="I67" s="45">
        <v>2960.8</v>
      </c>
      <c r="J67" s="45">
        <v>124242.01</v>
      </c>
      <c r="K67" s="45">
        <v>65352.86</v>
      </c>
      <c r="L67" s="45">
        <v>5322.51</v>
      </c>
      <c r="M67" s="42">
        <v>3488545682</v>
      </c>
      <c r="N67" s="42">
        <v>27224578</v>
      </c>
      <c r="O67" s="42">
        <v>19316572</v>
      </c>
      <c r="P67" s="45">
        <v>45193.17</v>
      </c>
    </row>
    <row r="68" spans="1:16" x14ac:dyDescent="0.25">
      <c r="A68" s="47" t="s">
        <v>196</v>
      </c>
      <c r="B68" s="47" t="s">
        <v>194</v>
      </c>
      <c r="C68" s="47" t="s">
        <v>197</v>
      </c>
      <c r="D68" s="47" t="s">
        <v>198</v>
      </c>
      <c r="E68" s="47">
        <v>60</v>
      </c>
      <c r="F68" s="47">
        <v>5314</v>
      </c>
      <c r="G68" s="47">
        <v>5301</v>
      </c>
      <c r="H68" s="47" t="s">
        <v>20</v>
      </c>
      <c r="I68" s="45">
        <v>2704.54</v>
      </c>
      <c r="J68" s="45">
        <v>106648.31</v>
      </c>
      <c r="K68" s="45">
        <v>60060.78</v>
      </c>
      <c r="L68" s="45">
        <v>4634.45</v>
      </c>
      <c r="M68" s="42">
        <v>2898542667</v>
      </c>
      <c r="N68" s="42">
        <v>26478873</v>
      </c>
      <c r="O68" s="42">
        <v>17443281</v>
      </c>
      <c r="P68" s="45">
        <v>47052.69</v>
      </c>
    </row>
    <row r="69" spans="1:16" x14ac:dyDescent="0.25">
      <c r="A69" s="47" t="s">
        <v>199</v>
      </c>
      <c r="B69" s="47" t="s">
        <v>194</v>
      </c>
      <c r="C69" s="47" t="s">
        <v>200</v>
      </c>
      <c r="D69" s="47" t="s">
        <v>201</v>
      </c>
      <c r="E69" s="47">
        <v>61</v>
      </c>
      <c r="F69" s="47">
        <v>5315</v>
      </c>
      <c r="G69" s="47">
        <v>5301</v>
      </c>
      <c r="H69" s="47" t="s">
        <v>20</v>
      </c>
      <c r="I69" s="45">
        <v>3125.05</v>
      </c>
      <c r="J69" s="45">
        <v>128813.83</v>
      </c>
      <c r="K69" s="45">
        <v>69472.67</v>
      </c>
      <c r="L69" s="45">
        <v>5487.01</v>
      </c>
      <c r="M69" s="42">
        <v>3512301066</v>
      </c>
      <c r="N69" s="42">
        <v>28061705</v>
      </c>
      <c r="O69" s="42">
        <v>21039248</v>
      </c>
      <c r="P69" s="45">
        <v>50026.82</v>
      </c>
    </row>
    <row r="70" spans="1:16" x14ac:dyDescent="0.25">
      <c r="A70" s="47" t="s">
        <v>202</v>
      </c>
      <c r="B70" s="47" t="s">
        <v>203</v>
      </c>
      <c r="C70" s="47" t="s">
        <v>204</v>
      </c>
      <c r="D70" s="47" t="s">
        <v>85</v>
      </c>
      <c r="E70" s="47">
        <v>60</v>
      </c>
      <c r="F70" s="47">
        <v>5320</v>
      </c>
      <c r="G70" s="47">
        <v>5301</v>
      </c>
      <c r="H70" s="47" t="s">
        <v>20</v>
      </c>
      <c r="I70" s="45">
        <v>3554.51</v>
      </c>
      <c r="J70" s="45">
        <v>130203.16</v>
      </c>
      <c r="K70" s="45">
        <v>83315.990000000005</v>
      </c>
      <c r="L70" s="45">
        <v>6453.99</v>
      </c>
      <c r="M70" s="42">
        <v>3535118710</v>
      </c>
      <c r="N70" s="42">
        <v>27901470</v>
      </c>
      <c r="O70" s="42">
        <v>22443736</v>
      </c>
      <c r="P70" s="45">
        <v>69677.41</v>
      </c>
    </row>
    <row r="71" spans="1:16" x14ac:dyDescent="0.25">
      <c r="A71" s="47" t="s">
        <v>205</v>
      </c>
      <c r="B71" s="47" t="s">
        <v>203</v>
      </c>
      <c r="C71" s="47" t="s">
        <v>206</v>
      </c>
      <c r="D71" s="47" t="s">
        <v>207</v>
      </c>
      <c r="E71" s="47">
        <v>59</v>
      </c>
      <c r="F71" s="47">
        <v>5321</v>
      </c>
      <c r="G71" s="47">
        <v>5301</v>
      </c>
      <c r="H71" s="47" t="s">
        <v>20</v>
      </c>
      <c r="I71" s="45">
        <v>3707.51</v>
      </c>
      <c r="J71" s="45">
        <v>131380.31</v>
      </c>
      <c r="K71" s="45">
        <v>87413.35</v>
      </c>
      <c r="L71" s="45">
        <v>6207.73</v>
      </c>
      <c r="M71" s="42">
        <v>3526955688</v>
      </c>
      <c r="N71" s="42">
        <v>27345427</v>
      </c>
      <c r="O71" s="42">
        <v>22124200</v>
      </c>
      <c r="P71" s="45">
        <v>77685.06</v>
      </c>
    </row>
    <row r="72" spans="1:16" x14ac:dyDescent="0.25">
      <c r="A72" s="47" t="s">
        <v>208</v>
      </c>
      <c r="B72" s="47" t="s">
        <v>209</v>
      </c>
      <c r="C72" s="47" t="s">
        <v>210</v>
      </c>
      <c r="D72" s="47" t="s">
        <v>42</v>
      </c>
      <c r="E72" s="47">
        <v>60</v>
      </c>
      <c r="F72" s="47">
        <v>5322</v>
      </c>
      <c r="G72" s="47">
        <v>5301</v>
      </c>
      <c r="H72" s="47" t="s">
        <v>20</v>
      </c>
      <c r="I72" s="45">
        <v>3404.64</v>
      </c>
      <c r="J72" s="45">
        <v>130996.6</v>
      </c>
      <c r="K72" s="45">
        <v>79669.8</v>
      </c>
      <c r="L72" s="45">
        <v>5522.27</v>
      </c>
      <c r="M72" s="42">
        <v>3621176684</v>
      </c>
      <c r="N72" s="42">
        <v>27957065</v>
      </c>
      <c r="O72" s="42">
        <v>22318970</v>
      </c>
      <c r="P72" s="45">
        <v>62410.99</v>
      </c>
    </row>
    <row r="73" spans="1:16" x14ac:dyDescent="0.25">
      <c r="A73" s="47" t="s">
        <v>211</v>
      </c>
      <c r="B73" s="47" t="s">
        <v>209</v>
      </c>
      <c r="C73" s="47" t="s">
        <v>212</v>
      </c>
      <c r="D73" s="47" t="s">
        <v>155</v>
      </c>
      <c r="E73" s="47">
        <v>60</v>
      </c>
      <c r="F73" s="47">
        <v>5323</v>
      </c>
      <c r="G73" s="47">
        <v>5301</v>
      </c>
      <c r="H73" s="47" t="s">
        <v>20</v>
      </c>
      <c r="I73" s="45">
        <v>3657.44</v>
      </c>
      <c r="J73" s="45">
        <v>130530.84</v>
      </c>
      <c r="K73" s="45">
        <v>87343.14</v>
      </c>
      <c r="L73" s="45">
        <v>6360.93</v>
      </c>
      <c r="M73" s="42">
        <v>3670281300</v>
      </c>
      <c r="N73" s="42">
        <v>70952478</v>
      </c>
      <c r="O73" s="42">
        <v>22497450</v>
      </c>
      <c r="P73" s="45">
        <v>75765.210000000006</v>
      </c>
    </row>
    <row r="74" spans="1:16" x14ac:dyDescent="0.25">
      <c r="A74" s="47" t="s">
        <v>213</v>
      </c>
      <c r="B74" s="47" t="s">
        <v>214</v>
      </c>
      <c r="C74" s="47" t="s">
        <v>215</v>
      </c>
      <c r="D74" s="47" t="s">
        <v>216</v>
      </c>
      <c r="E74" s="47">
        <v>60</v>
      </c>
      <c r="F74" s="47">
        <v>5324</v>
      </c>
      <c r="G74" s="47">
        <v>5301</v>
      </c>
      <c r="H74" s="47" t="s">
        <v>20</v>
      </c>
      <c r="I74" s="45">
        <v>3713.16</v>
      </c>
      <c r="J74" s="45">
        <v>131835.98000000001</v>
      </c>
      <c r="K74" s="45">
        <v>88720.81</v>
      </c>
      <c r="L74" s="45">
        <v>6831.07</v>
      </c>
      <c r="M74" s="42">
        <v>3661667891</v>
      </c>
      <c r="N74" s="42">
        <v>28188158</v>
      </c>
      <c r="O74" s="42">
        <v>23116055</v>
      </c>
      <c r="P74" s="45">
        <v>77493.86</v>
      </c>
    </row>
    <row r="75" spans="1:16" x14ac:dyDescent="0.25">
      <c r="A75" s="47" t="s">
        <v>217</v>
      </c>
      <c r="B75" s="47" t="s">
        <v>214</v>
      </c>
      <c r="C75" s="47" t="s">
        <v>218</v>
      </c>
      <c r="D75" s="47" t="s">
        <v>29</v>
      </c>
      <c r="E75" s="47">
        <v>60</v>
      </c>
      <c r="F75" s="47">
        <v>5327</v>
      </c>
      <c r="G75" s="47">
        <v>5301</v>
      </c>
      <c r="H75" s="47" t="s">
        <v>20</v>
      </c>
      <c r="I75" s="45">
        <v>2902.18</v>
      </c>
      <c r="J75" s="45">
        <v>121468.75</v>
      </c>
      <c r="K75" s="45">
        <v>65291.41</v>
      </c>
      <c r="L75" s="45">
        <v>5315.94</v>
      </c>
      <c r="M75" s="42">
        <v>3514651522</v>
      </c>
      <c r="N75" s="42">
        <v>27595826</v>
      </c>
      <c r="O75" s="42">
        <v>19951134</v>
      </c>
      <c r="P75" s="45">
        <v>44536.47</v>
      </c>
    </row>
    <row r="76" spans="1:16" x14ac:dyDescent="0.25">
      <c r="A76" s="47" t="s">
        <v>219</v>
      </c>
      <c r="B76" s="47" t="s">
        <v>220</v>
      </c>
      <c r="C76" s="47" t="s">
        <v>221</v>
      </c>
      <c r="D76" s="47" t="s">
        <v>216</v>
      </c>
      <c r="E76" s="47">
        <v>60</v>
      </c>
      <c r="F76" s="47">
        <v>5331</v>
      </c>
      <c r="G76" s="47">
        <v>5301</v>
      </c>
      <c r="H76" s="47" t="s">
        <v>20</v>
      </c>
      <c r="I76" s="45">
        <v>2860.2</v>
      </c>
      <c r="J76" s="45">
        <v>120664.04</v>
      </c>
      <c r="K76" s="45">
        <v>64634.68</v>
      </c>
      <c r="L76" s="45">
        <v>5232.74</v>
      </c>
      <c r="M76" s="42">
        <v>3453601726</v>
      </c>
      <c r="N76" s="42">
        <v>27854340</v>
      </c>
      <c r="O76" s="42">
        <v>19836772</v>
      </c>
      <c r="P76" s="45">
        <v>42838.06</v>
      </c>
    </row>
    <row r="77" spans="1:16" x14ac:dyDescent="0.25">
      <c r="A77" s="47" t="s">
        <v>222</v>
      </c>
      <c r="B77" s="47" t="s">
        <v>220</v>
      </c>
      <c r="C77" s="47" t="s">
        <v>223</v>
      </c>
      <c r="D77" s="47" t="s">
        <v>35</v>
      </c>
      <c r="E77" s="47">
        <v>60</v>
      </c>
      <c r="F77" s="47">
        <v>5332</v>
      </c>
      <c r="G77" s="47">
        <v>5301</v>
      </c>
      <c r="H77" s="47" t="s">
        <v>20</v>
      </c>
      <c r="I77" s="45">
        <v>3323.34</v>
      </c>
      <c r="J77" s="45">
        <v>130367.87</v>
      </c>
      <c r="K77" s="45">
        <v>74299.45</v>
      </c>
      <c r="L77" s="45">
        <v>6289.7</v>
      </c>
      <c r="M77" s="42">
        <v>3695108288</v>
      </c>
      <c r="N77" s="42">
        <v>28338809</v>
      </c>
      <c r="O77" s="42">
        <v>21104400</v>
      </c>
      <c r="P77" s="45">
        <v>57944.36</v>
      </c>
    </row>
    <row r="78" spans="1:16" x14ac:dyDescent="0.25">
      <c r="A78" s="47" t="s">
        <v>224</v>
      </c>
      <c r="B78" s="47" t="s">
        <v>225</v>
      </c>
      <c r="C78" s="47" t="s">
        <v>226</v>
      </c>
      <c r="D78" s="47" t="s">
        <v>148</v>
      </c>
      <c r="E78" s="47">
        <v>60</v>
      </c>
      <c r="F78" s="47">
        <v>5333</v>
      </c>
      <c r="G78" s="47">
        <v>5301</v>
      </c>
      <c r="H78" s="47" t="s">
        <v>20</v>
      </c>
      <c r="I78" s="45">
        <v>2785.93</v>
      </c>
      <c r="J78" s="45">
        <v>117773.26</v>
      </c>
      <c r="K78" s="45">
        <v>62763.83</v>
      </c>
      <c r="L78" s="45">
        <v>4986.3999999999996</v>
      </c>
      <c r="M78" s="42">
        <v>3410605975</v>
      </c>
      <c r="N78" s="42">
        <v>27394565</v>
      </c>
      <c r="O78" s="42">
        <v>19401072</v>
      </c>
      <c r="P78" s="45">
        <v>41252.160000000003</v>
      </c>
    </row>
    <row r="79" spans="1:16" hidden="1" x14ac:dyDescent="0.25">
      <c r="A79" s="47" t="s">
        <v>227</v>
      </c>
      <c r="B79" s="47" t="s">
        <v>225</v>
      </c>
      <c r="C79" s="47" t="s">
        <v>228</v>
      </c>
      <c r="D79" s="47" t="s">
        <v>48</v>
      </c>
      <c r="E79" s="47">
        <v>60</v>
      </c>
      <c r="F79" s="47">
        <v>5334</v>
      </c>
      <c r="G79" s="47">
        <v>5299</v>
      </c>
      <c r="H79" s="47" t="s">
        <v>49</v>
      </c>
      <c r="I79" s="45">
        <v>4848.72</v>
      </c>
      <c r="J79" s="45">
        <v>156562.6</v>
      </c>
      <c r="K79" s="45">
        <v>133638.32999999999</v>
      </c>
      <c r="L79" s="45">
        <v>12558.92</v>
      </c>
      <c r="M79" s="42">
        <v>4744327380</v>
      </c>
      <c r="N79" s="42">
        <v>12043885</v>
      </c>
      <c r="O79" s="42">
        <v>27720951</v>
      </c>
      <c r="P79" s="45">
        <v>109622.76</v>
      </c>
    </row>
    <row r="80" spans="1:16" hidden="1" x14ac:dyDescent="0.25">
      <c r="A80" s="47" t="s">
        <v>230</v>
      </c>
      <c r="B80" s="47" t="s">
        <v>231</v>
      </c>
      <c r="C80" s="47" t="s">
        <v>232</v>
      </c>
      <c r="D80" s="47" t="s">
        <v>115</v>
      </c>
      <c r="E80" s="47">
        <v>60</v>
      </c>
      <c r="F80" s="47">
        <v>5338</v>
      </c>
      <c r="G80" s="47">
        <v>5334</v>
      </c>
      <c r="H80" s="47" t="s">
        <v>49</v>
      </c>
      <c r="I80" s="45">
        <v>5426.71</v>
      </c>
      <c r="J80" s="45">
        <v>166522.91</v>
      </c>
      <c r="K80" s="45">
        <v>154752.87</v>
      </c>
      <c r="L80" s="45">
        <v>11776.52</v>
      </c>
      <c r="M80" s="42">
        <v>5718240438</v>
      </c>
      <c r="N80" s="42">
        <v>13030997</v>
      </c>
      <c r="O80" s="42">
        <v>21642191</v>
      </c>
      <c r="P80" s="45">
        <v>134427.38</v>
      </c>
    </row>
    <row r="81" spans="1:16" x14ac:dyDescent="0.25">
      <c r="A81" s="47" t="s">
        <v>233</v>
      </c>
      <c r="B81" s="47" t="s">
        <v>231</v>
      </c>
      <c r="C81" s="47" t="s">
        <v>234</v>
      </c>
      <c r="D81" s="47" t="s">
        <v>153</v>
      </c>
      <c r="E81" s="47">
        <v>60</v>
      </c>
      <c r="F81" s="47">
        <v>5339</v>
      </c>
      <c r="G81" s="47">
        <v>5301</v>
      </c>
      <c r="H81" s="47" t="s">
        <v>20</v>
      </c>
      <c r="I81" s="45">
        <v>2891.75</v>
      </c>
      <c r="J81" s="45">
        <v>121954.6</v>
      </c>
      <c r="K81" s="45">
        <v>64085.06</v>
      </c>
      <c r="L81" s="45">
        <v>5541.19</v>
      </c>
      <c r="M81" s="42">
        <v>3511898269</v>
      </c>
      <c r="N81" s="42">
        <v>27882447</v>
      </c>
      <c r="O81" s="42">
        <v>20772943</v>
      </c>
      <c r="P81" s="45">
        <v>42961.7</v>
      </c>
    </row>
    <row r="82" spans="1:16" hidden="1" x14ac:dyDescent="0.25">
      <c r="A82" s="47" t="s">
        <v>235</v>
      </c>
      <c r="B82" s="47" t="s">
        <v>236</v>
      </c>
      <c r="C82" s="47" t="s">
        <v>237</v>
      </c>
      <c r="D82" s="47" t="s">
        <v>85</v>
      </c>
      <c r="E82" s="47">
        <v>60</v>
      </c>
      <c r="F82" s="47">
        <v>5342</v>
      </c>
      <c r="G82" s="47">
        <v>5338</v>
      </c>
      <c r="H82" s="47" t="s">
        <v>49</v>
      </c>
      <c r="I82" s="45">
        <v>5508.49</v>
      </c>
      <c r="J82" s="45">
        <v>163026.14000000001</v>
      </c>
      <c r="K82" s="45">
        <v>161904.72</v>
      </c>
      <c r="L82" s="45">
        <v>13451.95</v>
      </c>
      <c r="M82" s="42">
        <v>5601091695</v>
      </c>
      <c r="N82" s="42">
        <v>12419450</v>
      </c>
      <c r="O82" s="42">
        <v>21255720</v>
      </c>
      <c r="P82" s="45">
        <v>142198.85</v>
      </c>
    </row>
    <row r="83" spans="1:16" x14ac:dyDescent="0.25">
      <c r="A83" s="47" t="s">
        <v>238</v>
      </c>
      <c r="B83" s="47" t="s">
        <v>236</v>
      </c>
      <c r="C83" s="47" t="s">
        <v>239</v>
      </c>
      <c r="D83" s="47" t="s">
        <v>239</v>
      </c>
      <c r="E83" s="47">
        <v>60</v>
      </c>
      <c r="F83" s="47">
        <v>5343</v>
      </c>
      <c r="G83" s="47">
        <v>5339</v>
      </c>
      <c r="H83" s="47" t="s">
        <v>20</v>
      </c>
      <c r="I83" s="45">
        <v>2745.77</v>
      </c>
      <c r="J83" s="45">
        <v>113525.85</v>
      </c>
      <c r="K83" s="45">
        <v>61845.21</v>
      </c>
      <c r="L83" s="45">
        <v>5490.05</v>
      </c>
      <c r="M83" s="42">
        <v>3320703356</v>
      </c>
      <c r="N83" s="42">
        <v>28228330</v>
      </c>
      <c r="O83" s="42">
        <v>20018220</v>
      </c>
      <c r="P83" s="45">
        <v>42789.53</v>
      </c>
    </row>
    <row r="84" spans="1:16" x14ac:dyDescent="0.25">
      <c r="A84" s="47" t="s">
        <v>240</v>
      </c>
      <c r="B84" s="47" t="s">
        <v>241</v>
      </c>
      <c r="C84" s="47" t="s">
        <v>152</v>
      </c>
      <c r="D84" s="47" t="s">
        <v>153</v>
      </c>
      <c r="E84" s="47">
        <v>60</v>
      </c>
      <c r="F84" s="47">
        <v>5347</v>
      </c>
      <c r="G84" s="47">
        <v>5339</v>
      </c>
      <c r="H84" s="47" t="s">
        <v>20</v>
      </c>
      <c r="I84" s="45">
        <v>2785.58</v>
      </c>
      <c r="J84" s="45">
        <v>118196.1</v>
      </c>
      <c r="K84" s="45">
        <v>62966.66</v>
      </c>
      <c r="L84" s="45">
        <v>4946.92</v>
      </c>
      <c r="M84" s="42">
        <v>3467836945</v>
      </c>
      <c r="N84" s="42">
        <v>27831666</v>
      </c>
      <c r="O84" s="42">
        <v>20153669</v>
      </c>
      <c r="P84" s="45">
        <v>41024.519999999997</v>
      </c>
    </row>
    <row r="85" spans="1:16" x14ac:dyDescent="0.25">
      <c r="A85" s="47" t="s">
        <v>242</v>
      </c>
      <c r="B85" s="47" t="s">
        <v>241</v>
      </c>
      <c r="C85" s="47" t="s">
        <v>66</v>
      </c>
      <c r="D85" s="47" t="s">
        <v>67</v>
      </c>
      <c r="E85" s="47">
        <v>59</v>
      </c>
      <c r="F85" s="47">
        <v>5348</v>
      </c>
      <c r="G85" s="47">
        <v>5339</v>
      </c>
      <c r="H85" s="47" t="s">
        <v>20</v>
      </c>
      <c r="I85" s="45">
        <v>2919.89</v>
      </c>
      <c r="J85" s="45">
        <v>121393.87</v>
      </c>
      <c r="K85" s="45">
        <v>66179.14</v>
      </c>
      <c r="L85" s="45">
        <v>5544.95</v>
      </c>
      <c r="M85" s="42">
        <v>3545492580</v>
      </c>
      <c r="N85" s="42">
        <v>27964978</v>
      </c>
      <c r="O85" s="42">
        <v>20836240</v>
      </c>
      <c r="P85" s="45">
        <v>45152.82</v>
      </c>
    </row>
    <row r="86" spans="1:16" hidden="1" x14ac:dyDescent="0.25">
      <c r="A86" s="47" t="s">
        <v>243</v>
      </c>
      <c r="B86" s="47" t="s">
        <v>244</v>
      </c>
      <c r="C86" s="47" t="s">
        <v>245</v>
      </c>
      <c r="D86" s="47" t="s">
        <v>155</v>
      </c>
      <c r="E86" s="47">
        <v>60</v>
      </c>
      <c r="F86" s="47">
        <v>5352</v>
      </c>
      <c r="G86" s="47">
        <v>5342</v>
      </c>
      <c r="H86" s="47" t="s">
        <v>49</v>
      </c>
      <c r="I86" s="45">
        <v>6132.26</v>
      </c>
      <c r="J86" s="45">
        <v>162996.34</v>
      </c>
      <c r="K86" s="45">
        <v>181654.09</v>
      </c>
      <c r="L86" s="45">
        <v>16320.47</v>
      </c>
      <c r="M86" s="42">
        <v>5396327566</v>
      </c>
      <c r="N86" s="42">
        <v>16660853</v>
      </c>
      <c r="O86" s="42">
        <v>21674300</v>
      </c>
      <c r="P86" s="45">
        <v>173286.23</v>
      </c>
    </row>
    <row r="87" spans="1:16" x14ac:dyDescent="0.25">
      <c r="A87" s="47" t="s">
        <v>247</v>
      </c>
      <c r="B87" s="47" t="s">
        <v>248</v>
      </c>
      <c r="C87" s="47" t="s">
        <v>210</v>
      </c>
      <c r="D87" s="47" t="s">
        <v>42</v>
      </c>
      <c r="E87" s="47">
        <v>60</v>
      </c>
      <c r="F87" s="47">
        <v>5354</v>
      </c>
      <c r="G87" s="47">
        <v>5348</v>
      </c>
      <c r="H87" s="47" t="s">
        <v>20</v>
      </c>
      <c r="I87" s="45">
        <v>3082.17</v>
      </c>
      <c r="J87" s="45">
        <v>124594.03</v>
      </c>
      <c r="K87" s="45">
        <v>67521.009999999995</v>
      </c>
      <c r="L87" s="45">
        <v>5658.15</v>
      </c>
      <c r="M87" s="42">
        <v>3568796070</v>
      </c>
      <c r="N87" s="42">
        <v>29317699</v>
      </c>
      <c r="O87" s="42">
        <v>19136700</v>
      </c>
      <c r="P87" s="45">
        <v>50627.79</v>
      </c>
    </row>
    <row r="88" spans="1:16" hidden="1" x14ac:dyDescent="0.25">
      <c r="A88" s="47" t="s">
        <v>249</v>
      </c>
      <c r="B88" s="47" t="s">
        <v>248</v>
      </c>
      <c r="C88" s="47" t="s">
        <v>250</v>
      </c>
      <c r="D88" s="47" t="s">
        <v>201</v>
      </c>
      <c r="E88" s="47">
        <v>60</v>
      </c>
      <c r="F88" s="47">
        <v>5356</v>
      </c>
      <c r="G88" s="47">
        <v>5342</v>
      </c>
      <c r="H88" s="47" t="s">
        <v>49</v>
      </c>
      <c r="I88" s="45">
        <v>6490.62</v>
      </c>
      <c r="J88" s="45">
        <v>163779.44</v>
      </c>
      <c r="K88" s="45">
        <v>189268.99</v>
      </c>
      <c r="L88" s="45">
        <v>18867.52</v>
      </c>
      <c r="M88" s="42">
        <v>5249616734</v>
      </c>
      <c r="N88" s="42">
        <v>17585492</v>
      </c>
      <c r="O88" s="42">
        <v>21789161</v>
      </c>
      <c r="P88" s="45">
        <v>192045.2</v>
      </c>
    </row>
    <row r="89" spans="1:16" x14ac:dyDescent="0.25">
      <c r="A89" s="47" t="s">
        <v>252</v>
      </c>
      <c r="B89" s="47" t="s">
        <v>253</v>
      </c>
      <c r="C89" s="47" t="s">
        <v>254</v>
      </c>
      <c r="D89" s="47" t="s">
        <v>148</v>
      </c>
      <c r="E89" s="47">
        <v>60</v>
      </c>
      <c r="F89" s="47">
        <v>5357</v>
      </c>
      <c r="G89" s="47">
        <v>5348</v>
      </c>
      <c r="H89" s="47" t="s">
        <v>20</v>
      </c>
      <c r="I89" s="45">
        <v>2733.06</v>
      </c>
      <c r="J89" s="45">
        <v>117108.03</v>
      </c>
      <c r="K89" s="45">
        <v>58670.69</v>
      </c>
      <c r="L89" s="45">
        <v>4959.25</v>
      </c>
      <c r="M89" s="42">
        <v>3350034878</v>
      </c>
      <c r="N89" s="42">
        <v>27564106</v>
      </c>
      <c r="O89" s="42">
        <v>17873968</v>
      </c>
      <c r="P89" s="45">
        <v>39135.35</v>
      </c>
    </row>
    <row r="90" spans="1:16" x14ac:dyDescent="0.25">
      <c r="A90" s="47" t="s">
        <v>255</v>
      </c>
      <c r="B90" s="47" t="s">
        <v>253</v>
      </c>
      <c r="C90" s="47" t="s">
        <v>256</v>
      </c>
      <c r="D90" s="47" t="s">
        <v>52</v>
      </c>
      <c r="E90" s="47">
        <v>60</v>
      </c>
      <c r="F90" s="47">
        <v>5359</v>
      </c>
      <c r="G90" s="47">
        <v>5348</v>
      </c>
      <c r="H90" s="47" t="s">
        <v>20</v>
      </c>
      <c r="I90" s="45">
        <v>2996.56</v>
      </c>
      <c r="J90" s="45">
        <v>121477.75</v>
      </c>
      <c r="K90" s="45">
        <v>63910.89</v>
      </c>
      <c r="L90" s="45">
        <v>5718.49</v>
      </c>
      <c r="M90" s="42">
        <v>3437247814</v>
      </c>
      <c r="N90" s="42">
        <v>27704017</v>
      </c>
      <c r="O90" s="42">
        <v>18321998</v>
      </c>
      <c r="P90" s="45">
        <v>48869.57</v>
      </c>
    </row>
    <row r="91" spans="1:16" hidden="1" x14ac:dyDescent="0.25">
      <c r="A91" s="47" t="s">
        <v>257</v>
      </c>
      <c r="B91" s="47" t="s">
        <v>258</v>
      </c>
      <c r="C91" s="47" t="s">
        <v>259</v>
      </c>
      <c r="D91" s="47" t="s">
        <v>23</v>
      </c>
      <c r="E91" s="47">
        <v>60</v>
      </c>
      <c r="F91" s="47">
        <v>5360</v>
      </c>
      <c r="G91" s="47">
        <v>5342</v>
      </c>
      <c r="H91" s="47" t="s">
        <v>49</v>
      </c>
      <c r="I91" s="45">
        <v>5626.62</v>
      </c>
      <c r="J91" s="45">
        <v>155016.26999999999</v>
      </c>
      <c r="K91" s="45">
        <v>161351.34</v>
      </c>
      <c r="L91" s="45">
        <v>17048.29</v>
      </c>
      <c r="M91" s="42">
        <v>4986660198</v>
      </c>
      <c r="N91" s="42">
        <v>11598040</v>
      </c>
      <c r="O91" s="42">
        <v>20858317</v>
      </c>
      <c r="P91" s="45">
        <v>149661.51999999999</v>
      </c>
    </row>
    <row r="92" spans="1:16" hidden="1" x14ac:dyDescent="0.25">
      <c r="A92" s="47" t="s">
        <v>261</v>
      </c>
      <c r="B92" s="47" t="s">
        <v>258</v>
      </c>
      <c r="C92" s="47" t="s">
        <v>262</v>
      </c>
      <c r="D92" s="47" t="s">
        <v>76</v>
      </c>
      <c r="E92" s="47">
        <v>60</v>
      </c>
      <c r="F92" s="47">
        <v>5361</v>
      </c>
      <c r="G92" s="47">
        <v>5360</v>
      </c>
      <c r="H92" s="47" t="s">
        <v>49</v>
      </c>
      <c r="I92" s="45">
        <v>6043.1100000000006</v>
      </c>
      <c r="J92" s="45">
        <v>162827.54999999999</v>
      </c>
      <c r="K92" s="45">
        <v>175051.85</v>
      </c>
      <c r="L92" s="45">
        <v>18878.71</v>
      </c>
      <c r="M92" s="42">
        <v>5205835478</v>
      </c>
      <c r="N92" s="42">
        <v>16840413</v>
      </c>
      <c r="O92" s="42">
        <v>22703256</v>
      </c>
      <c r="P92" s="45">
        <v>166169.26</v>
      </c>
    </row>
    <row r="93" spans="1:16" x14ac:dyDescent="0.25">
      <c r="A93" s="47" t="s">
        <v>264</v>
      </c>
      <c r="B93" s="47" t="s">
        <v>265</v>
      </c>
      <c r="C93" s="47" t="s">
        <v>57</v>
      </c>
      <c r="D93" s="47" t="s">
        <v>174</v>
      </c>
      <c r="E93" s="47">
        <v>60</v>
      </c>
      <c r="F93" s="47">
        <v>5362</v>
      </c>
      <c r="G93" s="47">
        <v>5348</v>
      </c>
      <c r="H93" s="47" t="s">
        <v>20</v>
      </c>
      <c r="I93" s="45">
        <v>3076.19</v>
      </c>
      <c r="J93" s="45">
        <v>127395.86</v>
      </c>
      <c r="K93" s="45">
        <v>66113.070000000007</v>
      </c>
      <c r="L93" s="45">
        <v>7112.7</v>
      </c>
      <c r="M93" s="42">
        <v>3583816510</v>
      </c>
      <c r="N93" s="42">
        <v>28968637</v>
      </c>
      <c r="O93" s="42">
        <v>21127643</v>
      </c>
      <c r="P93" s="45">
        <v>46563.45</v>
      </c>
    </row>
    <row r="94" spans="1:16" hidden="1" x14ac:dyDescent="0.25">
      <c r="A94" s="47" t="s">
        <v>266</v>
      </c>
      <c r="B94" s="47" t="s">
        <v>265</v>
      </c>
      <c r="C94" s="47" t="s">
        <v>267</v>
      </c>
      <c r="D94" s="47" t="s">
        <v>80</v>
      </c>
      <c r="E94" s="47">
        <v>60</v>
      </c>
      <c r="F94" s="47">
        <v>5363</v>
      </c>
      <c r="G94" s="47">
        <v>5360</v>
      </c>
      <c r="H94" s="47" t="s">
        <v>49</v>
      </c>
      <c r="I94" s="45">
        <v>9082.9500000000007</v>
      </c>
      <c r="J94" s="45">
        <v>169928.76</v>
      </c>
      <c r="K94" s="45">
        <v>266930.78999999998</v>
      </c>
      <c r="L94" s="45">
        <v>24702.9</v>
      </c>
      <c r="M94" s="42">
        <v>5228798792</v>
      </c>
      <c r="N94" s="42">
        <v>12906672</v>
      </c>
      <c r="O94" s="42">
        <v>23339891</v>
      </c>
      <c r="P94" s="45">
        <v>319556.81</v>
      </c>
    </row>
    <row r="95" spans="1:16" x14ac:dyDescent="0.25">
      <c r="A95" s="47" t="s">
        <v>269</v>
      </c>
      <c r="B95" s="47" t="s">
        <v>270</v>
      </c>
      <c r="C95" s="47" t="s">
        <v>271</v>
      </c>
      <c r="D95" s="47" t="s">
        <v>272</v>
      </c>
      <c r="E95" s="47">
        <v>60</v>
      </c>
      <c r="F95" s="47">
        <v>5369</v>
      </c>
      <c r="G95" s="47">
        <v>5348</v>
      </c>
      <c r="H95" s="47" t="s">
        <v>20</v>
      </c>
      <c r="I95" s="45">
        <v>2357.9299999999998</v>
      </c>
      <c r="J95" s="45">
        <v>106423.5</v>
      </c>
      <c r="K95" s="45">
        <v>50831.29</v>
      </c>
      <c r="L95" s="45">
        <v>5576.53</v>
      </c>
      <c r="M95" s="42">
        <v>3050611470</v>
      </c>
      <c r="N95" s="42">
        <v>28331694</v>
      </c>
      <c r="O95" s="42">
        <v>18406537</v>
      </c>
      <c r="P95" s="45">
        <v>28271.62</v>
      </c>
    </row>
    <row r="96" spans="1:16" x14ac:dyDescent="0.25">
      <c r="A96" s="47" t="s">
        <v>273</v>
      </c>
      <c r="B96" s="47" t="s">
        <v>274</v>
      </c>
      <c r="C96" s="47" t="s">
        <v>275</v>
      </c>
      <c r="D96" s="47" t="s">
        <v>85</v>
      </c>
      <c r="E96" s="47">
        <v>60</v>
      </c>
      <c r="F96" s="47">
        <v>5380</v>
      </c>
      <c r="G96" s="47">
        <v>5348</v>
      </c>
      <c r="H96" s="47" t="s">
        <v>20</v>
      </c>
      <c r="I96" s="45">
        <v>2474.94</v>
      </c>
      <c r="J96" s="45">
        <v>108377.47</v>
      </c>
      <c r="K96" s="45">
        <v>54329.99</v>
      </c>
      <c r="L96" s="45">
        <v>5737.21</v>
      </c>
      <c r="M96" s="42">
        <v>3087831741</v>
      </c>
      <c r="N96" s="42">
        <v>27323810</v>
      </c>
      <c r="O96" s="42">
        <v>17562762</v>
      </c>
      <c r="P96" s="45">
        <v>32077</v>
      </c>
    </row>
    <row r="97" spans="1:16" x14ac:dyDescent="0.25">
      <c r="A97" s="47" t="s">
        <v>276</v>
      </c>
      <c r="B97" s="47" t="s">
        <v>274</v>
      </c>
      <c r="C97" s="47" t="s">
        <v>277</v>
      </c>
      <c r="D97" s="47" t="s">
        <v>278</v>
      </c>
      <c r="E97" s="47">
        <v>60</v>
      </c>
      <c r="F97" s="47">
        <v>5381</v>
      </c>
      <c r="G97" s="47">
        <v>5348</v>
      </c>
      <c r="H97" s="47" t="s">
        <v>20</v>
      </c>
      <c r="I97" s="45">
        <v>2812.39</v>
      </c>
      <c r="J97" s="45">
        <v>120190.49</v>
      </c>
      <c r="K97" s="45">
        <v>60960.9</v>
      </c>
      <c r="L97" s="45">
        <v>6187.02</v>
      </c>
      <c r="M97" s="42">
        <v>3376861017</v>
      </c>
      <c r="N97" s="42">
        <v>28394806</v>
      </c>
      <c r="O97" s="42">
        <v>19738839</v>
      </c>
      <c r="P97" s="45">
        <v>39432.230000000003</v>
      </c>
    </row>
    <row r="98" spans="1:16" x14ac:dyDescent="0.25">
      <c r="A98" s="47" t="s">
        <v>279</v>
      </c>
      <c r="B98" s="47" t="s">
        <v>274</v>
      </c>
      <c r="C98" s="47" t="s">
        <v>280</v>
      </c>
      <c r="D98" s="47" t="s">
        <v>281</v>
      </c>
      <c r="E98" s="47">
        <v>60</v>
      </c>
      <c r="F98" s="47">
        <v>5383</v>
      </c>
      <c r="G98" s="47">
        <v>5348</v>
      </c>
      <c r="H98" s="47" t="s">
        <v>20</v>
      </c>
      <c r="I98" s="45">
        <v>2999.61</v>
      </c>
      <c r="J98" s="45">
        <v>122422.7</v>
      </c>
      <c r="K98" s="45">
        <v>64887.61</v>
      </c>
      <c r="L98" s="45">
        <v>6662.6</v>
      </c>
      <c r="M98" s="42">
        <v>3445298031</v>
      </c>
      <c r="N98" s="42">
        <v>27550420</v>
      </c>
      <c r="O98" s="42">
        <v>20091316</v>
      </c>
      <c r="P98" s="45">
        <v>46457.8</v>
      </c>
    </row>
    <row r="99" spans="1:16" x14ac:dyDescent="0.25">
      <c r="A99" s="47" t="s">
        <v>282</v>
      </c>
      <c r="B99" s="47" t="s">
        <v>283</v>
      </c>
      <c r="C99" s="47" t="s">
        <v>284</v>
      </c>
      <c r="D99" s="47" t="s">
        <v>98</v>
      </c>
      <c r="E99" s="47">
        <v>60</v>
      </c>
      <c r="F99" s="47">
        <v>5385</v>
      </c>
      <c r="G99" s="47">
        <v>5348</v>
      </c>
      <c r="H99" s="47" t="s">
        <v>20</v>
      </c>
      <c r="I99" s="45">
        <v>2968.06</v>
      </c>
      <c r="J99" s="45">
        <v>125128.24</v>
      </c>
      <c r="K99" s="45">
        <v>64725.919999999998</v>
      </c>
      <c r="L99" s="45">
        <v>5428.73</v>
      </c>
      <c r="M99" s="42">
        <v>3522459468</v>
      </c>
      <c r="N99" s="42">
        <v>29263002</v>
      </c>
      <c r="O99" s="42">
        <v>21068360</v>
      </c>
      <c r="P99" s="45">
        <v>44024.05</v>
      </c>
    </row>
    <row r="100" spans="1:16" x14ac:dyDescent="0.25">
      <c r="A100" s="47" t="s">
        <v>285</v>
      </c>
      <c r="B100" s="47" t="s">
        <v>283</v>
      </c>
      <c r="C100" s="47" t="s">
        <v>234</v>
      </c>
      <c r="D100" s="47" t="s">
        <v>153</v>
      </c>
      <c r="E100" s="47">
        <v>60</v>
      </c>
      <c r="F100" s="47">
        <v>5397</v>
      </c>
      <c r="G100" s="47">
        <v>5348</v>
      </c>
      <c r="H100" s="47" t="s">
        <v>20</v>
      </c>
      <c r="I100" s="45">
        <v>4528.41</v>
      </c>
      <c r="J100" s="45">
        <v>144459.04</v>
      </c>
      <c r="K100" s="45">
        <v>107356.39</v>
      </c>
      <c r="L100" s="45">
        <v>7753.69</v>
      </c>
      <c r="M100" s="42">
        <v>4011209711</v>
      </c>
      <c r="N100" s="42">
        <v>29185335</v>
      </c>
      <c r="O100" s="42">
        <v>24651384</v>
      </c>
      <c r="P100" s="45">
        <v>108573.15</v>
      </c>
    </row>
    <row r="101" spans="1:16" x14ac:dyDescent="0.25">
      <c r="A101" s="47" t="s">
        <v>286</v>
      </c>
      <c r="B101" s="47" t="s">
        <v>287</v>
      </c>
      <c r="C101" s="47" t="s">
        <v>288</v>
      </c>
      <c r="D101" s="47" t="s">
        <v>289</v>
      </c>
      <c r="E101" s="47">
        <v>60</v>
      </c>
      <c r="F101" s="47">
        <v>5402</v>
      </c>
      <c r="G101" s="47">
        <v>5385</v>
      </c>
      <c r="H101" s="47" t="s">
        <v>20</v>
      </c>
      <c r="I101" s="45">
        <v>2816</v>
      </c>
      <c r="J101" s="45">
        <v>120183.63</v>
      </c>
      <c r="K101" s="45">
        <v>59208.05</v>
      </c>
      <c r="L101" s="45">
        <v>5021.4399999999996</v>
      </c>
      <c r="M101" s="42">
        <v>3365356555</v>
      </c>
      <c r="N101" s="42">
        <v>28375710</v>
      </c>
      <c r="O101" s="42">
        <v>19859532</v>
      </c>
      <c r="P101" s="45">
        <v>40745.1</v>
      </c>
    </row>
    <row r="102" spans="1:16" x14ac:dyDescent="0.25">
      <c r="A102" s="47" t="s">
        <v>290</v>
      </c>
      <c r="B102" s="47" t="s">
        <v>291</v>
      </c>
      <c r="C102" s="47" t="s">
        <v>48</v>
      </c>
      <c r="D102" s="47" t="s">
        <v>48</v>
      </c>
      <c r="E102" s="47">
        <v>60</v>
      </c>
      <c r="F102" s="47">
        <v>5406</v>
      </c>
      <c r="G102" s="47">
        <v>5385</v>
      </c>
      <c r="H102" s="47" t="s">
        <v>20</v>
      </c>
      <c r="I102" s="45">
        <v>2848.96</v>
      </c>
      <c r="J102" s="45">
        <v>122948.71</v>
      </c>
      <c r="K102" s="45">
        <v>59747.12</v>
      </c>
      <c r="L102" s="45">
        <v>5440.2</v>
      </c>
      <c r="M102" s="42">
        <v>3489609852</v>
      </c>
      <c r="N102" s="42">
        <v>28698692</v>
      </c>
      <c r="O102" s="42">
        <v>20570897</v>
      </c>
      <c r="P102" s="45">
        <v>39406.75</v>
      </c>
    </row>
    <row r="103" spans="1:16" hidden="1" x14ac:dyDescent="0.25">
      <c r="A103" s="47" t="s">
        <v>292</v>
      </c>
      <c r="B103" s="47" t="s">
        <v>293</v>
      </c>
      <c r="C103" s="47" t="s">
        <v>294</v>
      </c>
      <c r="D103" s="47" t="s">
        <v>98</v>
      </c>
      <c r="E103" s="47">
        <v>60</v>
      </c>
      <c r="F103" s="47">
        <v>5411</v>
      </c>
      <c r="G103" s="47">
        <v>5361</v>
      </c>
      <c r="H103" s="47" t="s">
        <v>49</v>
      </c>
      <c r="I103" s="45">
        <v>15923.41</v>
      </c>
      <c r="J103" s="45">
        <v>188249.36</v>
      </c>
      <c r="K103" s="45">
        <v>495274.77</v>
      </c>
      <c r="L103" s="45">
        <v>53248.98</v>
      </c>
      <c r="M103" s="42">
        <v>5505365732</v>
      </c>
      <c r="N103" s="42">
        <v>28980040</v>
      </c>
      <c r="O103" s="42">
        <v>16409672</v>
      </c>
      <c r="P103" s="45">
        <v>611108.36</v>
      </c>
    </row>
    <row r="104" spans="1:16" x14ac:dyDescent="0.25">
      <c r="A104" s="47" t="s">
        <v>295</v>
      </c>
      <c r="B104" s="47" t="s">
        <v>293</v>
      </c>
      <c r="C104" s="47" t="s">
        <v>296</v>
      </c>
      <c r="D104" s="47" t="s">
        <v>69</v>
      </c>
      <c r="E104" s="47">
        <v>60</v>
      </c>
      <c r="F104" s="47">
        <v>5413</v>
      </c>
      <c r="G104" s="47">
        <v>5385</v>
      </c>
      <c r="H104" s="47" t="s">
        <v>20</v>
      </c>
      <c r="I104" s="45">
        <v>1719.51</v>
      </c>
      <c r="J104" s="45">
        <v>86149.49</v>
      </c>
      <c r="K104" s="45">
        <v>37349.1</v>
      </c>
      <c r="L104" s="45">
        <v>4547.17</v>
      </c>
      <c r="M104" s="42">
        <v>2513361790</v>
      </c>
      <c r="N104" s="42">
        <v>34592746</v>
      </c>
      <c r="O104" s="42">
        <v>14567919</v>
      </c>
      <c r="P104" s="45">
        <v>11962.59</v>
      </c>
    </row>
    <row r="105" spans="1:16" x14ac:dyDescent="0.25">
      <c r="A105" s="47" t="s">
        <v>297</v>
      </c>
      <c r="B105" s="47" t="s">
        <v>298</v>
      </c>
      <c r="C105" s="47" t="s">
        <v>299</v>
      </c>
      <c r="D105" s="47" t="s">
        <v>115</v>
      </c>
      <c r="E105" s="47">
        <v>60</v>
      </c>
      <c r="F105" s="47">
        <v>5415</v>
      </c>
      <c r="G105" s="47">
        <v>5406</v>
      </c>
      <c r="H105" s="47" t="s">
        <v>20</v>
      </c>
      <c r="I105" s="45">
        <v>2879.84</v>
      </c>
      <c r="J105" s="45">
        <v>122741.1</v>
      </c>
      <c r="K105" s="45">
        <v>61709.95</v>
      </c>
      <c r="L105" s="45">
        <v>5308.25</v>
      </c>
      <c r="M105" s="42">
        <v>3447329743</v>
      </c>
      <c r="N105" s="42">
        <v>28795581</v>
      </c>
      <c r="O105" s="42">
        <v>19237063</v>
      </c>
      <c r="P105" s="45">
        <v>41540.550000000003</v>
      </c>
    </row>
    <row r="106" spans="1:16" x14ac:dyDescent="0.25">
      <c r="A106" s="47" t="s">
        <v>300</v>
      </c>
      <c r="B106" s="47" t="s">
        <v>301</v>
      </c>
      <c r="C106" s="47" t="s">
        <v>302</v>
      </c>
      <c r="D106" s="47" t="s">
        <v>52</v>
      </c>
      <c r="E106" s="47">
        <v>60</v>
      </c>
      <c r="F106" s="47">
        <v>5435</v>
      </c>
      <c r="G106" s="47">
        <v>5406</v>
      </c>
      <c r="H106" s="47" t="s">
        <v>20</v>
      </c>
      <c r="I106" s="45">
        <v>2963.32</v>
      </c>
      <c r="J106" s="45">
        <v>125967.76</v>
      </c>
      <c r="K106" s="45">
        <v>64853.7</v>
      </c>
      <c r="L106" s="45">
        <v>5365.04</v>
      </c>
      <c r="M106" s="42">
        <v>3526106696</v>
      </c>
      <c r="N106" s="42">
        <v>36668951</v>
      </c>
      <c r="O106" s="42">
        <v>20532353</v>
      </c>
      <c r="P106" s="45">
        <v>43083</v>
      </c>
    </row>
    <row r="107" spans="1:16" x14ac:dyDescent="0.25">
      <c r="A107" s="47" t="s">
        <v>303</v>
      </c>
      <c r="B107" s="47" t="s">
        <v>301</v>
      </c>
      <c r="C107" s="47" t="s">
        <v>304</v>
      </c>
      <c r="D107" s="47" t="s">
        <v>207</v>
      </c>
      <c r="E107" s="47">
        <v>60</v>
      </c>
      <c r="F107" s="47">
        <v>5436</v>
      </c>
      <c r="G107" s="47">
        <v>5406</v>
      </c>
      <c r="H107" s="47" t="s">
        <v>20</v>
      </c>
      <c r="I107" s="45">
        <v>1713.88</v>
      </c>
      <c r="J107" s="45">
        <v>87239.96</v>
      </c>
      <c r="K107" s="45">
        <v>35755.33</v>
      </c>
      <c r="L107" s="45">
        <v>3828.78</v>
      </c>
      <c r="M107" s="42">
        <v>2553563010</v>
      </c>
      <c r="N107" s="42">
        <v>28259935</v>
      </c>
      <c r="O107" s="42">
        <v>15727740</v>
      </c>
      <c r="P107" s="45">
        <v>12327.04</v>
      </c>
    </row>
    <row r="108" spans="1:16" x14ac:dyDescent="0.25">
      <c r="A108" s="47" t="s">
        <v>305</v>
      </c>
      <c r="B108" s="47" t="s">
        <v>306</v>
      </c>
      <c r="C108" s="47" t="s">
        <v>42</v>
      </c>
      <c r="D108" s="47" t="s">
        <v>42</v>
      </c>
      <c r="E108" s="47">
        <v>60</v>
      </c>
      <c r="F108" s="47">
        <v>5440</v>
      </c>
      <c r="G108" s="47">
        <v>5406</v>
      </c>
      <c r="H108" s="47" t="s">
        <v>20</v>
      </c>
      <c r="I108" s="45">
        <v>3099.5</v>
      </c>
      <c r="J108" s="45">
        <v>128805.74</v>
      </c>
      <c r="K108" s="45">
        <v>67654.87</v>
      </c>
      <c r="L108" s="45">
        <v>5428.85</v>
      </c>
      <c r="M108" s="42">
        <v>3569257819</v>
      </c>
      <c r="N108" s="42">
        <v>29241662</v>
      </c>
      <c r="O108" s="42">
        <v>20722076</v>
      </c>
      <c r="P108" s="45">
        <v>47860.87</v>
      </c>
    </row>
    <row r="109" spans="1:16" hidden="1" x14ac:dyDescent="0.25">
      <c r="A109" s="47" t="s">
        <v>307</v>
      </c>
      <c r="B109" s="47" t="s">
        <v>306</v>
      </c>
      <c r="C109" s="47" t="s">
        <v>308</v>
      </c>
      <c r="D109" s="47" t="s">
        <v>155</v>
      </c>
      <c r="E109" s="47">
        <v>61</v>
      </c>
      <c r="F109" s="47">
        <v>5445</v>
      </c>
      <c r="G109" s="47">
        <v>5361</v>
      </c>
      <c r="H109" s="47" t="s">
        <v>49</v>
      </c>
      <c r="I109" s="45">
        <v>8881.91</v>
      </c>
      <c r="J109" s="45">
        <v>190765.54</v>
      </c>
      <c r="K109" s="45">
        <v>283077.87</v>
      </c>
      <c r="L109" s="45">
        <v>26370.240000000002</v>
      </c>
      <c r="M109" s="42">
        <v>5204310939</v>
      </c>
      <c r="N109" s="42">
        <v>14836549</v>
      </c>
      <c r="O109" s="42">
        <v>17323240</v>
      </c>
      <c r="P109" s="45">
        <v>284649.38</v>
      </c>
    </row>
    <row r="110" spans="1:16" x14ac:dyDescent="0.25">
      <c r="A110" s="47" t="s">
        <v>310</v>
      </c>
      <c r="B110" s="47" t="s">
        <v>311</v>
      </c>
      <c r="C110" s="47" t="s">
        <v>312</v>
      </c>
      <c r="D110" s="47" t="s">
        <v>105</v>
      </c>
      <c r="E110" s="47">
        <v>59</v>
      </c>
      <c r="F110" s="47">
        <v>5447</v>
      </c>
      <c r="G110" s="47">
        <v>5406</v>
      </c>
      <c r="H110" s="47" t="s">
        <v>20</v>
      </c>
      <c r="I110" s="45">
        <v>4053.8</v>
      </c>
      <c r="J110" s="45">
        <v>138752.93</v>
      </c>
      <c r="K110" s="45">
        <v>95792.35</v>
      </c>
      <c r="L110" s="45">
        <v>6732.71</v>
      </c>
      <c r="M110" s="42">
        <v>3767787272</v>
      </c>
      <c r="N110" s="42">
        <v>29096863</v>
      </c>
      <c r="O110" s="42">
        <v>22876804</v>
      </c>
      <c r="P110" s="45">
        <v>89532.28</v>
      </c>
    </row>
    <row r="111" spans="1:16" x14ac:dyDescent="0.25">
      <c r="A111" s="47" t="s">
        <v>313</v>
      </c>
      <c r="B111" s="47" t="s">
        <v>311</v>
      </c>
      <c r="C111" s="47" t="s">
        <v>153</v>
      </c>
      <c r="D111" s="47" t="s">
        <v>153</v>
      </c>
      <c r="E111" s="47">
        <v>60</v>
      </c>
      <c r="F111" s="47">
        <v>5449</v>
      </c>
      <c r="G111" s="47">
        <v>5447</v>
      </c>
      <c r="H111" s="47" t="s">
        <v>20</v>
      </c>
      <c r="I111" s="45">
        <v>2678.14</v>
      </c>
      <c r="J111" s="45">
        <v>121853.39</v>
      </c>
      <c r="K111" s="45">
        <v>60675.94</v>
      </c>
      <c r="L111" s="45">
        <v>3796.22</v>
      </c>
      <c r="M111" s="42">
        <v>3555091587</v>
      </c>
      <c r="N111" s="42">
        <v>26957243</v>
      </c>
      <c r="O111" s="42">
        <v>18380828</v>
      </c>
      <c r="P111" s="45">
        <v>33114.74</v>
      </c>
    </row>
    <row r="112" spans="1:16" x14ac:dyDescent="0.25">
      <c r="A112" s="47" t="s">
        <v>314</v>
      </c>
      <c r="B112" s="47" t="s">
        <v>315</v>
      </c>
      <c r="C112" s="47" t="s">
        <v>316</v>
      </c>
      <c r="D112" s="47" t="s">
        <v>201</v>
      </c>
      <c r="E112" s="47">
        <v>60</v>
      </c>
      <c r="F112" s="47">
        <v>5459</v>
      </c>
      <c r="G112" s="47">
        <v>5457</v>
      </c>
      <c r="H112" s="47" t="s">
        <v>20</v>
      </c>
      <c r="I112" s="45">
        <v>3102.88</v>
      </c>
      <c r="J112" s="45">
        <v>128886.71</v>
      </c>
      <c r="K112" s="45">
        <v>67489.94</v>
      </c>
      <c r="L112" s="45">
        <v>5283.3</v>
      </c>
      <c r="M112" s="42">
        <v>3565268589</v>
      </c>
      <c r="N112" s="42">
        <v>48842687</v>
      </c>
      <c r="O112" s="42">
        <v>20435383</v>
      </c>
      <c r="P112" s="45">
        <v>47607.839999999997</v>
      </c>
    </row>
    <row r="113" spans="1:16" x14ac:dyDescent="0.25">
      <c r="A113" s="47" t="s">
        <v>317</v>
      </c>
      <c r="B113" s="47" t="s">
        <v>318</v>
      </c>
      <c r="C113" s="47" t="s">
        <v>319</v>
      </c>
      <c r="D113" s="47" t="s">
        <v>39</v>
      </c>
      <c r="E113" s="47">
        <v>60</v>
      </c>
      <c r="F113" s="47">
        <v>5469</v>
      </c>
      <c r="G113" s="47">
        <v>5447</v>
      </c>
      <c r="H113" s="47" t="s">
        <v>20</v>
      </c>
      <c r="I113" s="45">
        <v>4634.08</v>
      </c>
      <c r="J113" s="45">
        <v>144765.99</v>
      </c>
      <c r="K113" s="45">
        <v>107058.73</v>
      </c>
      <c r="L113" s="45">
        <v>7695.31</v>
      </c>
      <c r="M113" s="42">
        <v>3917407659</v>
      </c>
      <c r="N113" s="42">
        <v>29564323</v>
      </c>
      <c r="O113" s="42">
        <v>25050739</v>
      </c>
      <c r="P113" s="45">
        <v>113740.06</v>
      </c>
    </row>
    <row r="114" spans="1:16" hidden="1" x14ac:dyDescent="0.25">
      <c r="A114" s="47" t="s">
        <v>320</v>
      </c>
      <c r="B114" s="47" t="s">
        <v>318</v>
      </c>
      <c r="C114" s="47" t="s">
        <v>177</v>
      </c>
      <c r="D114" s="47" t="s">
        <v>155</v>
      </c>
      <c r="E114" s="47">
        <v>61</v>
      </c>
      <c r="F114" s="47">
        <v>5471</v>
      </c>
      <c r="G114" s="47">
        <v>5361</v>
      </c>
      <c r="H114" s="47" t="s">
        <v>49</v>
      </c>
      <c r="I114" s="45">
        <v>17776.990000000002</v>
      </c>
      <c r="J114" s="45">
        <v>190764.56</v>
      </c>
      <c r="K114" s="45">
        <v>562248.51</v>
      </c>
      <c r="L114" s="45">
        <v>51368.32</v>
      </c>
      <c r="M114" s="42">
        <v>4630071708</v>
      </c>
      <c r="N114" s="42">
        <v>13345394</v>
      </c>
      <c r="O114" s="42">
        <v>16119941</v>
      </c>
      <c r="P114" s="45">
        <v>743786.82</v>
      </c>
    </row>
    <row r="115" spans="1:16" x14ac:dyDescent="0.25">
      <c r="A115" s="47" t="s">
        <v>321</v>
      </c>
      <c r="B115" s="47" t="s">
        <v>322</v>
      </c>
      <c r="C115" s="47" t="s">
        <v>323</v>
      </c>
      <c r="D115" s="47" t="s">
        <v>85</v>
      </c>
      <c r="E115" s="47">
        <v>60</v>
      </c>
      <c r="F115" s="47">
        <v>5474</v>
      </c>
      <c r="G115" s="47">
        <v>5447</v>
      </c>
      <c r="H115" s="47" t="s">
        <v>20</v>
      </c>
      <c r="I115" s="45">
        <v>4184</v>
      </c>
      <c r="J115" s="45">
        <v>139831.99</v>
      </c>
      <c r="K115" s="45">
        <v>95315.8</v>
      </c>
      <c r="L115" s="45">
        <v>5380.75</v>
      </c>
      <c r="M115" s="42">
        <v>3855035258</v>
      </c>
      <c r="N115" s="42">
        <v>26882051</v>
      </c>
      <c r="O115" s="42">
        <v>22903333</v>
      </c>
      <c r="P115" s="45">
        <v>95629.87</v>
      </c>
    </row>
    <row r="116" spans="1:16" hidden="1" x14ac:dyDescent="0.25">
      <c r="A116" s="47" t="s">
        <v>324</v>
      </c>
      <c r="B116" s="47" t="s">
        <v>322</v>
      </c>
      <c r="C116" s="47" t="s">
        <v>325</v>
      </c>
      <c r="D116" s="47" t="s">
        <v>326</v>
      </c>
      <c r="E116" s="47">
        <v>60</v>
      </c>
      <c r="F116" s="47">
        <v>5475</v>
      </c>
      <c r="G116" s="47">
        <v>5361</v>
      </c>
      <c r="H116" s="47" t="s">
        <v>49</v>
      </c>
      <c r="I116" s="45">
        <v>16781.41</v>
      </c>
      <c r="J116" s="45">
        <v>190168.72</v>
      </c>
      <c r="K116" s="45">
        <v>530409.68000000005</v>
      </c>
      <c r="L116" s="45">
        <v>46498.98</v>
      </c>
      <c r="M116" s="42">
        <v>4652066494</v>
      </c>
      <c r="N116" s="42">
        <v>11685545</v>
      </c>
      <c r="O116" s="42">
        <v>15230387</v>
      </c>
      <c r="P116" s="45">
        <v>691110.24</v>
      </c>
    </row>
    <row r="117" spans="1:16" hidden="1" x14ac:dyDescent="0.25">
      <c r="A117" s="47" t="s">
        <v>327</v>
      </c>
      <c r="B117" s="47" t="s">
        <v>328</v>
      </c>
      <c r="C117" s="47" t="s">
        <v>329</v>
      </c>
      <c r="D117" s="47" t="s">
        <v>207</v>
      </c>
      <c r="E117" s="47">
        <v>60</v>
      </c>
      <c r="F117" s="47">
        <v>5482</v>
      </c>
      <c r="G117" s="47">
        <v>5361</v>
      </c>
      <c r="H117" s="47" t="s">
        <v>49</v>
      </c>
      <c r="I117" s="45">
        <v>6791.98</v>
      </c>
      <c r="J117" s="45">
        <v>104264.3</v>
      </c>
      <c r="K117" s="45">
        <v>215161.11</v>
      </c>
      <c r="L117" s="45">
        <v>18626.53</v>
      </c>
      <c r="M117" s="42">
        <v>2661091301</v>
      </c>
      <c r="N117" s="42">
        <v>12432049</v>
      </c>
      <c r="O117" s="42">
        <v>8872316</v>
      </c>
      <c r="P117" s="45">
        <v>251708.2</v>
      </c>
    </row>
    <row r="118" spans="1:16" x14ac:dyDescent="0.25">
      <c r="A118" s="47" t="s">
        <v>330</v>
      </c>
      <c r="B118" s="47" t="s">
        <v>331</v>
      </c>
      <c r="C118" s="47" t="s">
        <v>332</v>
      </c>
      <c r="D118" s="47" t="s">
        <v>278</v>
      </c>
      <c r="E118" s="47">
        <v>60</v>
      </c>
      <c r="F118" s="47">
        <v>5484</v>
      </c>
      <c r="G118" s="47">
        <v>5447</v>
      </c>
      <c r="H118" s="47" t="s">
        <v>20</v>
      </c>
      <c r="I118" s="45">
        <v>4898.53</v>
      </c>
      <c r="J118" s="45">
        <v>146844.1</v>
      </c>
      <c r="K118" s="45">
        <v>111741.14</v>
      </c>
      <c r="L118" s="45">
        <v>8141.94</v>
      </c>
      <c r="M118" s="42">
        <v>3952775015</v>
      </c>
      <c r="N118" s="42">
        <v>29164195</v>
      </c>
      <c r="O118" s="42">
        <v>25208576</v>
      </c>
      <c r="P118" s="45">
        <v>126213.88</v>
      </c>
    </row>
    <row r="119" spans="1:16" x14ac:dyDescent="0.25">
      <c r="A119" s="47" t="s">
        <v>333</v>
      </c>
      <c r="B119" s="47" t="s">
        <v>334</v>
      </c>
      <c r="C119" s="47" t="s">
        <v>335</v>
      </c>
      <c r="D119" s="47" t="s">
        <v>32</v>
      </c>
      <c r="E119" s="47">
        <v>60</v>
      </c>
      <c r="F119" s="47">
        <v>5487</v>
      </c>
      <c r="G119" s="47">
        <v>5447</v>
      </c>
      <c r="H119" s="47" t="s">
        <v>20</v>
      </c>
      <c r="I119" s="45">
        <v>4599.2199999999993</v>
      </c>
      <c r="J119" s="45">
        <v>146447.51999999999</v>
      </c>
      <c r="K119" s="45">
        <v>107481.98</v>
      </c>
      <c r="L119" s="45">
        <v>7971.32</v>
      </c>
      <c r="M119" s="42">
        <v>4009062855</v>
      </c>
      <c r="N119" s="42">
        <v>29219527</v>
      </c>
      <c r="O119" s="42">
        <v>25119506</v>
      </c>
      <c r="P119" s="45">
        <v>109672.28</v>
      </c>
    </row>
    <row r="120" spans="1:16" x14ac:dyDescent="0.25">
      <c r="A120" s="47" t="s">
        <v>336</v>
      </c>
      <c r="B120" s="47" t="s">
        <v>337</v>
      </c>
      <c r="C120" s="47" t="s">
        <v>338</v>
      </c>
      <c r="D120" s="47" t="s">
        <v>339</v>
      </c>
      <c r="E120" s="47">
        <v>60</v>
      </c>
      <c r="F120" s="47">
        <v>5490</v>
      </c>
      <c r="G120" s="47">
        <v>5469</v>
      </c>
      <c r="H120" s="47" t="s">
        <v>20</v>
      </c>
      <c r="I120" s="45">
        <v>4486.4500000000007</v>
      </c>
      <c r="J120" s="45">
        <v>141986.65</v>
      </c>
      <c r="K120" s="45">
        <v>105244.27</v>
      </c>
      <c r="L120" s="45">
        <v>7072.93</v>
      </c>
      <c r="M120" s="42">
        <v>3862756009</v>
      </c>
      <c r="N120" s="42">
        <v>28433635</v>
      </c>
      <c r="O120" s="42">
        <v>24152587</v>
      </c>
      <c r="P120" s="45">
        <v>109106.57</v>
      </c>
    </row>
    <row r="121" spans="1:16" x14ac:dyDescent="0.25">
      <c r="A121" s="47" t="s">
        <v>340</v>
      </c>
      <c r="B121" s="47" t="s">
        <v>341</v>
      </c>
      <c r="C121" s="47" t="s">
        <v>342</v>
      </c>
      <c r="D121" s="47" t="s">
        <v>142</v>
      </c>
      <c r="E121" s="47">
        <v>60</v>
      </c>
      <c r="F121" s="47">
        <v>5499</v>
      </c>
      <c r="G121" s="47">
        <v>5490</v>
      </c>
      <c r="H121" s="47" t="s">
        <v>20</v>
      </c>
      <c r="I121" s="45">
        <v>4334.63</v>
      </c>
      <c r="J121" s="45">
        <v>140563.81</v>
      </c>
      <c r="K121" s="45">
        <v>98161.57</v>
      </c>
      <c r="L121" s="45">
        <v>7092.89</v>
      </c>
      <c r="M121" s="42">
        <v>3831946079</v>
      </c>
      <c r="N121" s="42">
        <v>28908379</v>
      </c>
      <c r="O121" s="42">
        <v>22448192</v>
      </c>
      <c r="P121" s="45">
        <v>100524.92</v>
      </c>
    </row>
    <row r="122" spans="1:16" x14ac:dyDescent="0.25">
      <c r="A122" s="47" t="s">
        <v>343</v>
      </c>
      <c r="B122" s="47" t="s">
        <v>344</v>
      </c>
      <c r="C122" s="47" t="s">
        <v>345</v>
      </c>
      <c r="D122" s="47" t="s">
        <v>102</v>
      </c>
      <c r="E122" s="47">
        <v>60</v>
      </c>
      <c r="F122" s="47">
        <v>5505</v>
      </c>
      <c r="G122" s="47">
        <v>5490</v>
      </c>
      <c r="H122" s="47" t="s">
        <v>20</v>
      </c>
      <c r="I122" s="45">
        <v>2064.6799999999998</v>
      </c>
      <c r="J122" s="45">
        <v>98524.07</v>
      </c>
      <c r="K122" s="45">
        <v>46632.35</v>
      </c>
      <c r="L122" s="45">
        <v>4388.84</v>
      </c>
      <c r="M122" s="42">
        <v>2564341826</v>
      </c>
      <c r="N122" s="42">
        <v>29492438</v>
      </c>
      <c r="O122" s="42">
        <v>17417618</v>
      </c>
      <c r="P122" s="45">
        <v>19870.77</v>
      </c>
    </row>
    <row r="123" spans="1:16" x14ac:dyDescent="0.25">
      <c r="A123" s="47" t="s">
        <v>346</v>
      </c>
      <c r="B123" s="47" t="s">
        <v>347</v>
      </c>
      <c r="C123" s="47" t="s">
        <v>348</v>
      </c>
      <c r="D123" s="47" t="s">
        <v>326</v>
      </c>
      <c r="E123" s="47">
        <v>60</v>
      </c>
      <c r="F123" s="47">
        <v>5515</v>
      </c>
      <c r="G123" s="47">
        <v>5490</v>
      </c>
      <c r="H123" s="47" t="s">
        <v>20</v>
      </c>
      <c r="I123" s="45">
        <v>2063.83</v>
      </c>
      <c r="J123" s="45">
        <v>101743.03999999999</v>
      </c>
      <c r="K123" s="45">
        <v>46374.16</v>
      </c>
      <c r="L123" s="45">
        <v>4243.99</v>
      </c>
      <c r="M123" s="42">
        <v>2547548023</v>
      </c>
      <c r="N123" s="42">
        <v>29338514</v>
      </c>
      <c r="O123" s="42">
        <v>17464336</v>
      </c>
      <c r="P123" s="45">
        <v>18278.52</v>
      </c>
    </row>
    <row r="124" spans="1:16" x14ac:dyDescent="0.25">
      <c r="A124" s="47" t="s">
        <v>349</v>
      </c>
      <c r="B124" s="47" t="s">
        <v>350</v>
      </c>
      <c r="C124" s="47" t="s">
        <v>345</v>
      </c>
      <c r="D124" s="47" t="s">
        <v>102</v>
      </c>
      <c r="E124" s="47">
        <v>60</v>
      </c>
      <c r="F124" s="47">
        <v>5519</v>
      </c>
      <c r="G124" s="47">
        <v>5490</v>
      </c>
      <c r="H124" s="47" t="s">
        <v>20</v>
      </c>
      <c r="I124" s="45">
        <v>4796.5300000000007</v>
      </c>
      <c r="J124" s="45">
        <v>152558.39000000001</v>
      </c>
      <c r="K124" s="45">
        <v>111390.12</v>
      </c>
      <c r="L124" s="45">
        <v>8846.24</v>
      </c>
      <c r="M124" s="42">
        <v>3987468029</v>
      </c>
      <c r="N124" s="42">
        <v>30257204</v>
      </c>
      <c r="O124" s="42">
        <v>23581838</v>
      </c>
      <c r="P124" s="45">
        <v>115797.85</v>
      </c>
    </row>
    <row r="125" spans="1:16" x14ac:dyDescent="0.25">
      <c r="A125" s="47" t="s">
        <v>351</v>
      </c>
      <c r="B125" s="47" t="s">
        <v>350</v>
      </c>
      <c r="C125" s="47" t="s">
        <v>352</v>
      </c>
      <c r="D125" s="47" t="s">
        <v>25</v>
      </c>
      <c r="E125" s="47">
        <v>59</v>
      </c>
      <c r="F125" s="47">
        <v>5521</v>
      </c>
      <c r="G125" s="47">
        <v>5490</v>
      </c>
      <c r="H125" s="47" t="s">
        <v>20</v>
      </c>
      <c r="I125" s="45">
        <v>5482.49</v>
      </c>
      <c r="J125" s="45">
        <v>156360.49</v>
      </c>
      <c r="K125" s="45">
        <v>130510.16</v>
      </c>
      <c r="L125" s="45">
        <v>9430.93</v>
      </c>
      <c r="M125" s="42">
        <v>4081024855</v>
      </c>
      <c r="N125" s="42">
        <v>30225403</v>
      </c>
      <c r="O125" s="42">
        <v>23678685</v>
      </c>
      <c r="P125" s="45">
        <v>149129.70000000001</v>
      </c>
    </row>
    <row r="126" spans="1:16" x14ac:dyDescent="0.25">
      <c r="A126" s="47" t="s">
        <v>353</v>
      </c>
      <c r="B126" s="47" t="s">
        <v>354</v>
      </c>
      <c r="C126" s="47" t="s">
        <v>42</v>
      </c>
      <c r="D126" s="47" t="s">
        <v>42</v>
      </c>
      <c r="E126" s="47">
        <v>61</v>
      </c>
      <c r="F126" s="47">
        <v>5523</v>
      </c>
      <c r="G126" s="47">
        <v>5490</v>
      </c>
      <c r="H126" s="47" t="s">
        <v>20</v>
      </c>
      <c r="I126" s="45">
        <v>5044.6399999999994</v>
      </c>
      <c r="J126" s="45">
        <v>154315.68</v>
      </c>
      <c r="K126" s="45">
        <v>119492.45</v>
      </c>
      <c r="L126" s="45">
        <v>8634.39</v>
      </c>
      <c r="M126" s="42">
        <v>3995688150</v>
      </c>
      <c r="N126" s="42">
        <v>29890179</v>
      </c>
      <c r="O126" s="42">
        <v>23760835</v>
      </c>
      <c r="P126" s="45">
        <v>127003.54</v>
      </c>
    </row>
    <row r="127" spans="1:16" x14ac:dyDescent="0.25">
      <c r="A127" s="47" t="s">
        <v>355</v>
      </c>
      <c r="B127" s="47" t="s">
        <v>356</v>
      </c>
      <c r="C127" s="47" t="s">
        <v>357</v>
      </c>
      <c r="D127" s="47" t="s">
        <v>358</v>
      </c>
      <c r="E127" s="47">
        <v>70</v>
      </c>
      <c r="F127" s="47">
        <v>5528</v>
      </c>
      <c r="G127" s="47">
        <v>5490</v>
      </c>
      <c r="H127" s="47" t="s">
        <v>20</v>
      </c>
      <c r="I127" s="45">
        <v>5342.91</v>
      </c>
      <c r="J127" s="45">
        <v>168114.76</v>
      </c>
      <c r="K127" s="45">
        <v>129376.19</v>
      </c>
      <c r="L127" s="45">
        <v>8904.11</v>
      </c>
      <c r="M127" s="42">
        <v>4539862454</v>
      </c>
      <c r="N127" s="42">
        <v>32055483</v>
      </c>
      <c r="O127" s="42">
        <v>26345303</v>
      </c>
      <c r="P127" s="45">
        <v>130038.07</v>
      </c>
    </row>
    <row r="128" spans="1:16" x14ac:dyDescent="0.25">
      <c r="A128" s="47" t="s">
        <v>359</v>
      </c>
      <c r="B128" s="47" t="s">
        <v>360</v>
      </c>
      <c r="C128" s="47" t="s">
        <v>154</v>
      </c>
      <c r="D128" s="47" t="s">
        <v>155</v>
      </c>
      <c r="E128" s="47">
        <v>60</v>
      </c>
      <c r="F128" s="47">
        <v>5532</v>
      </c>
      <c r="G128" s="47">
        <v>5523</v>
      </c>
      <c r="H128" s="47" t="s">
        <v>20</v>
      </c>
      <c r="I128" s="45">
        <v>6547.54</v>
      </c>
      <c r="J128" s="45">
        <v>159399.26999999999</v>
      </c>
      <c r="K128" s="45">
        <v>168503.27</v>
      </c>
      <c r="L128" s="45">
        <v>10641.97</v>
      </c>
      <c r="M128" s="42">
        <v>3991477002</v>
      </c>
      <c r="N128" s="42">
        <v>30102516</v>
      </c>
      <c r="O128" s="42">
        <v>25025833</v>
      </c>
      <c r="P128" s="45">
        <v>200290.97</v>
      </c>
    </row>
    <row r="129" spans="1:16" x14ac:dyDescent="0.25">
      <c r="A129" s="47" t="s">
        <v>361</v>
      </c>
      <c r="B129" s="47" t="s">
        <v>362</v>
      </c>
      <c r="C129" s="47" t="s">
        <v>363</v>
      </c>
      <c r="D129" s="47" t="s">
        <v>85</v>
      </c>
      <c r="E129" s="47">
        <v>60</v>
      </c>
      <c r="F129" s="47">
        <v>5536</v>
      </c>
      <c r="G129" s="47">
        <v>5523</v>
      </c>
      <c r="H129" s="47" t="s">
        <v>20</v>
      </c>
      <c r="I129" s="45">
        <v>6076.4699999999993</v>
      </c>
      <c r="J129" s="45">
        <v>157365.20000000001</v>
      </c>
      <c r="K129" s="45">
        <v>153360.20000000001</v>
      </c>
      <c r="L129" s="45">
        <v>10175.58</v>
      </c>
      <c r="M129" s="42">
        <v>4031242822</v>
      </c>
      <c r="N129" s="42">
        <v>40071251</v>
      </c>
      <c r="O129" s="42">
        <v>25113437</v>
      </c>
      <c r="P129" s="45">
        <v>178167.74</v>
      </c>
    </row>
    <row r="130" spans="1:16" x14ac:dyDescent="0.25">
      <c r="A130" s="47" t="s">
        <v>364</v>
      </c>
      <c r="B130" s="47" t="s">
        <v>365</v>
      </c>
      <c r="C130" s="47" t="s">
        <v>366</v>
      </c>
      <c r="D130" s="47" t="s">
        <v>48</v>
      </c>
      <c r="E130" s="47">
        <v>60</v>
      </c>
      <c r="F130" s="47">
        <v>5547</v>
      </c>
      <c r="G130" s="47">
        <v>5523</v>
      </c>
      <c r="H130" s="47" t="s">
        <v>20</v>
      </c>
      <c r="I130" s="45">
        <v>6062.91</v>
      </c>
      <c r="J130" s="45">
        <v>156114.91</v>
      </c>
      <c r="K130" s="45">
        <v>151921.64000000001</v>
      </c>
      <c r="L130" s="45">
        <v>10508.2</v>
      </c>
      <c r="M130" s="42">
        <v>3985080173</v>
      </c>
      <c r="N130" s="42">
        <v>30690993</v>
      </c>
      <c r="O130" s="42">
        <v>24963114</v>
      </c>
      <c r="P130" s="45">
        <v>177114.91</v>
      </c>
    </row>
    <row r="131" spans="1:16" x14ac:dyDescent="0.25">
      <c r="A131" s="47" t="s">
        <v>367</v>
      </c>
      <c r="B131" s="47" t="s">
        <v>365</v>
      </c>
      <c r="C131" s="47" t="s">
        <v>106</v>
      </c>
      <c r="D131" s="47" t="s">
        <v>107</v>
      </c>
      <c r="E131" s="47">
        <v>60</v>
      </c>
      <c r="F131" s="47">
        <v>5548</v>
      </c>
      <c r="G131" s="47">
        <v>5523</v>
      </c>
      <c r="H131" s="47" t="s">
        <v>20</v>
      </c>
      <c r="I131" s="45">
        <v>6123.99</v>
      </c>
      <c r="J131" s="45">
        <v>156965.84</v>
      </c>
      <c r="K131" s="45">
        <v>152447.38</v>
      </c>
      <c r="L131" s="45">
        <v>10426.76</v>
      </c>
      <c r="M131" s="42">
        <v>4050488649</v>
      </c>
      <c r="N131" s="42">
        <v>30412987</v>
      </c>
      <c r="O131" s="42">
        <v>25205362</v>
      </c>
      <c r="P131" s="45">
        <v>181940.74</v>
      </c>
    </row>
    <row r="132" spans="1:16" x14ac:dyDescent="0.25">
      <c r="A132" s="47" t="s">
        <v>368</v>
      </c>
      <c r="B132" s="47" t="s">
        <v>369</v>
      </c>
      <c r="C132" s="47" t="s">
        <v>370</v>
      </c>
      <c r="D132" s="47" t="s">
        <v>167</v>
      </c>
      <c r="E132" s="47">
        <v>60</v>
      </c>
      <c r="F132" s="47">
        <v>5553</v>
      </c>
      <c r="G132" s="47">
        <v>5523</v>
      </c>
      <c r="H132" s="47" t="s">
        <v>20</v>
      </c>
      <c r="I132" s="45">
        <v>6301.7800000000007</v>
      </c>
      <c r="J132" s="45">
        <v>155867.71</v>
      </c>
      <c r="K132" s="45">
        <v>153512.97</v>
      </c>
      <c r="L132" s="45">
        <v>11340.91</v>
      </c>
      <c r="M132" s="42">
        <v>3996289249</v>
      </c>
      <c r="N132" s="42">
        <v>30935356</v>
      </c>
      <c r="O132" s="42">
        <v>24809188</v>
      </c>
      <c r="P132" s="45">
        <v>192175.59</v>
      </c>
    </row>
    <row r="133" spans="1:16" x14ac:dyDescent="0.25">
      <c r="A133" s="47" t="s">
        <v>371</v>
      </c>
      <c r="B133" s="47" t="s">
        <v>372</v>
      </c>
      <c r="C133" s="47" t="s">
        <v>373</v>
      </c>
      <c r="D133" s="47" t="s">
        <v>58</v>
      </c>
      <c r="E133" s="47">
        <v>60</v>
      </c>
      <c r="F133" s="47">
        <v>5559</v>
      </c>
      <c r="G133" s="47">
        <v>5523</v>
      </c>
      <c r="H133" s="47" t="s">
        <v>20</v>
      </c>
      <c r="I133" s="45">
        <v>5831.5499999999993</v>
      </c>
      <c r="J133" s="45">
        <v>155590.9</v>
      </c>
      <c r="K133" s="45">
        <v>144051.4</v>
      </c>
      <c r="L133" s="45">
        <v>9825.0400000000009</v>
      </c>
      <c r="M133" s="42">
        <v>4085787107</v>
      </c>
      <c r="N133" s="42">
        <v>30969529</v>
      </c>
      <c r="O133" s="42">
        <v>25155014</v>
      </c>
      <c r="P133" s="45">
        <v>166203.64000000001</v>
      </c>
    </row>
    <row r="134" spans="1:16" x14ac:dyDescent="0.25">
      <c r="A134" s="47" t="s">
        <v>374</v>
      </c>
      <c r="B134" s="47" t="s">
        <v>375</v>
      </c>
      <c r="C134" s="47" t="s">
        <v>215</v>
      </c>
      <c r="D134" s="47" t="s">
        <v>216</v>
      </c>
      <c r="E134" s="47">
        <v>60</v>
      </c>
      <c r="F134" s="47">
        <v>5565</v>
      </c>
      <c r="G134" s="47">
        <v>5548</v>
      </c>
      <c r="H134" s="47" t="s">
        <v>20</v>
      </c>
      <c r="I134" s="45">
        <v>4591.5599999999986</v>
      </c>
      <c r="J134" s="45">
        <v>146585.29999999999</v>
      </c>
      <c r="K134" s="45">
        <v>110233.21</v>
      </c>
      <c r="L134" s="45">
        <v>8212.8799999999992</v>
      </c>
      <c r="M134" s="42">
        <v>3949359474</v>
      </c>
      <c r="N134" s="42">
        <v>41094889</v>
      </c>
      <c r="O134" s="42">
        <v>23909245</v>
      </c>
      <c r="P134" s="45">
        <v>109214.9</v>
      </c>
    </row>
    <row r="135" spans="1:16" x14ac:dyDescent="0.25">
      <c r="A135" s="47" t="s">
        <v>376</v>
      </c>
      <c r="B135" s="47" t="s">
        <v>375</v>
      </c>
      <c r="C135" s="47" t="s">
        <v>377</v>
      </c>
      <c r="D135" s="47" t="s">
        <v>76</v>
      </c>
      <c r="E135" s="47">
        <v>59</v>
      </c>
      <c r="F135" s="47">
        <v>5571</v>
      </c>
      <c r="G135" s="47">
        <v>5565</v>
      </c>
      <c r="H135" s="47" t="s">
        <v>20</v>
      </c>
      <c r="I135" s="45">
        <v>4157.1000000000004</v>
      </c>
      <c r="J135" s="45">
        <v>145095.31</v>
      </c>
      <c r="K135" s="45">
        <v>98994.89</v>
      </c>
      <c r="L135" s="45">
        <v>6622.73</v>
      </c>
      <c r="M135" s="42">
        <v>3970402090</v>
      </c>
      <c r="N135" s="42">
        <v>30279708</v>
      </c>
      <c r="O135" s="42">
        <v>23719179</v>
      </c>
      <c r="P135" s="45">
        <v>88476.77</v>
      </c>
    </row>
    <row r="136" spans="1:16" x14ac:dyDescent="0.25">
      <c r="A136" s="47" t="s">
        <v>378</v>
      </c>
      <c r="B136" s="47" t="s">
        <v>379</v>
      </c>
      <c r="C136" s="47" t="s">
        <v>380</v>
      </c>
      <c r="D136" s="47" t="s">
        <v>102</v>
      </c>
      <c r="E136" s="47">
        <v>60</v>
      </c>
      <c r="F136" s="47">
        <v>5576</v>
      </c>
      <c r="G136" s="47">
        <v>5548</v>
      </c>
      <c r="H136" s="47" t="s">
        <v>20</v>
      </c>
      <c r="I136" s="45">
        <v>5208.97</v>
      </c>
      <c r="J136" s="45">
        <v>152803.14000000001</v>
      </c>
      <c r="K136" s="45">
        <v>127419.39</v>
      </c>
      <c r="L136" s="45">
        <v>9269.66</v>
      </c>
      <c r="M136" s="42">
        <v>4115231270</v>
      </c>
      <c r="N136" s="42">
        <v>31052495</v>
      </c>
      <c r="O136" s="42">
        <v>24929282</v>
      </c>
      <c r="P136" s="45">
        <v>134733.32</v>
      </c>
    </row>
    <row r="137" spans="1:16" x14ac:dyDescent="0.25">
      <c r="A137" s="47" t="s">
        <v>381</v>
      </c>
      <c r="B137" s="47" t="s">
        <v>382</v>
      </c>
      <c r="C137" s="47" t="s">
        <v>102</v>
      </c>
      <c r="D137" s="47" t="s">
        <v>102</v>
      </c>
      <c r="E137" s="47">
        <v>60</v>
      </c>
      <c r="F137" s="47">
        <v>5583</v>
      </c>
      <c r="G137" s="47">
        <v>5548</v>
      </c>
      <c r="H137" s="47" t="s">
        <v>20</v>
      </c>
      <c r="I137" s="45">
        <v>5827.07</v>
      </c>
      <c r="J137" s="45">
        <v>156224.20000000001</v>
      </c>
      <c r="K137" s="45">
        <v>141629.97</v>
      </c>
      <c r="L137" s="45">
        <v>10093.9</v>
      </c>
      <c r="M137" s="42">
        <v>4091257865</v>
      </c>
      <c r="N137" s="42">
        <v>30995845</v>
      </c>
      <c r="O137" s="42">
        <v>23841972</v>
      </c>
      <c r="P137" s="45">
        <v>164345.96</v>
      </c>
    </row>
    <row r="138" spans="1:16" x14ac:dyDescent="0.25">
      <c r="A138" s="47" t="s">
        <v>383</v>
      </c>
      <c r="B138" s="47" t="s">
        <v>382</v>
      </c>
      <c r="C138" s="47" t="s">
        <v>384</v>
      </c>
      <c r="D138" s="47" t="s">
        <v>23</v>
      </c>
      <c r="E138" s="47">
        <v>60</v>
      </c>
      <c r="F138" s="47">
        <v>5584</v>
      </c>
      <c r="G138" s="47">
        <v>5548</v>
      </c>
      <c r="H138" s="47" t="s">
        <v>20</v>
      </c>
      <c r="I138" s="45">
        <v>5702.77</v>
      </c>
      <c r="J138" s="45">
        <v>154744.51999999999</v>
      </c>
      <c r="K138" s="45">
        <v>140002.65</v>
      </c>
      <c r="L138" s="45">
        <v>10125.65</v>
      </c>
      <c r="M138" s="42">
        <v>4075839284</v>
      </c>
      <c r="N138" s="42">
        <v>31835383</v>
      </c>
      <c r="O138" s="42">
        <v>23595754</v>
      </c>
      <c r="P138" s="45">
        <v>159629.49</v>
      </c>
    </row>
    <row r="139" spans="1:16" x14ac:dyDescent="0.25">
      <c r="A139" s="47" t="s">
        <v>385</v>
      </c>
      <c r="B139" s="47" t="s">
        <v>382</v>
      </c>
      <c r="C139" s="47" t="s">
        <v>386</v>
      </c>
      <c r="D139" s="47" t="s">
        <v>387</v>
      </c>
      <c r="E139" s="47">
        <v>60</v>
      </c>
      <c r="F139" s="47">
        <v>5590</v>
      </c>
      <c r="G139" s="47">
        <v>5584</v>
      </c>
      <c r="H139" s="47" t="s">
        <v>20</v>
      </c>
      <c r="I139" s="45">
        <v>5966.91</v>
      </c>
      <c r="J139" s="45">
        <v>157258.15</v>
      </c>
      <c r="K139" s="45">
        <v>146780.17000000001</v>
      </c>
      <c r="L139" s="45">
        <v>10090.01</v>
      </c>
      <c r="M139" s="42">
        <v>4120903362</v>
      </c>
      <c r="N139" s="42">
        <v>30918847</v>
      </c>
      <c r="O139" s="42">
        <v>24030204</v>
      </c>
      <c r="P139" s="45">
        <v>171942.11</v>
      </c>
    </row>
    <row r="140" spans="1:16" x14ac:dyDescent="0.25">
      <c r="A140" s="47" t="s">
        <v>388</v>
      </c>
      <c r="B140" s="47" t="s">
        <v>389</v>
      </c>
      <c r="C140" s="47" t="s">
        <v>38</v>
      </c>
      <c r="D140" s="47" t="s">
        <v>326</v>
      </c>
      <c r="E140" s="47">
        <v>60</v>
      </c>
      <c r="F140" s="47">
        <v>5595</v>
      </c>
      <c r="G140" s="47">
        <v>5548</v>
      </c>
      <c r="H140" s="47" t="s">
        <v>20</v>
      </c>
      <c r="I140" s="45">
        <v>5601.74</v>
      </c>
      <c r="J140" s="45">
        <v>153084.85</v>
      </c>
      <c r="K140" s="45">
        <v>137950.26</v>
      </c>
      <c r="L140" s="45">
        <v>9670.5</v>
      </c>
      <c r="M140" s="42">
        <v>4057291927</v>
      </c>
      <c r="N140" s="42">
        <v>30991331</v>
      </c>
      <c r="O140" s="42">
        <v>23736999</v>
      </c>
      <c r="P140" s="45">
        <v>155801.37</v>
      </c>
    </row>
    <row r="141" spans="1:16" x14ac:dyDescent="0.25">
      <c r="A141" s="47" t="s">
        <v>390</v>
      </c>
      <c r="B141" s="47" t="s">
        <v>391</v>
      </c>
      <c r="C141" s="47" t="s">
        <v>31</v>
      </c>
      <c r="D141" s="47" t="s">
        <v>392</v>
      </c>
      <c r="E141" s="47">
        <v>60</v>
      </c>
      <c r="F141" s="47">
        <v>5598</v>
      </c>
      <c r="G141" s="47">
        <v>5595</v>
      </c>
      <c r="H141" s="47" t="s">
        <v>20</v>
      </c>
      <c r="I141" s="45">
        <v>5883.52</v>
      </c>
      <c r="J141" s="45">
        <v>157390.07</v>
      </c>
      <c r="K141" s="45">
        <v>146911.6</v>
      </c>
      <c r="L141" s="45">
        <v>10255.790000000001</v>
      </c>
      <c r="M141" s="42">
        <v>4225011522</v>
      </c>
      <c r="N141" s="42">
        <v>31531816</v>
      </c>
      <c r="O141" s="42">
        <v>24209452</v>
      </c>
      <c r="P141" s="45">
        <v>167250.71</v>
      </c>
    </row>
    <row r="142" spans="1:16" x14ac:dyDescent="0.25">
      <c r="A142" s="47" t="s">
        <v>393</v>
      </c>
      <c r="B142" s="47" t="s">
        <v>391</v>
      </c>
      <c r="C142" s="47" t="s">
        <v>394</v>
      </c>
      <c r="D142" s="47" t="s">
        <v>198</v>
      </c>
      <c r="E142" s="47">
        <v>60</v>
      </c>
      <c r="F142" s="47">
        <v>5600</v>
      </c>
      <c r="G142" s="47">
        <v>5595</v>
      </c>
      <c r="H142" s="47" t="s">
        <v>20</v>
      </c>
      <c r="I142" s="45">
        <v>5824.91</v>
      </c>
      <c r="J142" s="45">
        <v>160686.25</v>
      </c>
      <c r="K142" s="45">
        <v>146163.35999999999</v>
      </c>
      <c r="L142" s="45">
        <v>10815.49</v>
      </c>
      <c r="M142" s="42">
        <v>4379456320</v>
      </c>
      <c r="N142" s="42">
        <v>31733517</v>
      </c>
      <c r="O142" s="42">
        <v>24195245</v>
      </c>
      <c r="P142" s="45">
        <v>163422.62</v>
      </c>
    </row>
    <row r="143" spans="1:16" x14ac:dyDescent="0.25">
      <c r="A143" s="47" t="s">
        <v>395</v>
      </c>
      <c r="B143" s="47" t="s">
        <v>396</v>
      </c>
      <c r="C143" s="47" t="s">
        <v>397</v>
      </c>
      <c r="D143" s="47" t="s">
        <v>398</v>
      </c>
      <c r="E143" s="47">
        <v>60</v>
      </c>
      <c r="F143" s="47">
        <v>5605</v>
      </c>
      <c r="G143" s="47">
        <v>5595</v>
      </c>
      <c r="H143" s="47" t="s">
        <v>20</v>
      </c>
      <c r="I143" s="45">
        <v>5538.6100000000006</v>
      </c>
      <c r="J143" s="45">
        <v>158059.85</v>
      </c>
      <c r="K143" s="45">
        <v>135168.16</v>
      </c>
      <c r="L143" s="45">
        <v>9951.15</v>
      </c>
      <c r="M143" s="42">
        <v>4244745226</v>
      </c>
      <c r="N143" s="42">
        <v>31231307</v>
      </c>
      <c r="O143" s="42">
        <v>24534113</v>
      </c>
      <c r="P143" s="45">
        <v>150156.96</v>
      </c>
    </row>
    <row r="144" spans="1:16" x14ac:dyDescent="0.25">
      <c r="A144" s="47" t="s">
        <v>399</v>
      </c>
      <c r="B144" s="47" t="s">
        <v>400</v>
      </c>
      <c r="C144" s="47" t="s">
        <v>401</v>
      </c>
      <c r="D144" s="47" t="s">
        <v>140</v>
      </c>
      <c r="E144" s="47">
        <v>60</v>
      </c>
      <c r="F144" s="47">
        <v>5611</v>
      </c>
      <c r="G144" s="47">
        <v>5548</v>
      </c>
      <c r="H144" s="47" t="s">
        <v>20</v>
      </c>
      <c r="I144" s="45">
        <v>5120.91</v>
      </c>
      <c r="J144" s="45">
        <v>155979.84</v>
      </c>
      <c r="K144" s="45">
        <v>122684.3</v>
      </c>
      <c r="L144" s="45">
        <v>9379.3799999999992</v>
      </c>
      <c r="M144" s="42">
        <v>4150073029</v>
      </c>
      <c r="N144" s="42">
        <v>31548835</v>
      </c>
      <c r="O144" s="42">
        <v>24525001</v>
      </c>
      <c r="P144" s="45">
        <v>129609.94</v>
      </c>
    </row>
    <row r="145" spans="1:16" x14ac:dyDescent="0.25">
      <c r="A145" s="47" t="s">
        <v>402</v>
      </c>
      <c r="B145" s="47" t="s">
        <v>403</v>
      </c>
      <c r="C145" s="47" t="s">
        <v>404</v>
      </c>
      <c r="D145" s="47" t="s">
        <v>115</v>
      </c>
      <c r="E145" s="47">
        <v>60</v>
      </c>
      <c r="F145" s="47">
        <v>5617</v>
      </c>
      <c r="G145" s="47">
        <v>5605</v>
      </c>
      <c r="H145" s="47" t="s">
        <v>20</v>
      </c>
      <c r="I145" s="45">
        <v>4645.42</v>
      </c>
      <c r="J145" s="45">
        <v>149552.12</v>
      </c>
      <c r="K145" s="45">
        <v>110537.73</v>
      </c>
      <c r="L145" s="45">
        <v>8004.5</v>
      </c>
      <c r="M145" s="42">
        <v>3918106915</v>
      </c>
      <c r="N145" s="42">
        <v>42065751</v>
      </c>
      <c r="O145" s="42">
        <v>23102296</v>
      </c>
      <c r="P145" s="45">
        <v>110310.95</v>
      </c>
    </row>
    <row r="146" spans="1:16" x14ac:dyDescent="0.25">
      <c r="A146" s="47" t="s">
        <v>405</v>
      </c>
      <c r="B146" s="47" t="s">
        <v>403</v>
      </c>
      <c r="C146" s="47" t="s">
        <v>406</v>
      </c>
      <c r="D146" s="47" t="s">
        <v>201</v>
      </c>
      <c r="E146" s="47">
        <v>59</v>
      </c>
      <c r="F146" s="47">
        <v>5618</v>
      </c>
      <c r="G146" s="47">
        <v>5605</v>
      </c>
      <c r="H146" s="47" t="s">
        <v>20</v>
      </c>
      <c r="I146" s="45">
        <v>5963.9400000000014</v>
      </c>
      <c r="J146" s="45">
        <v>155670.97</v>
      </c>
      <c r="K146" s="45">
        <v>150782.51999999999</v>
      </c>
      <c r="L146" s="45">
        <v>9893.52</v>
      </c>
      <c r="M146" s="42">
        <v>4000154032</v>
      </c>
      <c r="N146" s="42">
        <v>31336348</v>
      </c>
      <c r="O146" s="42">
        <v>25139593</v>
      </c>
      <c r="P146" s="45">
        <v>173817.82</v>
      </c>
    </row>
    <row r="147" spans="1:16" x14ac:dyDescent="0.25">
      <c r="A147" s="47" t="s">
        <v>407</v>
      </c>
      <c r="B147" s="47" t="s">
        <v>408</v>
      </c>
      <c r="C147" s="47" t="s">
        <v>409</v>
      </c>
      <c r="D147" s="47" t="s">
        <v>76</v>
      </c>
      <c r="E147" s="47">
        <v>59</v>
      </c>
      <c r="F147" s="47">
        <v>5621</v>
      </c>
      <c r="G147" s="47">
        <v>5605</v>
      </c>
      <c r="H147" s="47" t="s">
        <v>20</v>
      </c>
      <c r="I147" s="45">
        <v>5861.99</v>
      </c>
      <c r="J147" s="45">
        <v>154639.10999999999</v>
      </c>
      <c r="K147" s="45">
        <v>144300.42000000001</v>
      </c>
      <c r="L147" s="45">
        <v>9949.5</v>
      </c>
      <c r="M147" s="42">
        <v>3951010892</v>
      </c>
      <c r="N147" s="42">
        <v>31551008</v>
      </c>
      <c r="O147" s="42">
        <v>25491823</v>
      </c>
      <c r="P147" s="45">
        <v>169056.28</v>
      </c>
    </row>
    <row r="148" spans="1:16" x14ac:dyDescent="0.25">
      <c r="A148" s="47" t="s">
        <v>410</v>
      </c>
      <c r="B148" s="47" t="s">
        <v>411</v>
      </c>
      <c r="C148" s="47" t="s">
        <v>412</v>
      </c>
      <c r="D148" s="47" t="s">
        <v>80</v>
      </c>
      <c r="E148" s="47">
        <v>60</v>
      </c>
      <c r="F148" s="47">
        <v>5622</v>
      </c>
      <c r="G148" s="47">
        <v>5605</v>
      </c>
      <c r="H148" s="47" t="s">
        <v>20</v>
      </c>
      <c r="I148" s="45">
        <v>5729.49</v>
      </c>
      <c r="J148" s="45">
        <v>155667.06</v>
      </c>
      <c r="K148" s="45">
        <v>140336.69</v>
      </c>
      <c r="L148" s="45">
        <v>9901.9699999999993</v>
      </c>
      <c r="M148" s="42">
        <v>4000966271</v>
      </c>
      <c r="N148" s="42">
        <v>31408636</v>
      </c>
      <c r="O148" s="42">
        <v>25916732</v>
      </c>
      <c r="P148" s="45">
        <v>159897.57999999999</v>
      </c>
    </row>
    <row r="149" spans="1:16" x14ac:dyDescent="0.25">
      <c r="A149" s="47" t="s">
        <v>413</v>
      </c>
      <c r="B149" s="47" t="s">
        <v>414</v>
      </c>
      <c r="C149" s="47" t="s">
        <v>415</v>
      </c>
      <c r="D149" s="47" t="s">
        <v>416</v>
      </c>
      <c r="E149" s="47">
        <v>60</v>
      </c>
      <c r="F149" s="47">
        <v>5624</v>
      </c>
      <c r="G149" s="47">
        <v>5605</v>
      </c>
      <c r="H149" s="47" t="s">
        <v>20</v>
      </c>
      <c r="I149" s="45">
        <v>6224.99</v>
      </c>
      <c r="J149" s="45">
        <v>156879.31</v>
      </c>
      <c r="K149" s="45">
        <v>157563.89000000001</v>
      </c>
      <c r="L149" s="45">
        <v>10965.86</v>
      </c>
      <c r="M149" s="42">
        <v>3992390512</v>
      </c>
      <c r="N149" s="42">
        <v>45521582</v>
      </c>
      <c r="O149" s="42">
        <v>26401916</v>
      </c>
      <c r="P149" s="45">
        <v>184889.79</v>
      </c>
    </row>
    <row r="150" spans="1:16" x14ac:dyDescent="0.25">
      <c r="A150" s="47" t="s">
        <v>417</v>
      </c>
      <c r="B150" s="47" t="s">
        <v>414</v>
      </c>
      <c r="C150" s="47" t="s">
        <v>418</v>
      </c>
      <c r="D150" s="47" t="s">
        <v>174</v>
      </c>
      <c r="E150" s="47">
        <v>60</v>
      </c>
      <c r="F150" s="47">
        <v>5625</v>
      </c>
      <c r="G150" s="47">
        <v>5605</v>
      </c>
      <c r="H150" s="47" t="s">
        <v>20</v>
      </c>
      <c r="I150" s="45">
        <v>5853.33</v>
      </c>
      <c r="J150" s="45">
        <v>157087.28</v>
      </c>
      <c r="K150" s="45">
        <v>145933.64000000001</v>
      </c>
      <c r="L150" s="45">
        <v>9968.77</v>
      </c>
      <c r="M150" s="42">
        <v>4071234440</v>
      </c>
      <c r="N150" s="42">
        <v>32127924</v>
      </c>
      <c r="O150" s="42">
        <v>26037830</v>
      </c>
      <c r="P150" s="45">
        <v>166201.57</v>
      </c>
    </row>
    <row r="151" spans="1:16" hidden="1" x14ac:dyDescent="0.25">
      <c r="A151" s="47" t="s">
        <v>419</v>
      </c>
      <c r="B151" s="47" t="s">
        <v>414</v>
      </c>
      <c r="C151" s="47" t="s">
        <v>420</v>
      </c>
      <c r="D151" s="47" t="s">
        <v>167</v>
      </c>
      <c r="E151" s="47">
        <v>60</v>
      </c>
      <c r="F151" s="47">
        <v>5626</v>
      </c>
      <c r="G151" s="47">
        <v>5361</v>
      </c>
      <c r="H151" s="47" t="s">
        <v>49</v>
      </c>
      <c r="I151" s="45">
        <v>12102.26</v>
      </c>
      <c r="J151" s="45">
        <v>175930.59</v>
      </c>
      <c r="K151" s="45">
        <v>366823.09</v>
      </c>
      <c r="L151" s="45">
        <v>31755.33</v>
      </c>
      <c r="M151" s="42">
        <v>5004290518</v>
      </c>
      <c r="N151" s="42">
        <v>15228126</v>
      </c>
      <c r="O151" s="42">
        <v>23800361</v>
      </c>
      <c r="P151" s="45">
        <v>467155.15</v>
      </c>
    </row>
    <row r="152" spans="1:16" hidden="1" x14ac:dyDescent="0.25">
      <c r="A152" s="47" t="s">
        <v>422</v>
      </c>
      <c r="B152" s="47" t="s">
        <v>423</v>
      </c>
      <c r="C152" s="47" t="s">
        <v>404</v>
      </c>
      <c r="D152" s="47" t="s">
        <v>115</v>
      </c>
      <c r="E152" s="47">
        <v>60</v>
      </c>
      <c r="F152" s="47">
        <v>5632</v>
      </c>
      <c r="G152" s="47">
        <v>5626</v>
      </c>
      <c r="H152" s="47" t="s">
        <v>49</v>
      </c>
      <c r="I152" s="45">
        <v>12127.96</v>
      </c>
      <c r="J152" s="45">
        <v>177429.11</v>
      </c>
      <c r="K152" s="45">
        <v>369107.96</v>
      </c>
      <c r="L152" s="45">
        <v>24191.21</v>
      </c>
      <c r="M152" s="42">
        <v>5289748270</v>
      </c>
      <c r="N152" s="42">
        <v>14768213</v>
      </c>
      <c r="O152" s="42">
        <v>21469577</v>
      </c>
      <c r="P152" s="45">
        <v>468227.87</v>
      </c>
    </row>
    <row r="153" spans="1:16" hidden="1" x14ac:dyDescent="0.25">
      <c r="A153" s="47" t="s">
        <v>424</v>
      </c>
      <c r="B153" s="47" t="s">
        <v>423</v>
      </c>
      <c r="C153" s="47" t="s">
        <v>425</v>
      </c>
      <c r="D153" s="47" t="s">
        <v>55</v>
      </c>
      <c r="E153" s="47">
        <v>61</v>
      </c>
      <c r="F153" s="47">
        <v>5636</v>
      </c>
      <c r="G153" s="47">
        <v>5626</v>
      </c>
      <c r="H153" s="47" t="s">
        <v>49</v>
      </c>
      <c r="I153" s="45">
        <v>12576.62</v>
      </c>
      <c r="J153" s="45">
        <v>178614.04</v>
      </c>
      <c r="K153" s="45">
        <v>378667.38</v>
      </c>
      <c r="L153" s="45">
        <v>21287.54</v>
      </c>
      <c r="M153" s="42">
        <v>5426309760</v>
      </c>
      <c r="N153" s="42">
        <v>12407257</v>
      </c>
      <c r="O153" s="42">
        <v>21553077</v>
      </c>
      <c r="P153" s="45">
        <v>494274.55</v>
      </c>
    </row>
    <row r="154" spans="1:16" x14ac:dyDescent="0.25">
      <c r="A154" s="47" t="s">
        <v>426</v>
      </c>
      <c r="B154" s="47" t="s">
        <v>427</v>
      </c>
      <c r="C154" s="47" t="s">
        <v>98</v>
      </c>
      <c r="D154" s="47" t="s">
        <v>216</v>
      </c>
      <c r="E154" s="47">
        <v>60</v>
      </c>
      <c r="F154" s="47">
        <v>5641</v>
      </c>
      <c r="G154" s="47">
        <v>5625</v>
      </c>
      <c r="H154" s="47" t="s">
        <v>20</v>
      </c>
      <c r="I154" s="45">
        <v>6631.3700000000008</v>
      </c>
      <c r="J154" s="45">
        <v>158247.99</v>
      </c>
      <c r="K154" s="45">
        <v>165560.07999999999</v>
      </c>
      <c r="L154" s="45">
        <v>11705.33</v>
      </c>
      <c r="M154" s="42">
        <v>4018336509</v>
      </c>
      <c r="N154" s="42">
        <v>43002916</v>
      </c>
      <c r="O154" s="42">
        <v>23942968</v>
      </c>
      <c r="P154" s="45">
        <v>205019.73</v>
      </c>
    </row>
    <row r="155" spans="1:16" x14ac:dyDescent="0.25">
      <c r="A155" s="47" t="s">
        <v>428</v>
      </c>
      <c r="B155" s="47" t="s">
        <v>429</v>
      </c>
      <c r="C155" s="47" t="s">
        <v>430</v>
      </c>
      <c r="D155" s="47" t="s">
        <v>278</v>
      </c>
      <c r="E155" s="47">
        <v>60</v>
      </c>
      <c r="F155" s="47">
        <v>5646</v>
      </c>
      <c r="G155" s="47">
        <v>5625</v>
      </c>
      <c r="H155" s="47" t="s">
        <v>20</v>
      </c>
      <c r="I155" s="45">
        <v>4217.8900000000003</v>
      </c>
      <c r="J155" s="45">
        <v>143531.4</v>
      </c>
      <c r="K155" s="45">
        <v>97331.71</v>
      </c>
      <c r="L155" s="45">
        <v>7439.83</v>
      </c>
      <c r="M155" s="42">
        <v>3792019582</v>
      </c>
      <c r="N155" s="42">
        <v>31932826</v>
      </c>
      <c r="O155" s="42">
        <v>22084672</v>
      </c>
      <c r="P155" s="45">
        <v>92002.22</v>
      </c>
    </row>
    <row r="156" spans="1:16" x14ac:dyDescent="0.25">
      <c r="A156" s="47" t="s">
        <v>431</v>
      </c>
      <c r="B156" s="47" t="s">
        <v>432</v>
      </c>
      <c r="C156" s="47" t="s">
        <v>433</v>
      </c>
      <c r="D156" s="47" t="s">
        <v>131</v>
      </c>
      <c r="E156" s="47">
        <v>60</v>
      </c>
      <c r="F156" s="47">
        <v>5649</v>
      </c>
      <c r="G156" s="47">
        <v>5625</v>
      </c>
      <c r="H156" s="47" t="s">
        <v>20</v>
      </c>
      <c r="I156" s="45">
        <v>4716.8599999999997</v>
      </c>
      <c r="J156" s="45">
        <v>148865.76</v>
      </c>
      <c r="K156" s="45">
        <v>114012.66</v>
      </c>
      <c r="L156" s="45">
        <v>7993.82</v>
      </c>
      <c r="M156" s="42">
        <v>3895625617</v>
      </c>
      <c r="N156" s="42">
        <v>31940783</v>
      </c>
      <c r="O156" s="42">
        <v>22579743</v>
      </c>
      <c r="P156" s="45">
        <v>114508.63</v>
      </c>
    </row>
    <row r="157" spans="1:16" x14ac:dyDescent="0.25">
      <c r="A157" s="47" t="s">
        <v>434</v>
      </c>
      <c r="B157" s="47" t="s">
        <v>435</v>
      </c>
      <c r="C157" s="47" t="s">
        <v>436</v>
      </c>
      <c r="D157" s="47" t="s">
        <v>142</v>
      </c>
      <c r="E157" s="47">
        <v>61</v>
      </c>
      <c r="F157" s="47">
        <v>5654</v>
      </c>
      <c r="G157" s="47">
        <v>5649</v>
      </c>
      <c r="H157" s="47" t="s">
        <v>20</v>
      </c>
      <c r="I157" s="45">
        <v>4048.12</v>
      </c>
      <c r="J157" s="45">
        <v>149116.28</v>
      </c>
      <c r="K157" s="45">
        <v>85066.16</v>
      </c>
      <c r="L157" s="45">
        <v>6031.57</v>
      </c>
      <c r="M157" s="42">
        <v>4217586087</v>
      </c>
      <c r="N157" s="42">
        <v>35543182</v>
      </c>
      <c r="O157" s="42">
        <v>20350976</v>
      </c>
      <c r="P157" s="45">
        <v>73349.440000000002</v>
      </c>
    </row>
    <row r="158" spans="1:16" x14ac:dyDescent="0.25">
      <c r="A158" s="47" t="s">
        <v>437</v>
      </c>
      <c r="B158" s="47" t="s">
        <v>438</v>
      </c>
      <c r="C158" s="47" t="s">
        <v>439</v>
      </c>
      <c r="D158" s="47" t="s">
        <v>440</v>
      </c>
      <c r="E158" s="47">
        <v>60</v>
      </c>
      <c r="F158" s="47">
        <v>5657</v>
      </c>
      <c r="G158" s="47">
        <v>5649</v>
      </c>
      <c r="H158" s="47" t="s">
        <v>20</v>
      </c>
      <c r="I158" s="45">
        <v>3884.64</v>
      </c>
      <c r="J158" s="45">
        <v>144516.46</v>
      </c>
      <c r="K158" s="45">
        <v>84138.71</v>
      </c>
      <c r="L158" s="45">
        <v>6409.4</v>
      </c>
      <c r="M158" s="42">
        <v>3902395351</v>
      </c>
      <c r="N158" s="42">
        <v>32821528</v>
      </c>
      <c r="O158" s="42">
        <v>19997731</v>
      </c>
      <c r="P158" s="45">
        <v>70435.649999999994</v>
      </c>
    </row>
    <row r="159" spans="1:16" x14ac:dyDescent="0.25">
      <c r="A159" s="47" t="s">
        <v>441</v>
      </c>
      <c r="B159" s="47" t="s">
        <v>442</v>
      </c>
      <c r="C159" s="47" t="s">
        <v>443</v>
      </c>
      <c r="D159" s="47" t="s">
        <v>32</v>
      </c>
      <c r="E159" s="47">
        <v>60</v>
      </c>
      <c r="F159" s="47">
        <v>5659</v>
      </c>
      <c r="G159" s="47">
        <v>5625</v>
      </c>
      <c r="H159" s="47" t="s">
        <v>20</v>
      </c>
      <c r="I159" s="45">
        <v>3943.75</v>
      </c>
      <c r="J159" s="45">
        <v>144496.35</v>
      </c>
      <c r="K159" s="45">
        <v>88958</v>
      </c>
      <c r="L159" s="45">
        <v>6552.12</v>
      </c>
      <c r="M159" s="42">
        <v>3918853592</v>
      </c>
      <c r="N159" s="42">
        <v>32834902</v>
      </c>
      <c r="O159" s="42">
        <v>20421522</v>
      </c>
      <c r="P159" s="45">
        <v>73125.89</v>
      </c>
    </row>
    <row r="160" spans="1:16" hidden="1" x14ac:dyDescent="0.25">
      <c r="A160" s="47" t="s">
        <v>444</v>
      </c>
      <c r="B160" s="47" t="s">
        <v>445</v>
      </c>
      <c r="C160" s="47" t="s">
        <v>446</v>
      </c>
      <c r="D160" s="47" t="s">
        <v>76</v>
      </c>
      <c r="E160" s="47">
        <v>60</v>
      </c>
      <c r="F160" s="47">
        <v>5664</v>
      </c>
      <c r="G160" s="47">
        <v>5626</v>
      </c>
      <c r="H160" s="47" t="s">
        <v>49</v>
      </c>
      <c r="I160" s="45">
        <v>13876.37</v>
      </c>
      <c r="J160" s="45">
        <v>172266.79</v>
      </c>
      <c r="K160" s="45">
        <v>455770.68</v>
      </c>
      <c r="L160" s="45">
        <v>28227.46</v>
      </c>
      <c r="M160" s="42">
        <v>8733447343</v>
      </c>
      <c r="N160" s="42">
        <v>16863366</v>
      </c>
      <c r="O160" s="42">
        <v>21667644</v>
      </c>
      <c r="P160" s="45">
        <v>572901.69999999995</v>
      </c>
    </row>
    <row r="161" spans="1:16" hidden="1" x14ac:dyDescent="0.25">
      <c r="A161" s="47" t="s">
        <v>447</v>
      </c>
      <c r="B161" s="47" t="s">
        <v>448</v>
      </c>
      <c r="C161" s="47" t="s">
        <v>449</v>
      </c>
      <c r="D161" s="47" t="s">
        <v>127</v>
      </c>
      <c r="E161" s="47">
        <v>60</v>
      </c>
      <c r="F161" s="47">
        <v>5668</v>
      </c>
      <c r="G161" s="47">
        <v>5626</v>
      </c>
      <c r="H161" s="47" t="s">
        <v>49</v>
      </c>
      <c r="I161" s="45">
        <v>3160.16</v>
      </c>
      <c r="J161" s="45">
        <v>127102.86</v>
      </c>
      <c r="K161" s="45">
        <v>76385.05</v>
      </c>
      <c r="L161" s="45">
        <v>5342.54</v>
      </c>
      <c r="M161" s="42">
        <v>3312069765</v>
      </c>
      <c r="N161" s="42">
        <v>14757542</v>
      </c>
      <c r="O161" s="42">
        <v>22821119</v>
      </c>
      <c r="P161" s="45">
        <v>49700.37</v>
      </c>
    </row>
    <row r="162" spans="1:16" x14ac:dyDescent="0.25">
      <c r="A162" s="47" t="s">
        <v>450</v>
      </c>
      <c r="B162" s="47" t="s">
        <v>451</v>
      </c>
      <c r="C162" s="47" t="s">
        <v>452</v>
      </c>
      <c r="D162" s="47" t="s">
        <v>72</v>
      </c>
      <c r="E162" s="47">
        <v>60</v>
      </c>
      <c r="F162" s="47">
        <v>5673</v>
      </c>
      <c r="G162" s="47">
        <v>5659</v>
      </c>
      <c r="H162" s="47" t="s">
        <v>20</v>
      </c>
      <c r="I162" s="45">
        <v>3808.65</v>
      </c>
      <c r="J162" s="45">
        <v>141078.54999999999</v>
      </c>
      <c r="K162" s="45">
        <v>83144.13</v>
      </c>
      <c r="L162" s="45">
        <v>5836.38</v>
      </c>
      <c r="M162" s="42">
        <v>3761322616</v>
      </c>
      <c r="N162" s="42">
        <v>31375400</v>
      </c>
      <c r="O162" s="42">
        <v>21380155</v>
      </c>
      <c r="P162" s="45">
        <v>68912.33</v>
      </c>
    </row>
    <row r="163" spans="1:16" x14ac:dyDescent="0.25">
      <c r="A163" s="47" t="s">
        <v>450</v>
      </c>
      <c r="B163" s="47" t="s">
        <v>453</v>
      </c>
      <c r="C163" s="47" t="s">
        <v>218</v>
      </c>
      <c r="D163" s="47" t="s">
        <v>29</v>
      </c>
      <c r="E163" s="47">
        <v>60</v>
      </c>
      <c r="F163" s="47">
        <v>5677</v>
      </c>
      <c r="G163" s="47">
        <v>5659</v>
      </c>
      <c r="H163" s="47" t="s">
        <v>20</v>
      </c>
      <c r="I163" s="45">
        <v>3687.83</v>
      </c>
      <c r="J163" s="45">
        <v>139292.85999999999</v>
      </c>
      <c r="K163" s="45">
        <v>81151.27</v>
      </c>
      <c r="L163" s="45">
        <v>5658.92</v>
      </c>
      <c r="M163" s="42">
        <v>3709106059</v>
      </c>
      <c r="N163" s="42">
        <v>31474787</v>
      </c>
      <c r="O163" s="42">
        <v>21332334</v>
      </c>
      <c r="P163" s="45">
        <v>64915.27</v>
      </c>
    </row>
    <row r="164" spans="1:16" hidden="1" x14ac:dyDescent="0.25">
      <c r="A164" s="47" t="s">
        <v>454</v>
      </c>
      <c r="B164" s="47" t="s">
        <v>455</v>
      </c>
      <c r="C164" s="47" t="s">
        <v>456</v>
      </c>
      <c r="D164" s="47" t="s">
        <v>142</v>
      </c>
      <c r="E164" s="47">
        <v>60</v>
      </c>
      <c r="F164" s="47">
        <v>5679</v>
      </c>
      <c r="G164" s="47">
        <v>5668</v>
      </c>
      <c r="H164" s="47" t="s">
        <v>49</v>
      </c>
      <c r="I164" s="45">
        <v>3024.38</v>
      </c>
      <c r="J164" s="45">
        <v>123601.81</v>
      </c>
      <c r="K164" s="45">
        <v>70004.81</v>
      </c>
      <c r="L164" s="45">
        <v>5145.6000000000004</v>
      </c>
      <c r="M164" s="42">
        <v>3245999101</v>
      </c>
      <c r="N164" s="42">
        <v>13017165</v>
      </c>
      <c r="O164" s="42">
        <v>20896524</v>
      </c>
      <c r="P164" s="45">
        <v>45478.99</v>
      </c>
    </row>
    <row r="165" spans="1:16" hidden="1" x14ac:dyDescent="0.25">
      <c r="A165" s="47" t="s">
        <v>458</v>
      </c>
      <c r="B165" s="47" t="s">
        <v>455</v>
      </c>
      <c r="C165" s="47" t="s">
        <v>459</v>
      </c>
      <c r="D165" s="47" t="s">
        <v>35</v>
      </c>
      <c r="E165" s="47">
        <v>60</v>
      </c>
      <c r="F165" s="47">
        <v>5681</v>
      </c>
      <c r="G165" s="47">
        <v>5668</v>
      </c>
      <c r="H165" s="47" t="s">
        <v>49</v>
      </c>
      <c r="I165" s="45">
        <v>3162.86</v>
      </c>
      <c r="J165" s="45">
        <v>125141.16</v>
      </c>
      <c r="K165" s="45">
        <v>73508.52</v>
      </c>
      <c r="L165" s="45">
        <v>5346.82</v>
      </c>
      <c r="M165" s="42">
        <v>3388947555</v>
      </c>
      <c r="N165" s="42">
        <v>42462839</v>
      </c>
      <c r="O165" s="42">
        <v>20940202</v>
      </c>
      <c r="P165" s="45">
        <v>51901.919999999998</v>
      </c>
    </row>
    <row r="166" spans="1:16" hidden="1" x14ac:dyDescent="0.25">
      <c r="A166" s="47" t="s">
        <v>460</v>
      </c>
      <c r="B166" s="47" t="s">
        <v>461</v>
      </c>
      <c r="C166" s="47" t="s">
        <v>462</v>
      </c>
      <c r="D166" s="47" t="s">
        <v>392</v>
      </c>
      <c r="E166" s="47">
        <v>60</v>
      </c>
      <c r="F166" s="47">
        <v>5683</v>
      </c>
      <c r="G166" s="47">
        <v>5668</v>
      </c>
      <c r="H166" s="47" t="s">
        <v>49</v>
      </c>
      <c r="I166" s="45">
        <v>3135.8</v>
      </c>
      <c r="J166" s="45">
        <v>124215.55</v>
      </c>
      <c r="K166" s="45">
        <v>73225.600000000006</v>
      </c>
      <c r="L166" s="45">
        <v>6179.01</v>
      </c>
      <c r="M166" s="42">
        <v>3261316103</v>
      </c>
      <c r="N166" s="42">
        <v>17375678</v>
      </c>
      <c r="O166" s="42">
        <v>21025823</v>
      </c>
      <c r="P166" s="45">
        <v>50101.42</v>
      </c>
    </row>
    <row r="167" spans="1:16" hidden="1" x14ac:dyDescent="0.25">
      <c r="A167" s="47" t="s">
        <v>463</v>
      </c>
      <c r="B167" s="47" t="s">
        <v>464</v>
      </c>
      <c r="C167" s="47" t="s">
        <v>465</v>
      </c>
      <c r="D167" s="47" t="s">
        <v>42</v>
      </c>
      <c r="E167" s="47">
        <v>61</v>
      </c>
      <c r="F167" s="47">
        <v>5684</v>
      </c>
      <c r="G167" s="47">
        <v>5668</v>
      </c>
      <c r="H167" s="47" t="s">
        <v>49</v>
      </c>
      <c r="I167" s="45">
        <v>3088.25</v>
      </c>
      <c r="J167" s="45">
        <v>125939.72</v>
      </c>
      <c r="K167" s="45">
        <v>66825.19</v>
      </c>
      <c r="L167" s="45">
        <v>5339.76</v>
      </c>
      <c r="M167" s="42">
        <v>3338639669</v>
      </c>
      <c r="N167" s="42">
        <v>12595382</v>
      </c>
      <c r="O167" s="42">
        <v>21895202</v>
      </c>
      <c r="P167" s="45">
        <v>46503.81</v>
      </c>
    </row>
    <row r="168" spans="1:16" hidden="1" x14ac:dyDescent="0.25">
      <c r="A168" s="47" t="s">
        <v>467</v>
      </c>
      <c r="B168" s="47" t="s">
        <v>464</v>
      </c>
      <c r="C168" s="47" t="s">
        <v>329</v>
      </c>
      <c r="D168" s="47" t="s">
        <v>207</v>
      </c>
      <c r="E168" s="47">
        <v>59</v>
      </c>
      <c r="F168" s="47">
        <v>5686</v>
      </c>
      <c r="G168" s="47">
        <v>5668</v>
      </c>
      <c r="H168" s="47" t="s">
        <v>49</v>
      </c>
      <c r="I168" s="45">
        <v>2271.54</v>
      </c>
      <c r="J168" s="45">
        <v>104372.71</v>
      </c>
      <c r="K168" s="45">
        <v>48495.63</v>
      </c>
      <c r="L168" s="45">
        <v>5300.14</v>
      </c>
      <c r="M168" s="42">
        <v>2815257737</v>
      </c>
      <c r="N168" s="42">
        <v>15913348</v>
      </c>
      <c r="O168" s="42">
        <v>17776531</v>
      </c>
      <c r="P168" s="45">
        <v>23884.76</v>
      </c>
    </row>
    <row r="169" spans="1:16" hidden="1" x14ac:dyDescent="0.25">
      <c r="A169" s="47" t="s">
        <v>468</v>
      </c>
      <c r="B169" s="47" t="s">
        <v>469</v>
      </c>
      <c r="C169" s="47" t="s">
        <v>188</v>
      </c>
      <c r="D169" s="47" t="s">
        <v>127</v>
      </c>
      <c r="E169" s="47">
        <v>60</v>
      </c>
      <c r="F169" s="47">
        <v>5688</v>
      </c>
      <c r="G169" s="47">
        <v>5684</v>
      </c>
      <c r="H169" s="47" t="s">
        <v>49</v>
      </c>
      <c r="I169" s="45">
        <v>3240.08</v>
      </c>
      <c r="J169" s="45">
        <v>124606.92</v>
      </c>
      <c r="K169" s="45">
        <v>71022.36</v>
      </c>
      <c r="L169" s="45">
        <v>6491.14</v>
      </c>
      <c r="M169" s="42">
        <v>3283750740</v>
      </c>
      <c r="N169" s="42">
        <v>13426254</v>
      </c>
      <c r="O169" s="42">
        <v>21451783</v>
      </c>
      <c r="P169" s="45">
        <v>54652.95</v>
      </c>
    </row>
    <row r="170" spans="1:16" hidden="1" x14ac:dyDescent="0.25">
      <c r="A170" s="47" t="s">
        <v>471</v>
      </c>
      <c r="B170" s="47" t="s">
        <v>469</v>
      </c>
      <c r="C170" s="47" t="s">
        <v>472</v>
      </c>
      <c r="D170" s="47" t="s">
        <v>69</v>
      </c>
      <c r="E170" s="47">
        <v>60</v>
      </c>
      <c r="F170" s="47">
        <v>5691</v>
      </c>
      <c r="G170" s="47">
        <v>5688</v>
      </c>
      <c r="H170" s="47" t="s">
        <v>49</v>
      </c>
      <c r="I170" s="45">
        <v>2284.08</v>
      </c>
      <c r="J170" s="45">
        <v>104228.08</v>
      </c>
      <c r="K170" s="45">
        <v>48394.53</v>
      </c>
      <c r="L170" s="45">
        <v>4444.13</v>
      </c>
      <c r="M170" s="42">
        <v>2787296481</v>
      </c>
      <c r="N170" s="42">
        <v>12142152</v>
      </c>
      <c r="O170" s="42">
        <v>17939559</v>
      </c>
      <c r="P170" s="45">
        <v>24708.03</v>
      </c>
    </row>
    <row r="171" spans="1:16" hidden="1" x14ac:dyDescent="0.25">
      <c r="A171" s="47" t="s">
        <v>474</v>
      </c>
      <c r="B171" s="47" t="s">
        <v>475</v>
      </c>
      <c r="C171" s="47" t="s">
        <v>476</v>
      </c>
      <c r="D171" s="47" t="s">
        <v>72</v>
      </c>
      <c r="E171" s="47">
        <v>60</v>
      </c>
      <c r="F171" s="47">
        <v>5693</v>
      </c>
      <c r="G171" s="47">
        <v>5684</v>
      </c>
      <c r="H171" s="47" t="s">
        <v>49</v>
      </c>
      <c r="I171" s="45">
        <v>3129.91</v>
      </c>
      <c r="J171" s="45">
        <v>122643.1</v>
      </c>
      <c r="K171" s="45">
        <v>68994.05</v>
      </c>
      <c r="L171" s="45">
        <v>5364.78</v>
      </c>
      <c r="M171" s="42">
        <v>3190872524</v>
      </c>
      <c r="N171" s="42">
        <v>13286081</v>
      </c>
      <c r="O171" s="42">
        <v>21610682</v>
      </c>
      <c r="P171" s="45">
        <v>51946.81</v>
      </c>
    </row>
    <row r="172" spans="1:16" hidden="1" x14ac:dyDescent="0.25">
      <c r="A172" s="47" t="s">
        <v>478</v>
      </c>
      <c r="B172" s="47" t="s">
        <v>479</v>
      </c>
      <c r="C172" s="47" t="s">
        <v>480</v>
      </c>
      <c r="D172" s="47" t="s">
        <v>148</v>
      </c>
      <c r="E172" s="47">
        <v>60</v>
      </c>
      <c r="F172" s="47">
        <v>5695</v>
      </c>
      <c r="G172" s="47">
        <v>5668</v>
      </c>
      <c r="H172" s="47" t="s">
        <v>49</v>
      </c>
      <c r="I172" s="45">
        <v>3119.29</v>
      </c>
      <c r="J172" s="45">
        <v>126741.54</v>
      </c>
      <c r="K172" s="45">
        <v>70209.649999999994</v>
      </c>
      <c r="L172" s="45">
        <v>5981.23</v>
      </c>
      <c r="M172" s="42">
        <v>3271468325</v>
      </c>
      <c r="N172" s="42">
        <v>13084520</v>
      </c>
      <c r="O172" s="42">
        <v>21857653</v>
      </c>
      <c r="P172" s="45">
        <v>46696.86</v>
      </c>
    </row>
    <row r="173" spans="1:16" hidden="1" x14ac:dyDescent="0.25">
      <c r="A173" s="47" t="s">
        <v>482</v>
      </c>
      <c r="B173" s="47" t="s">
        <v>483</v>
      </c>
      <c r="C173" s="47" t="s">
        <v>484</v>
      </c>
      <c r="D173" s="47" t="s">
        <v>398</v>
      </c>
      <c r="E173" s="47">
        <v>60</v>
      </c>
      <c r="F173" s="47">
        <v>5699</v>
      </c>
      <c r="G173" s="47">
        <v>5695</v>
      </c>
      <c r="H173" s="47" t="s">
        <v>49</v>
      </c>
      <c r="I173" s="45">
        <v>2766.64</v>
      </c>
      <c r="J173" s="45">
        <v>120487.3</v>
      </c>
      <c r="K173" s="45">
        <v>61753.14</v>
      </c>
      <c r="L173" s="45">
        <v>4611.66</v>
      </c>
      <c r="M173" s="42">
        <v>3146777744</v>
      </c>
      <c r="N173" s="42">
        <v>12101498</v>
      </c>
      <c r="O173" s="42">
        <v>22476586</v>
      </c>
      <c r="P173" s="45">
        <v>35456.76</v>
      </c>
    </row>
    <row r="174" spans="1:16" hidden="1" x14ac:dyDescent="0.25">
      <c r="A174" s="47" t="s">
        <v>482</v>
      </c>
      <c r="B174" s="47" t="s">
        <v>483</v>
      </c>
      <c r="C174" s="47" t="s">
        <v>357</v>
      </c>
      <c r="D174" s="47" t="s">
        <v>201</v>
      </c>
      <c r="E174" s="47">
        <v>60</v>
      </c>
      <c r="F174" s="47">
        <v>5700</v>
      </c>
      <c r="G174" s="47">
        <v>5695</v>
      </c>
      <c r="H174" s="47" t="s">
        <v>49</v>
      </c>
      <c r="I174" s="45">
        <v>1705.45</v>
      </c>
      <c r="J174" s="45">
        <v>84668.95</v>
      </c>
      <c r="K174" s="45">
        <v>38732.370000000003</v>
      </c>
      <c r="L174" s="45">
        <v>4844.42</v>
      </c>
      <c r="M174" s="42">
        <v>2159333104</v>
      </c>
      <c r="N174" s="42">
        <v>16474325</v>
      </c>
      <c r="O174" s="42">
        <v>17758763</v>
      </c>
      <c r="P174" s="45">
        <v>11987.49</v>
      </c>
    </row>
    <row r="175" spans="1:16" hidden="1" x14ac:dyDescent="0.25">
      <c r="A175" s="47" t="s">
        <v>485</v>
      </c>
      <c r="B175" s="47" t="s">
        <v>486</v>
      </c>
      <c r="C175" s="47" t="s">
        <v>401</v>
      </c>
      <c r="D175" s="47" t="s">
        <v>140</v>
      </c>
      <c r="E175" s="47">
        <v>60</v>
      </c>
      <c r="F175" s="47">
        <v>5702</v>
      </c>
      <c r="G175" s="47">
        <v>5695</v>
      </c>
      <c r="H175" s="47" t="s">
        <v>49</v>
      </c>
      <c r="I175" s="45">
        <v>2934.68</v>
      </c>
      <c r="J175" s="45">
        <v>123794.03</v>
      </c>
      <c r="K175" s="45">
        <v>65467.21</v>
      </c>
      <c r="L175" s="45">
        <v>6690.17</v>
      </c>
      <c r="M175" s="42">
        <v>3217847107</v>
      </c>
      <c r="N175" s="42">
        <v>17100091</v>
      </c>
      <c r="O175" s="42">
        <v>22419945</v>
      </c>
      <c r="P175" s="45">
        <v>39882.589999999997</v>
      </c>
    </row>
    <row r="176" spans="1:16" hidden="1" x14ac:dyDescent="0.25">
      <c r="A176" s="47" t="s">
        <v>487</v>
      </c>
      <c r="B176" s="47" t="s">
        <v>488</v>
      </c>
      <c r="C176" s="47" t="s">
        <v>195</v>
      </c>
      <c r="D176" s="47" t="s">
        <v>98</v>
      </c>
      <c r="E176" s="47">
        <v>60</v>
      </c>
      <c r="F176" s="47">
        <v>5706</v>
      </c>
      <c r="G176" s="47">
        <v>5695</v>
      </c>
      <c r="H176" s="47" t="s">
        <v>49</v>
      </c>
      <c r="I176" s="45">
        <v>3078.77</v>
      </c>
      <c r="J176" s="45">
        <v>125128.35</v>
      </c>
      <c r="K176" s="45">
        <v>70511.199999999997</v>
      </c>
      <c r="L176" s="45">
        <v>7577.95</v>
      </c>
      <c r="M176" s="42">
        <v>3241357685</v>
      </c>
      <c r="N176" s="42">
        <v>26104808</v>
      </c>
      <c r="O176" s="42">
        <v>22243728</v>
      </c>
      <c r="P176" s="45">
        <v>45356.57</v>
      </c>
    </row>
    <row r="177" spans="1:16" hidden="1" x14ac:dyDescent="0.25">
      <c r="A177" s="47" t="s">
        <v>489</v>
      </c>
      <c r="B177" s="47" t="s">
        <v>490</v>
      </c>
      <c r="C177" s="47" t="s">
        <v>152</v>
      </c>
      <c r="D177" s="47" t="s">
        <v>42</v>
      </c>
      <c r="E177" s="47">
        <v>60</v>
      </c>
      <c r="F177" s="47">
        <v>5714</v>
      </c>
      <c r="G177" s="47">
        <v>5695</v>
      </c>
      <c r="H177" s="47" t="s">
        <v>49</v>
      </c>
      <c r="I177" s="45">
        <v>2919.5</v>
      </c>
      <c r="J177" s="45">
        <v>121282.55</v>
      </c>
      <c r="K177" s="45">
        <v>64172.98</v>
      </c>
      <c r="L177" s="45">
        <v>5949.69</v>
      </c>
      <c r="M177" s="42">
        <v>2851946727</v>
      </c>
      <c r="N177" s="42">
        <v>11312505</v>
      </c>
      <c r="O177" s="42">
        <v>20018262</v>
      </c>
      <c r="P177" s="45">
        <v>41288.43</v>
      </c>
    </row>
    <row r="178" spans="1:16" hidden="1" x14ac:dyDescent="0.25">
      <c r="A178" s="47" t="s">
        <v>491</v>
      </c>
      <c r="B178" s="47" t="s">
        <v>492</v>
      </c>
      <c r="C178" s="47" t="s">
        <v>142</v>
      </c>
      <c r="D178" s="47" t="s">
        <v>115</v>
      </c>
      <c r="E178" s="47">
        <v>60</v>
      </c>
      <c r="F178" s="47">
        <v>5726</v>
      </c>
      <c r="G178" s="47">
        <v>5695</v>
      </c>
      <c r="H178" s="47" t="s">
        <v>49</v>
      </c>
      <c r="I178" s="45">
        <v>2542.7800000000002</v>
      </c>
      <c r="J178" s="45">
        <v>115257.93</v>
      </c>
      <c r="K178" s="45">
        <v>58177.91</v>
      </c>
      <c r="L178" s="45">
        <v>4342.0600000000004</v>
      </c>
      <c r="M178" s="42">
        <v>2721375477</v>
      </c>
      <c r="N178" s="42">
        <v>12433828</v>
      </c>
      <c r="O178" s="42">
        <v>18817635</v>
      </c>
      <c r="P178" s="45">
        <v>27320.28</v>
      </c>
    </row>
    <row r="179" spans="1:16" hidden="1" x14ac:dyDescent="0.25">
      <c r="A179" s="47" t="s">
        <v>493</v>
      </c>
      <c r="B179" s="47" t="s">
        <v>494</v>
      </c>
      <c r="C179" s="47" t="s">
        <v>342</v>
      </c>
      <c r="D179" s="47" t="s">
        <v>142</v>
      </c>
      <c r="E179" s="47">
        <v>60</v>
      </c>
      <c r="F179" s="47">
        <v>5729</v>
      </c>
      <c r="G179" s="47">
        <v>5695</v>
      </c>
      <c r="H179" s="47" t="s">
        <v>49</v>
      </c>
      <c r="I179" s="45">
        <v>2891.57</v>
      </c>
      <c r="J179" s="45">
        <v>119645.07</v>
      </c>
      <c r="K179" s="45">
        <v>67450.89</v>
      </c>
      <c r="L179" s="45">
        <v>6017.64</v>
      </c>
      <c r="M179" s="42">
        <v>2736093333</v>
      </c>
      <c r="N179" s="42">
        <v>11211521</v>
      </c>
      <c r="O179" s="42">
        <v>19643611</v>
      </c>
      <c r="P179" s="45">
        <v>39431.51</v>
      </c>
    </row>
    <row r="180" spans="1:16" hidden="1" x14ac:dyDescent="0.25">
      <c r="A180" s="47" t="s">
        <v>495</v>
      </c>
      <c r="B180" s="47" t="s">
        <v>494</v>
      </c>
      <c r="C180" s="47" t="s">
        <v>496</v>
      </c>
      <c r="D180" s="47" t="s">
        <v>127</v>
      </c>
      <c r="E180" s="47">
        <v>60</v>
      </c>
      <c r="F180" s="47">
        <v>5730</v>
      </c>
      <c r="G180" s="47">
        <v>5695</v>
      </c>
      <c r="H180" s="47" t="s">
        <v>49</v>
      </c>
      <c r="I180" s="45">
        <v>2857.81</v>
      </c>
      <c r="J180" s="45">
        <v>119334.56</v>
      </c>
      <c r="K180" s="45">
        <v>66476</v>
      </c>
      <c r="L180" s="45">
        <v>6932.71</v>
      </c>
      <c r="M180" s="42">
        <v>2712764795</v>
      </c>
      <c r="N180" s="42">
        <v>11073667</v>
      </c>
      <c r="O180" s="42">
        <v>19499566</v>
      </c>
      <c r="P180" s="45">
        <v>37817.620000000003</v>
      </c>
    </row>
    <row r="181" spans="1:16" hidden="1" x14ac:dyDescent="0.25">
      <c r="A181" s="47" t="s">
        <v>497</v>
      </c>
      <c r="B181" s="47" t="s">
        <v>498</v>
      </c>
      <c r="C181" s="47" t="s">
        <v>499</v>
      </c>
      <c r="D181" s="47" t="s">
        <v>82</v>
      </c>
      <c r="E181" s="47">
        <v>61</v>
      </c>
      <c r="F181" s="47">
        <v>5732</v>
      </c>
      <c r="G181" s="47">
        <v>5729</v>
      </c>
      <c r="H181" s="47" t="s">
        <v>49</v>
      </c>
      <c r="I181" s="45">
        <v>3015.02</v>
      </c>
      <c r="J181" s="45">
        <v>122881.28</v>
      </c>
      <c r="K181" s="45">
        <v>64250.32</v>
      </c>
      <c r="L181" s="45">
        <v>6452.09</v>
      </c>
      <c r="M181" s="42">
        <v>2809055252</v>
      </c>
      <c r="N181" s="42">
        <v>10941700</v>
      </c>
      <c r="O181" s="42">
        <v>19687159</v>
      </c>
      <c r="P181" s="45">
        <v>43834.22</v>
      </c>
    </row>
    <row r="182" spans="1:16" hidden="1" x14ac:dyDescent="0.25">
      <c r="A182" s="47" t="s">
        <v>500</v>
      </c>
      <c r="B182" s="47" t="s">
        <v>501</v>
      </c>
      <c r="C182" s="47" t="s">
        <v>32</v>
      </c>
      <c r="D182" s="47" t="s">
        <v>392</v>
      </c>
      <c r="E182" s="47">
        <v>60</v>
      </c>
      <c r="F182" s="47">
        <v>5735</v>
      </c>
      <c r="G182" s="47">
        <v>5730</v>
      </c>
      <c r="H182" s="47" t="s">
        <v>49</v>
      </c>
      <c r="I182" s="45">
        <v>2903.03</v>
      </c>
      <c r="J182" s="45">
        <v>123038.13</v>
      </c>
      <c r="K182" s="45">
        <v>63591.13</v>
      </c>
      <c r="L182" s="45">
        <v>5377.48</v>
      </c>
      <c r="M182" s="42">
        <v>2809646554</v>
      </c>
      <c r="N182" s="42">
        <v>11579459</v>
      </c>
      <c r="O182" s="42">
        <v>19233206</v>
      </c>
      <c r="P182" s="45">
        <v>38309.07</v>
      </c>
    </row>
    <row r="183" spans="1:16" hidden="1" x14ac:dyDescent="0.25">
      <c r="A183" s="47" t="s">
        <v>503</v>
      </c>
      <c r="B183" s="47" t="s">
        <v>504</v>
      </c>
      <c r="C183" s="47" t="s">
        <v>38</v>
      </c>
      <c r="D183" s="47" t="s">
        <v>326</v>
      </c>
      <c r="E183" s="47">
        <v>60</v>
      </c>
      <c r="F183" s="47">
        <v>5744</v>
      </c>
      <c r="G183" s="47">
        <v>5735</v>
      </c>
      <c r="H183" s="47" t="s">
        <v>49</v>
      </c>
      <c r="I183" s="45">
        <v>2927.29</v>
      </c>
      <c r="J183" s="45">
        <v>119231.77</v>
      </c>
      <c r="K183" s="45">
        <v>64138.9</v>
      </c>
      <c r="L183" s="45">
        <v>4861.08</v>
      </c>
      <c r="M183" s="42">
        <v>2730757870</v>
      </c>
      <c r="N183" s="42">
        <v>10741333</v>
      </c>
      <c r="O183" s="42">
        <v>20360732</v>
      </c>
      <c r="P183" s="45">
        <v>43459.23</v>
      </c>
    </row>
    <row r="184" spans="1:16" hidden="1" x14ac:dyDescent="0.25">
      <c r="A184" s="47" t="s">
        <v>506</v>
      </c>
      <c r="B184" s="47" t="s">
        <v>507</v>
      </c>
      <c r="C184" s="47" t="s">
        <v>39</v>
      </c>
      <c r="D184" s="47" t="s">
        <v>39</v>
      </c>
      <c r="E184" s="47">
        <v>60</v>
      </c>
      <c r="F184" s="47">
        <v>5747</v>
      </c>
      <c r="G184" s="47">
        <v>5735</v>
      </c>
      <c r="H184" s="47" t="s">
        <v>49</v>
      </c>
      <c r="I184" s="45">
        <v>2752.24</v>
      </c>
      <c r="J184" s="45">
        <v>118606.19</v>
      </c>
      <c r="K184" s="45">
        <v>60986.66</v>
      </c>
      <c r="L184" s="45">
        <v>4523.09</v>
      </c>
      <c r="M184" s="42">
        <v>2725951961</v>
      </c>
      <c r="N184" s="42">
        <v>11671266</v>
      </c>
      <c r="O184" s="42">
        <v>19508905</v>
      </c>
      <c r="P184" s="45">
        <v>35569.26</v>
      </c>
    </row>
    <row r="185" spans="1:16" hidden="1" x14ac:dyDescent="0.25">
      <c r="A185" s="47" t="s">
        <v>509</v>
      </c>
      <c r="B185" s="47" t="s">
        <v>510</v>
      </c>
      <c r="C185" s="47" t="s">
        <v>198</v>
      </c>
      <c r="D185" s="47" t="s">
        <v>198</v>
      </c>
      <c r="E185" s="47">
        <v>60</v>
      </c>
      <c r="F185" s="47">
        <v>5749</v>
      </c>
      <c r="G185" s="47">
        <v>5735</v>
      </c>
      <c r="H185" s="47" t="s">
        <v>49</v>
      </c>
      <c r="I185" s="45">
        <v>2666.88</v>
      </c>
      <c r="J185" s="45">
        <v>116906.77</v>
      </c>
      <c r="K185" s="45">
        <v>57494.16</v>
      </c>
      <c r="L185" s="45">
        <v>5009.0600000000004</v>
      </c>
      <c r="M185" s="42">
        <v>2689316315</v>
      </c>
      <c r="N185" s="42">
        <v>12558047</v>
      </c>
      <c r="O185" s="42">
        <v>19451316</v>
      </c>
      <c r="P185" s="45">
        <v>32661.03</v>
      </c>
    </row>
    <row r="186" spans="1:16" hidden="1" x14ac:dyDescent="0.25">
      <c r="A186" s="47" t="s">
        <v>512</v>
      </c>
      <c r="B186" s="47" t="s">
        <v>513</v>
      </c>
      <c r="C186" s="47" t="s">
        <v>174</v>
      </c>
      <c r="D186" s="47" t="s">
        <v>174</v>
      </c>
      <c r="E186" s="47">
        <v>60</v>
      </c>
      <c r="F186" s="47">
        <v>5752</v>
      </c>
      <c r="G186" s="47">
        <v>5735</v>
      </c>
      <c r="H186" s="47" t="s">
        <v>49</v>
      </c>
      <c r="I186" s="45">
        <v>2738.65</v>
      </c>
      <c r="J186" s="45">
        <v>119137.41</v>
      </c>
      <c r="K186" s="45">
        <v>58616.43</v>
      </c>
      <c r="L186" s="45">
        <v>5279.39</v>
      </c>
      <c r="M186" s="42">
        <v>2742742755</v>
      </c>
      <c r="N186" s="42">
        <v>10973189</v>
      </c>
      <c r="O186" s="42">
        <v>19548918</v>
      </c>
      <c r="P186" s="45">
        <v>34032.01</v>
      </c>
    </row>
    <row r="187" spans="1:16" hidden="1" x14ac:dyDescent="0.25">
      <c r="A187" s="47" t="s">
        <v>515</v>
      </c>
      <c r="B187" s="47" t="s">
        <v>516</v>
      </c>
      <c r="C187" s="47" t="s">
        <v>32</v>
      </c>
      <c r="D187" s="47" t="s">
        <v>32</v>
      </c>
      <c r="E187" s="47">
        <v>60</v>
      </c>
      <c r="F187" s="47">
        <v>5755</v>
      </c>
      <c r="G187" s="47">
        <v>5735</v>
      </c>
      <c r="H187" s="47" t="s">
        <v>49</v>
      </c>
      <c r="I187" s="45">
        <v>2943.32</v>
      </c>
      <c r="J187" s="45">
        <v>120684.54</v>
      </c>
      <c r="K187" s="45">
        <v>65511.61</v>
      </c>
      <c r="L187" s="45">
        <v>5231.91</v>
      </c>
      <c r="M187" s="42">
        <v>2761740053</v>
      </c>
      <c r="N187" s="42">
        <v>13505341</v>
      </c>
      <c r="O187" s="42">
        <v>20540164</v>
      </c>
      <c r="P187" s="45">
        <v>42372.43</v>
      </c>
    </row>
    <row r="188" spans="1:16" hidden="1" x14ac:dyDescent="0.25">
      <c r="A188" s="47" t="s">
        <v>518</v>
      </c>
      <c r="B188" s="47" t="s">
        <v>519</v>
      </c>
      <c r="C188" s="47" t="s">
        <v>520</v>
      </c>
      <c r="D188" s="47" t="s">
        <v>23</v>
      </c>
      <c r="E188" s="47">
        <v>61</v>
      </c>
      <c r="F188" s="47">
        <v>5761</v>
      </c>
      <c r="G188" s="47">
        <v>5752</v>
      </c>
      <c r="H188" s="47" t="s">
        <v>49</v>
      </c>
      <c r="I188" s="45">
        <v>2934.07</v>
      </c>
      <c r="J188" s="45">
        <v>121912.01</v>
      </c>
      <c r="K188" s="45">
        <v>68285.05</v>
      </c>
      <c r="L188" s="45">
        <v>5027.3599999999997</v>
      </c>
      <c r="M188" s="42">
        <v>2756378911</v>
      </c>
      <c r="N188" s="42">
        <v>11141637</v>
      </c>
      <c r="O188" s="42">
        <v>20689371</v>
      </c>
      <c r="P188" s="45">
        <v>41631.58</v>
      </c>
    </row>
    <row r="189" spans="1:16" hidden="1" x14ac:dyDescent="0.25">
      <c r="A189" s="47" t="s">
        <v>522</v>
      </c>
      <c r="B189" s="47" t="s">
        <v>519</v>
      </c>
      <c r="C189" s="47" t="s">
        <v>218</v>
      </c>
      <c r="D189" s="47" t="s">
        <v>80</v>
      </c>
      <c r="E189" s="47">
        <v>59</v>
      </c>
      <c r="F189" s="47">
        <v>5762</v>
      </c>
      <c r="G189" s="47">
        <v>5752</v>
      </c>
      <c r="H189" s="47" t="s">
        <v>49</v>
      </c>
      <c r="I189" s="45">
        <v>2890.79</v>
      </c>
      <c r="J189" s="45">
        <v>118796.62</v>
      </c>
      <c r="K189" s="45">
        <v>66812.100000000006</v>
      </c>
      <c r="L189" s="45">
        <v>5314.36</v>
      </c>
      <c r="M189" s="42">
        <v>2690821516</v>
      </c>
      <c r="N189" s="42">
        <v>10883909</v>
      </c>
      <c r="O189" s="42">
        <v>19914925</v>
      </c>
      <c r="P189" s="45">
        <v>42151.040000000001</v>
      </c>
    </row>
    <row r="190" spans="1:16" hidden="1" x14ac:dyDescent="0.25">
      <c r="A190" s="47" t="s">
        <v>524</v>
      </c>
      <c r="B190" s="47" t="s">
        <v>525</v>
      </c>
      <c r="C190" s="47" t="s">
        <v>526</v>
      </c>
      <c r="D190" s="47" t="s">
        <v>124</v>
      </c>
      <c r="E190" s="47">
        <v>60</v>
      </c>
      <c r="F190" s="47">
        <v>5765</v>
      </c>
      <c r="G190" s="47">
        <v>5762</v>
      </c>
      <c r="H190" s="47" t="s">
        <v>49</v>
      </c>
      <c r="I190" s="45">
        <v>2231.36</v>
      </c>
      <c r="J190" s="45">
        <v>101840.53</v>
      </c>
      <c r="K190" s="45">
        <v>48831.55</v>
      </c>
      <c r="L190" s="45">
        <v>5320.22</v>
      </c>
      <c r="M190" s="42">
        <v>2371627754</v>
      </c>
      <c r="N190" s="42">
        <v>9628656</v>
      </c>
      <c r="O190" s="42">
        <v>16618144</v>
      </c>
      <c r="P190" s="45">
        <v>22912.58</v>
      </c>
    </row>
    <row r="191" spans="1:16" hidden="1" x14ac:dyDescent="0.25">
      <c r="A191" s="47" t="s">
        <v>528</v>
      </c>
      <c r="B191" s="47" t="s">
        <v>529</v>
      </c>
      <c r="C191" s="47" t="s">
        <v>216</v>
      </c>
      <c r="D191" s="47" t="s">
        <v>28</v>
      </c>
      <c r="E191" s="47">
        <v>60</v>
      </c>
      <c r="F191" s="47">
        <v>5768</v>
      </c>
      <c r="G191" s="47">
        <v>5762</v>
      </c>
      <c r="H191" s="47" t="s">
        <v>49</v>
      </c>
      <c r="I191" s="45">
        <v>2871.34</v>
      </c>
      <c r="J191" s="45">
        <v>118939.36</v>
      </c>
      <c r="K191" s="45">
        <v>60607.72</v>
      </c>
      <c r="L191" s="45">
        <v>5972.67</v>
      </c>
      <c r="M191" s="42">
        <v>2721344590</v>
      </c>
      <c r="N191" s="42">
        <v>12409568</v>
      </c>
      <c r="O191" s="42">
        <v>20339710</v>
      </c>
      <c r="P191" s="45">
        <v>39977.19</v>
      </c>
    </row>
    <row r="192" spans="1:16" hidden="1" x14ac:dyDescent="0.25">
      <c r="A192" s="47" t="s">
        <v>530</v>
      </c>
      <c r="B192" s="47" t="s">
        <v>531</v>
      </c>
      <c r="C192" s="47" t="s">
        <v>52</v>
      </c>
      <c r="D192" s="47" t="s">
        <v>60</v>
      </c>
      <c r="E192" s="47">
        <v>60</v>
      </c>
      <c r="F192" s="47">
        <v>5774</v>
      </c>
      <c r="G192" s="47">
        <v>5762</v>
      </c>
      <c r="H192" s="47" t="s">
        <v>49</v>
      </c>
      <c r="I192" s="45">
        <v>2913.39</v>
      </c>
      <c r="J192" s="45">
        <v>120769.45</v>
      </c>
      <c r="K192" s="45">
        <v>63645.01</v>
      </c>
      <c r="L192" s="45">
        <v>6326.64</v>
      </c>
      <c r="M192" s="42">
        <v>2818013441</v>
      </c>
      <c r="N192" s="42">
        <v>12099961</v>
      </c>
      <c r="O192" s="42">
        <v>19744876</v>
      </c>
      <c r="P192" s="45">
        <v>40374.31</v>
      </c>
    </row>
    <row r="193" spans="1:16" hidden="1" x14ac:dyDescent="0.25">
      <c r="A193" s="47" t="s">
        <v>532</v>
      </c>
      <c r="B193" s="47" t="s">
        <v>533</v>
      </c>
      <c r="C193" s="47" t="s">
        <v>534</v>
      </c>
      <c r="D193" s="47" t="s">
        <v>80</v>
      </c>
      <c r="E193" s="47">
        <v>61</v>
      </c>
      <c r="F193" s="47">
        <v>5778</v>
      </c>
      <c r="G193" s="47">
        <v>5762</v>
      </c>
      <c r="H193" s="47" t="s">
        <v>49</v>
      </c>
      <c r="I193" s="45">
        <v>2946.15</v>
      </c>
      <c r="J193" s="45">
        <v>123376.31</v>
      </c>
      <c r="K193" s="45">
        <v>64088.2</v>
      </c>
      <c r="L193" s="45">
        <v>5429.54</v>
      </c>
      <c r="M193" s="42">
        <v>2823583325</v>
      </c>
      <c r="N193" s="42">
        <v>12628674</v>
      </c>
      <c r="O193" s="42">
        <v>20847168</v>
      </c>
      <c r="P193" s="45">
        <v>40719.21</v>
      </c>
    </row>
    <row r="194" spans="1:16" hidden="1" x14ac:dyDescent="0.25">
      <c r="A194" s="47" t="s">
        <v>535</v>
      </c>
      <c r="B194" s="47" t="s">
        <v>536</v>
      </c>
      <c r="C194" s="47" t="s">
        <v>98</v>
      </c>
      <c r="D194" s="47" t="s">
        <v>216</v>
      </c>
      <c r="E194" s="47">
        <v>60</v>
      </c>
      <c r="F194" s="47">
        <v>5780</v>
      </c>
      <c r="G194" s="47">
        <v>5762</v>
      </c>
      <c r="H194" s="47" t="s">
        <v>49</v>
      </c>
      <c r="I194" s="45">
        <v>2916.95</v>
      </c>
      <c r="J194" s="45">
        <v>121864.74</v>
      </c>
      <c r="K194" s="45">
        <v>64395.16</v>
      </c>
      <c r="L194" s="45">
        <v>5274.55</v>
      </c>
      <c r="M194" s="42">
        <v>2792736062</v>
      </c>
      <c r="N194" s="42">
        <v>13591618</v>
      </c>
      <c r="O194" s="42">
        <v>20541883</v>
      </c>
      <c r="P194" s="45">
        <v>40211.4</v>
      </c>
    </row>
    <row r="195" spans="1:16" hidden="1" x14ac:dyDescent="0.25">
      <c r="A195" s="47" t="s">
        <v>538</v>
      </c>
      <c r="B195" s="47" t="s">
        <v>536</v>
      </c>
      <c r="C195" s="47" t="s">
        <v>539</v>
      </c>
      <c r="D195" s="47" t="s">
        <v>107</v>
      </c>
      <c r="E195" s="47">
        <v>60</v>
      </c>
      <c r="F195" s="47">
        <v>5784</v>
      </c>
      <c r="G195" s="47">
        <v>5762</v>
      </c>
      <c r="H195" s="47" t="s">
        <v>49</v>
      </c>
      <c r="I195" s="45">
        <v>3038.8</v>
      </c>
      <c r="J195" s="45">
        <v>124431.08</v>
      </c>
      <c r="K195" s="45">
        <v>68878.509999999995</v>
      </c>
      <c r="L195" s="45">
        <v>6407.15</v>
      </c>
      <c r="M195" s="42">
        <v>2859114803</v>
      </c>
      <c r="N195" s="42">
        <v>11832138</v>
      </c>
      <c r="O195" s="42">
        <v>19671431</v>
      </c>
      <c r="P195" s="45">
        <v>44317.61</v>
      </c>
    </row>
    <row r="196" spans="1:16" hidden="1" x14ac:dyDescent="0.25">
      <c r="A196" s="47" t="s">
        <v>541</v>
      </c>
      <c r="B196" s="47" t="s">
        <v>542</v>
      </c>
      <c r="C196" s="47" t="s">
        <v>58</v>
      </c>
      <c r="D196" s="47" t="s">
        <v>174</v>
      </c>
      <c r="E196" s="47">
        <v>60</v>
      </c>
      <c r="F196" s="47">
        <v>5786</v>
      </c>
      <c r="G196" s="47">
        <v>5784</v>
      </c>
      <c r="H196" s="47" t="s">
        <v>49</v>
      </c>
      <c r="I196" s="45">
        <v>2866.15</v>
      </c>
      <c r="J196" s="45">
        <v>121186.63</v>
      </c>
      <c r="K196" s="45">
        <v>67352.490000000005</v>
      </c>
      <c r="L196" s="45">
        <v>6384.24</v>
      </c>
      <c r="M196" s="42">
        <v>2777278713</v>
      </c>
      <c r="N196" s="42">
        <v>13591817</v>
      </c>
      <c r="O196" s="42">
        <v>19320167</v>
      </c>
      <c r="P196" s="45">
        <v>37795.94</v>
      </c>
    </row>
    <row r="197" spans="1:16" hidden="1" x14ac:dyDescent="0.25">
      <c r="A197" s="47" t="s">
        <v>544</v>
      </c>
      <c r="B197" s="47" t="s">
        <v>545</v>
      </c>
      <c r="C197" s="47" t="s">
        <v>198</v>
      </c>
      <c r="D197" s="47" t="s">
        <v>52</v>
      </c>
      <c r="E197" s="47">
        <v>60</v>
      </c>
      <c r="F197" s="47">
        <v>5792</v>
      </c>
      <c r="G197" s="47">
        <v>5784</v>
      </c>
      <c r="H197" s="47" t="s">
        <v>49</v>
      </c>
      <c r="I197" s="45">
        <v>2818.4</v>
      </c>
      <c r="J197" s="45">
        <v>118479.39</v>
      </c>
      <c r="K197" s="45">
        <v>65252.07</v>
      </c>
      <c r="L197" s="45">
        <v>4852.97</v>
      </c>
      <c r="M197" s="42">
        <v>2825837537</v>
      </c>
      <c r="N197" s="42">
        <v>11285773</v>
      </c>
      <c r="O197" s="42">
        <v>19480767</v>
      </c>
      <c r="P197" s="45">
        <v>38093.82</v>
      </c>
    </row>
    <row r="198" spans="1:16" hidden="1" x14ac:dyDescent="0.25">
      <c r="A198" s="47" t="s">
        <v>547</v>
      </c>
      <c r="B198" s="47" t="s">
        <v>548</v>
      </c>
      <c r="C198" s="47" t="s">
        <v>549</v>
      </c>
      <c r="D198" s="47" t="s">
        <v>117</v>
      </c>
      <c r="E198" s="47">
        <v>60</v>
      </c>
      <c r="F198" s="47">
        <v>5797</v>
      </c>
      <c r="G198" s="47">
        <v>5792</v>
      </c>
      <c r="H198" s="47" t="s">
        <v>49</v>
      </c>
      <c r="I198" s="45">
        <v>2993.21</v>
      </c>
      <c r="J198" s="45">
        <v>124112.99</v>
      </c>
      <c r="K198" s="45">
        <v>67824.28</v>
      </c>
      <c r="L198" s="45">
        <v>7714.14</v>
      </c>
      <c r="M198" s="42">
        <v>2951619473</v>
      </c>
      <c r="N198" s="42">
        <v>14766178</v>
      </c>
      <c r="O198" s="42">
        <v>18347309</v>
      </c>
      <c r="P198" s="45">
        <v>40264.879999999997</v>
      </c>
    </row>
    <row r="199" spans="1:16" hidden="1" x14ac:dyDescent="0.25">
      <c r="A199" s="47" t="s">
        <v>550</v>
      </c>
      <c r="B199" s="47" t="s">
        <v>551</v>
      </c>
      <c r="C199" s="47" t="s">
        <v>398</v>
      </c>
      <c r="D199" s="47" t="s">
        <v>627</v>
      </c>
      <c r="E199" s="47">
        <v>60</v>
      </c>
      <c r="F199" s="47">
        <v>5803</v>
      </c>
      <c r="G199" s="47">
        <v>5792</v>
      </c>
      <c r="H199" s="47" t="s">
        <v>49</v>
      </c>
      <c r="I199" s="45">
        <v>3260.92</v>
      </c>
      <c r="J199" s="45">
        <v>127230.31</v>
      </c>
      <c r="K199" s="45">
        <v>66431.210000000006</v>
      </c>
      <c r="L199" s="45">
        <v>7830.92</v>
      </c>
      <c r="M199" s="42">
        <v>3190995893</v>
      </c>
      <c r="N199" s="42">
        <v>17020226</v>
      </c>
      <c r="O199" s="42">
        <v>20027580</v>
      </c>
      <c r="P199" s="45">
        <v>52062.44</v>
      </c>
    </row>
    <row r="200" spans="1:16" hidden="1" x14ac:dyDescent="0.25">
      <c r="A200" s="47" t="s">
        <v>552</v>
      </c>
      <c r="B200" s="47" t="s">
        <v>553</v>
      </c>
      <c r="C200" s="47" t="s">
        <v>25</v>
      </c>
      <c r="D200" s="47" t="s">
        <v>628</v>
      </c>
      <c r="E200" s="47">
        <v>60</v>
      </c>
      <c r="F200" s="47">
        <v>5808</v>
      </c>
      <c r="G200" s="47">
        <v>5792</v>
      </c>
      <c r="H200" s="47" t="s">
        <v>49</v>
      </c>
      <c r="I200" s="45">
        <v>3047.68</v>
      </c>
      <c r="J200" s="45">
        <v>125322.44</v>
      </c>
      <c r="K200" s="45">
        <v>65037.13</v>
      </c>
      <c r="L200" s="45">
        <v>6334.51</v>
      </c>
      <c r="M200" s="42">
        <v>3095659137</v>
      </c>
      <c r="N200" s="42">
        <v>13641357</v>
      </c>
      <c r="O200" s="42">
        <v>19885660</v>
      </c>
      <c r="P200" s="45">
        <v>42594.41</v>
      </c>
    </row>
    <row r="201" spans="1:16" hidden="1" x14ac:dyDescent="0.25">
      <c r="A201" s="47" t="s">
        <v>555</v>
      </c>
      <c r="B201" s="47" t="s">
        <v>556</v>
      </c>
      <c r="C201" s="47" t="s">
        <v>557</v>
      </c>
      <c r="D201" s="47" t="s">
        <v>35</v>
      </c>
      <c r="E201" s="47">
        <v>60</v>
      </c>
      <c r="F201" s="47">
        <v>5813</v>
      </c>
      <c r="G201" s="47">
        <v>5792</v>
      </c>
      <c r="H201" s="47" t="s">
        <v>49</v>
      </c>
      <c r="I201" s="45">
        <v>2870.33</v>
      </c>
      <c r="J201" s="45">
        <v>120674.61</v>
      </c>
      <c r="K201" s="45">
        <v>61086.64</v>
      </c>
      <c r="L201" s="45">
        <v>5308.68</v>
      </c>
      <c r="M201" s="42">
        <v>2889251462</v>
      </c>
      <c r="N201" s="42">
        <v>26544155</v>
      </c>
      <c r="O201" s="42">
        <v>19007941</v>
      </c>
      <c r="P201" s="45">
        <v>38583.410000000003</v>
      </c>
    </row>
    <row r="202" spans="1:16" hidden="1" x14ac:dyDescent="0.25">
      <c r="A202" s="47" t="s">
        <v>558</v>
      </c>
      <c r="B202" s="47" t="s">
        <v>559</v>
      </c>
      <c r="C202" s="47" t="s">
        <v>39</v>
      </c>
      <c r="D202" s="47" t="s">
        <v>326</v>
      </c>
      <c r="E202" s="47">
        <v>59</v>
      </c>
      <c r="F202" s="47">
        <v>5818</v>
      </c>
      <c r="G202" s="47">
        <v>5792</v>
      </c>
      <c r="H202" s="47" t="s">
        <v>49</v>
      </c>
      <c r="I202" s="45">
        <v>2911.15</v>
      </c>
      <c r="J202" s="45">
        <v>123866.48</v>
      </c>
      <c r="K202" s="45">
        <v>61604.959999999999</v>
      </c>
      <c r="L202" s="45">
        <v>4969.9399999999996</v>
      </c>
      <c r="M202" s="42">
        <v>3174255719</v>
      </c>
      <c r="N202" s="42">
        <v>10534990</v>
      </c>
      <c r="O202" s="42">
        <v>18933749</v>
      </c>
      <c r="P202" s="45">
        <v>38676.69</v>
      </c>
    </row>
    <row r="203" spans="1:16" hidden="1" x14ac:dyDescent="0.25">
      <c r="A203" s="47" t="s">
        <v>561</v>
      </c>
      <c r="B203" s="47" t="s">
        <v>562</v>
      </c>
      <c r="C203" s="47" t="s">
        <v>67</v>
      </c>
      <c r="D203" s="47" t="s">
        <v>289</v>
      </c>
      <c r="E203" s="47">
        <v>59</v>
      </c>
      <c r="F203" s="47">
        <v>5828</v>
      </c>
      <c r="G203" s="47">
        <v>5818</v>
      </c>
      <c r="H203" s="47" t="s">
        <v>49</v>
      </c>
      <c r="I203" s="45">
        <v>2621.36</v>
      </c>
      <c r="J203" s="45">
        <v>118823.51</v>
      </c>
      <c r="K203" s="45">
        <v>55407.54</v>
      </c>
      <c r="L203" s="45">
        <v>3892.06</v>
      </c>
      <c r="M203" s="42">
        <v>2878359208</v>
      </c>
      <c r="N203" s="42">
        <v>8881183</v>
      </c>
      <c r="O203" s="42">
        <v>18451817</v>
      </c>
      <c r="P203" s="45">
        <v>27805.97</v>
      </c>
    </row>
    <row r="204" spans="1:16" hidden="1" x14ac:dyDescent="0.25">
      <c r="A204" s="47" t="s">
        <v>564</v>
      </c>
      <c r="B204" s="47" t="s">
        <v>565</v>
      </c>
      <c r="C204" s="47" t="s">
        <v>32</v>
      </c>
      <c r="D204" s="47" t="s">
        <v>392</v>
      </c>
      <c r="E204" s="47">
        <v>60</v>
      </c>
      <c r="F204" s="47">
        <v>5838</v>
      </c>
      <c r="G204" s="47">
        <v>5818</v>
      </c>
      <c r="H204" s="47" t="s">
        <v>49</v>
      </c>
      <c r="I204" s="45">
        <v>3085.02</v>
      </c>
      <c r="J204" s="45">
        <v>126266.61</v>
      </c>
      <c r="K204" s="45">
        <v>65192.57</v>
      </c>
      <c r="L204" s="45">
        <v>6572.81</v>
      </c>
      <c r="M204" s="42">
        <v>3134995992</v>
      </c>
      <c r="N204" s="42">
        <v>13051226</v>
      </c>
      <c r="O204" s="42">
        <v>19490357</v>
      </c>
      <c r="P204" s="45">
        <v>43659.22</v>
      </c>
    </row>
    <row r="205" spans="1:16" hidden="1" x14ac:dyDescent="0.25">
      <c r="A205" s="47" t="s">
        <v>566</v>
      </c>
      <c r="B205" s="47" t="s">
        <v>567</v>
      </c>
      <c r="C205" s="47" t="s">
        <v>67</v>
      </c>
      <c r="D205" s="47" t="s">
        <v>289</v>
      </c>
      <c r="E205" s="47">
        <v>59</v>
      </c>
      <c r="F205" s="47">
        <v>5849</v>
      </c>
      <c r="G205" s="47">
        <v>5818</v>
      </c>
      <c r="H205" s="47" t="s">
        <v>49</v>
      </c>
      <c r="I205" s="45">
        <v>2896.3</v>
      </c>
      <c r="J205" s="45">
        <v>121399.36</v>
      </c>
      <c r="K205" s="45">
        <v>61660.94</v>
      </c>
      <c r="L205" s="45">
        <v>5259.87</v>
      </c>
      <c r="M205" s="42">
        <v>3030152868</v>
      </c>
      <c r="N205" s="42">
        <v>10995408</v>
      </c>
      <c r="O205" s="42">
        <v>19330444</v>
      </c>
      <c r="P205" s="45">
        <v>39247.629999999997</v>
      </c>
    </row>
    <row r="206" spans="1:16" hidden="1" x14ac:dyDescent="0.25">
      <c r="A206" s="47" t="s">
        <v>566</v>
      </c>
      <c r="B206" s="47" t="s">
        <v>567</v>
      </c>
      <c r="C206" s="47" t="s">
        <v>76</v>
      </c>
      <c r="D206" s="47" t="s">
        <v>207</v>
      </c>
      <c r="E206" s="47">
        <v>60</v>
      </c>
      <c r="F206" s="47">
        <v>5850</v>
      </c>
      <c r="G206" s="47">
        <v>5818</v>
      </c>
      <c r="H206" s="47" t="s">
        <v>49</v>
      </c>
      <c r="I206" s="45">
        <v>3024.74</v>
      </c>
      <c r="J206" s="45">
        <v>123762.8</v>
      </c>
      <c r="K206" s="45">
        <v>63842.61</v>
      </c>
      <c r="L206" s="45">
        <v>6114.29</v>
      </c>
      <c r="M206" s="42">
        <v>3075746919</v>
      </c>
      <c r="N206" s="42">
        <v>17354490</v>
      </c>
      <c r="O206" s="42">
        <v>19487732</v>
      </c>
      <c r="P206" s="45">
        <v>43619.97</v>
      </c>
    </row>
    <row r="207" spans="1:16" x14ac:dyDescent="0.25">
      <c r="A207" s="47" t="s">
        <v>570</v>
      </c>
      <c r="B207" s="47" t="s">
        <v>571</v>
      </c>
      <c r="C207" s="47" t="s">
        <v>572</v>
      </c>
      <c r="D207" s="47" t="s">
        <v>25</v>
      </c>
      <c r="E207" s="47">
        <v>60</v>
      </c>
      <c r="F207" s="47">
        <v>5856</v>
      </c>
      <c r="G207" s="47">
        <v>5852</v>
      </c>
      <c r="H207" s="47" t="s">
        <v>20</v>
      </c>
      <c r="I207" s="45">
        <v>3645.58</v>
      </c>
      <c r="J207" s="45">
        <v>103587.93</v>
      </c>
      <c r="K207" s="45">
        <v>59747.82</v>
      </c>
      <c r="L207" s="45">
        <v>27884.67</v>
      </c>
      <c r="M207" s="42">
        <v>2427087869</v>
      </c>
      <c r="N207" s="42">
        <v>33431172</v>
      </c>
      <c r="O207" s="42">
        <v>16402788</v>
      </c>
      <c r="P207" s="45">
        <v>14860.7</v>
      </c>
    </row>
    <row r="208" spans="1:16" hidden="1" x14ac:dyDescent="0.25">
      <c r="A208" s="47" t="s">
        <v>573</v>
      </c>
      <c r="B208" s="47" t="s">
        <v>574</v>
      </c>
      <c r="C208" s="47" t="s">
        <v>80</v>
      </c>
      <c r="D208" s="47" t="s">
        <v>35</v>
      </c>
      <c r="E208" s="47">
        <v>60</v>
      </c>
      <c r="F208" s="47">
        <v>5861</v>
      </c>
      <c r="G208" s="47">
        <v>5849</v>
      </c>
      <c r="H208" s="47" t="s">
        <v>49</v>
      </c>
      <c r="I208" s="45">
        <v>2793.96</v>
      </c>
      <c r="J208" s="45">
        <v>120380.02</v>
      </c>
      <c r="K208" s="45">
        <v>61351.76</v>
      </c>
      <c r="L208" s="45">
        <v>6834.38</v>
      </c>
      <c r="M208" s="42">
        <v>3041992811</v>
      </c>
      <c r="N208" s="42">
        <v>10680833</v>
      </c>
      <c r="O208" s="42">
        <v>18957316</v>
      </c>
      <c r="P208" s="45">
        <v>34142.43</v>
      </c>
    </row>
    <row r="209" spans="1:16" x14ac:dyDescent="0.25">
      <c r="A209" s="47" t="s">
        <v>576</v>
      </c>
      <c r="B209" s="47" t="s">
        <v>577</v>
      </c>
      <c r="C209" s="47" t="s">
        <v>578</v>
      </c>
      <c r="D209" s="47" t="s">
        <v>579</v>
      </c>
      <c r="E209" s="47">
        <v>60</v>
      </c>
      <c r="F209" s="47">
        <v>5862</v>
      </c>
      <c r="G209" s="47">
        <v>5856</v>
      </c>
      <c r="H209" s="47" t="s">
        <v>20</v>
      </c>
      <c r="I209" s="45">
        <v>1860.44</v>
      </c>
      <c r="J209" s="45">
        <v>90414.45</v>
      </c>
      <c r="K209" s="45">
        <v>37044.26</v>
      </c>
      <c r="L209" s="45">
        <v>4958.79</v>
      </c>
      <c r="M209" s="42">
        <v>2386351554</v>
      </c>
      <c r="N209" s="42">
        <v>26306790</v>
      </c>
      <c r="O209" s="42">
        <v>15167984</v>
      </c>
      <c r="P209" s="45">
        <v>13769.43</v>
      </c>
    </row>
    <row r="210" spans="1:16" hidden="1" x14ac:dyDescent="0.25">
      <c r="A210" s="47" t="s">
        <v>580</v>
      </c>
      <c r="B210" s="47" t="s">
        <v>581</v>
      </c>
      <c r="C210" s="47" t="s">
        <v>80</v>
      </c>
      <c r="D210" s="47" t="s">
        <v>35</v>
      </c>
      <c r="E210" s="47">
        <v>60</v>
      </c>
      <c r="F210" s="47">
        <v>5867</v>
      </c>
      <c r="G210" s="47">
        <v>5849</v>
      </c>
      <c r="H210" s="47" t="s">
        <v>49</v>
      </c>
      <c r="I210" s="45">
        <v>2838.8</v>
      </c>
      <c r="J210" s="45">
        <v>112374.47</v>
      </c>
      <c r="K210" s="45">
        <v>58089.9</v>
      </c>
      <c r="L210" s="45">
        <v>9070.65</v>
      </c>
      <c r="M210" s="42">
        <v>2811614136</v>
      </c>
      <c r="N210" s="42">
        <v>20194159</v>
      </c>
      <c r="O210" s="42">
        <v>16538375</v>
      </c>
      <c r="P210" s="45">
        <v>41723.03</v>
      </c>
    </row>
    <row r="211" spans="1:16" hidden="1" x14ac:dyDescent="0.25">
      <c r="A211" s="47" t="s">
        <v>583</v>
      </c>
      <c r="B211" s="47" t="s">
        <v>581</v>
      </c>
      <c r="C211" s="47" t="s">
        <v>60</v>
      </c>
      <c r="D211" s="47" t="s">
        <v>127</v>
      </c>
      <c r="E211" s="47">
        <v>59</v>
      </c>
      <c r="F211" s="47">
        <v>5871</v>
      </c>
      <c r="G211" s="47">
        <v>5849</v>
      </c>
      <c r="H211" s="47" t="s">
        <v>49</v>
      </c>
      <c r="I211" s="45">
        <v>3397.02</v>
      </c>
      <c r="J211" s="45">
        <v>126147.63</v>
      </c>
      <c r="K211" s="45">
        <v>67360.69</v>
      </c>
      <c r="L211" s="45">
        <v>9976.23</v>
      </c>
      <c r="M211" s="42">
        <v>3168002265</v>
      </c>
      <c r="N211" s="42">
        <v>19481903</v>
      </c>
      <c r="O211" s="42">
        <v>18624112</v>
      </c>
      <c r="P211" s="45">
        <v>58147.55</v>
      </c>
    </row>
    <row r="212" spans="1:16" x14ac:dyDescent="0.25">
      <c r="A212" s="47" t="s">
        <v>585</v>
      </c>
      <c r="B212" s="47" t="s">
        <v>586</v>
      </c>
      <c r="C212" s="47" t="s">
        <v>587</v>
      </c>
      <c r="D212" s="47" t="s">
        <v>98</v>
      </c>
      <c r="E212" s="47">
        <v>60</v>
      </c>
      <c r="F212" s="47">
        <v>5873</v>
      </c>
      <c r="G212" s="47">
        <v>5862</v>
      </c>
      <c r="H212" s="47" t="s">
        <v>20</v>
      </c>
      <c r="I212" s="45">
        <v>2008.29</v>
      </c>
      <c r="J212" s="45">
        <v>97066.98</v>
      </c>
      <c r="K212" s="45">
        <v>41406.959999999999</v>
      </c>
      <c r="L212" s="45">
        <v>5215.03</v>
      </c>
      <c r="M212" s="42">
        <v>2432235643</v>
      </c>
      <c r="N212" s="42">
        <v>20982562</v>
      </c>
      <c r="O212" s="42">
        <v>16421147</v>
      </c>
      <c r="P212" s="45">
        <v>15097.81</v>
      </c>
    </row>
    <row r="213" spans="1:16" hidden="1" x14ac:dyDescent="0.25">
      <c r="A213" s="47" t="s">
        <v>588</v>
      </c>
      <c r="B213" s="47" t="s">
        <v>589</v>
      </c>
      <c r="C213" s="47" t="s">
        <v>39</v>
      </c>
      <c r="D213" s="47" t="s">
        <v>39</v>
      </c>
      <c r="E213" s="47">
        <v>60</v>
      </c>
      <c r="F213" s="47">
        <v>5876</v>
      </c>
      <c r="G213" s="47">
        <v>5871</v>
      </c>
      <c r="H213" s="47" t="s">
        <v>49</v>
      </c>
      <c r="I213" s="45">
        <v>1748.09</v>
      </c>
      <c r="J213" s="45">
        <v>77546.23</v>
      </c>
      <c r="K213" s="45">
        <v>36313.480000000003</v>
      </c>
      <c r="L213" s="45">
        <v>4381.38</v>
      </c>
      <c r="M213" s="42">
        <v>1915488078</v>
      </c>
      <c r="N213" s="42">
        <v>8576735</v>
      </c>
      <c r="O213" s="42">
        <v>11940869</v>
      </c>
      <c r="P213" s="45">
        <v>19604.52</v>
      </c>
    </row>
    <row r="214" spans="1:16" x14ac:dyDescent="0.25">
      <c r="A214" s="47" t="s">
        <v>591</v>
      </c>
      <c r="B214" s="47" t="s">
        <v>592</v>
      </c>
      <c r="C214" s="47" t="s">
        <v>593</v>
      </c>
      <c r="D214" s="47" t="s">
        <v>80</v>
      </c>
      <c r="E214" s="47">
        <v>59</v>
      </c>
      <c r="F214" s="47">
        <v>5879</v>
      </c>
      <c r="G214" s="47">
        <v>5862</v>
      </c>
      <c r="H214" s="47" t="s">
        <v>20</v>
      </c>
      <c r="I214" s="45">
        <v>2545.91</v>
      </c>
      <c r="J214" s="45">
        <v>112691.46</v>
      </c>
      <c r="K214" s="45">
        <v>55026.96</v>
      </c>
      <c r="L214" s="45">
        <v>5797.2</v>
      </c>
      <c r="M214" s="42">
        <v>2735368661</v>
      </c>
      <c r="N214" s="42">
        <v>20161527</v>
      </c>
      <c r="O214" s="42">
        <v>18582231</v>
      </c>
      <c r="P214" s="45">
        <v>27184.959999999999</v>
      </c>
    </row>
    <row r="215" spans="1:16" x14ac:dyDescent="0.25">
      <c r="A215" s="47" t="s">
        <v>594</v>
      </c>
      <c r="B215" s="47" t="s">
        <v>595</v>
      </c>
      <c r="C215" s="47" t="s">
        <v>596</v>
      </c>
      <c r="D215" s="47" t="s">
        <v>597</v>
      </c>
      <c r="E215" s="47">
        <v>60</v>
      </c>
      <c r="F215" s="47">
        <v>5882</v>
      </c>
      <c r="G215" s="47">
        <v>5862</v>
      </c>
      <c r="H215" s="47" t="s">
        <v>20</v>
      </c>
      <c r="I215" s="45">
        <v>3258.41</v>
      </c>
      <c r="J215" s="45">
        <v>123152.86</v>
      </c>
      <c r="K215" s="45">
        <v>86522.14</v>
      </c>
      <c r="L215" s="45">
        <v>17353.25</v>
      </c>
      <c r="M215" s="42">
        <v>2932404782</v>
      </c>
      <c r="N215" s="42">
        <v>67766119</v>
      </c>
      <c r="O215" s="42">
        <v>20111591</v>
      </c>
      <c r="P215" s="45">
        <v>47135.35</v>
      </c>
    </row>
    <row r="216" spans="1:16" x14ac:dyDescent="0.25">
      <c r="A216" s="47" t="s">
        <v>598</v>
      </c>
      <c r="B216" s="47" t="s">
        <v>595</v>
      </c>
      <c r="C216" s="47" t="s">
        <v>23</v>
      </c>
      <c r="D216" s="47" t="s">
        <v>58</v>
      </c>
      <c r="E216" s="47">
        <v>60</v>
      </c>
      <c r="F216" s="47">
        <v>5884</v>
      </c>
      <c r="G216" s="47">
        <v>5849</v>
      </c>
      <c r="H216" s="47" t="s">
        <v>49</v>
      </c>
      <c r="I216" s="45">
        <v>1724.45</v>
      </c>
      <c r="J216" s="45">
        <v>85800.68</v>
      </c>
      <c r="K216" s="45">
        <v>37107.47</v>
      </c>
      <c r="L216" s="45">
        <v>4647.76</v>
      </c>
      <c r="M216" s="42">
        <v>2146342880</v>
      </c>
      <c r="N216" s="42">
        <v>14564679</v>
      </c>
      <c r="O216" s="42">
        <v>13943622</v>
      </c>
      <c r="P216" s="45">
        <v>12531.54</v>
      </c>
    </row>
    <row r="217" spans="1:16" x14ac:dyDescent="0.25">
      <c r="A217" s="47" t="s">
        <v>600</v>
      </c>
      <c r="B217" s="47" t="s">
        <v>595</v>
      </c>
      <c r="C217" s="47" t="s">
        <v>549</v>
      </c>
      <c r="D217" s="47" t="s">
        <v>117</v>
      </c>
      <c r="E217" s="47">
        <v>60</v>
      </c>
      <c r="F217" s="47">
        <v>5885</v>
      </c>
      <c r="G217" s="47">
        <v>5882</v>
      </c>
      <c r="H217" s="47" t="s">
        <v>20</v>
      </c>
      <c r="I217" s="45">
        <v>4310.62</v>
      </c>
      <c r="J217" s="45">
        <v>136376.57999999999</v>
      </c>
      <c r="K217" s="45">
        <v>103128.21</v>
      </c>
      <c r="L217" s="45">
        <v>9232.2800000000007</v>
      </c>
      <c r="M217" s="42">
        <v>3062727310</v>
      </c>
      <c r="N217" s="42">
        <v>24358367</v>
      </c>
      <c r="O217" s="42">
        <v>22561755</v>
      </c>
      <c r="P217" s="45">
        <v>92307.33</v>
      </c>
    </row>
    <row r="218" spans="1:16" x14ac:dyDescent="0.25">
      <c r="A218" s="47" t="s">
        <v>601</v>
      </c>
      <c r="B218" s="47" t="s">
        <v>602</v>
      </c>
      <c r="C218" s="47" t="s">
        <v>105</v>
      </c>
      <c r="D218" s="47" t="s">
        <v>272</v>
      </c>
      <c r="E218" s="47">
        <v>60</v>
      </c>
      <c r="F218" s="47">
        <v>5889</v>
      </c>
      <c r="G218" s="47">
        <v>5849</v>
      </c>
      <c r="H218" s="47" t="s">
        <v>49</v>
      </c>
      <c r="I218" s="45">
        <v>3381.08</v>
      </c>
      <c r="J218" s="45">
        <v>127550.77</v>
      </c>
      <c r="K218" s="45">
        <v>70394.27</v>
      </c>
      <c r="L218" s="45">
        <v>7190.77</v>
      </c>
      <c r="M218" s="42">
        <v>3166020359</v>
      </c>
      <c r="N218" s="42">
        <v>14645113</v>
      </c>
      <c r="O218" s="42">
        <v>20157166</v>
      </c>
      <c r="P218" s="45">
        <v>56905.47</v>
      </c>
    </row>
    <row r="219" spans="1:16" x14ac:dyDescent="0.25">
      <c r="A219" s="47" t="s">
        <v>604</v>
      </c>
      <c r="B219" s="47" t="s">
        <v>605</v>
      </c>
      <c r="C219" s="47" t="s">
        <v>606</v>
      </c>
      <c r="D219" s="47" t="s">
        <v>607</v>
      </c>
      <c r="E219" s="47">
        <v>59</v>
      </c>
      <c r="F219" s="47">
        <v>5896</v>
      </c>
      <c r="G219" s="47">
        <v>5882</v>
      </c>
      <c r="H219" s="47" t="s">
        <v>20</v>
      </c>
      <c r="I219" s="45">
        <v>4190.8100000000004</v>
      </c>
      <c r="J219" s="45">
        <v>135201.56</v>
      </c>
      <c r="K219" s="45">
        <v>104163.08</v>
      </c>
      <c r="L219" s="45">
        <v>16423.080000000002</v>
      </c>
      <c r="M219" s="42">
        <v>3137696664</v>
      </c>
      <c r="N219" s="42">
        <v>72430182</v>
      </c>
      <c r="O219" s="42">
        <v>21824336</v>
      </c>
      <c r="P219" s="45">
        <v>81586.67</v>
      </c>
    </row>
    <row r="220" spans="1:16" x14ac:dyDescent="0.25">
      <c r="A220" s="47" t="s">
        <v>608</v>
      </c>
      <c r="B220" s="47" t="s">
        <v>605</v>
      </c>
      <c r="C220" s="47" t="s">
        <v>609</v>
      </c>
      <c r="D220" s="47" t="s">
        <v>29</v>
      </c>
      <c r="E220" s="47">
        <v>59</v>
      </c>
      <c r="F220" s="47">
        <v>5901</v>
      </c>
      <c r="G220" s="47">
        <v>5849</v>
      </c>
      <c r="H220" s="47" t="s">
        <v>49</v>
      </c>
      <c r="I220" s="45">
        <v>3192.69</v>
      </c>
      <c r="J220" s="45">
        <v>125062.75</v>
      </c>
      <c r="K220" s="45">
        <v>67123.3</v>
      </c>
      <c r="L220" s="45">
        <v>5813.5</v>
      </c>
      <c r="M220" s="42">
        <v>3091389544</v>
      </c>
      <c r="N220" s="42">
        <v>14142747</v>
      </c>
      <c r="O220" s="42">
        <v>19564045</v>
      </c>
      <c r="P220" s="45">
        <v>50388.91</v>
      </c>
    </row>
    <row r="221" spans="1:16" x14ac:dyDescent="0.25">
      <c r="A221" s="47" t="s">
        <v>614</v>
      </c>
      <c r="B221" s="47" t="s">
        <v>612</v>
      </c>
      <c r="C221" s="47" t="s">
        <v>58</v>
      </c>
      <c r="D221" s="47" t="s">
        <v>174</v>
      </c>
      <c r="E221" s="47">
        <v>60</v>
      </c>
      <c r="F221" s="47">
        <v>5913</v>
      </c>
      <c r="G221" s="47">
        <v>5849</v>
      </c>
      <c r="H221" s="47" t="s">
        <v>49</v>
      </c>
      <c r="I221" s="45">
        <v>3584.48</v>
      </c>
      <c r="J221" s="45">
        <v>133553.70000000001</v>
      </c>
      <c r="K221" s="45">
        <v>78084.960000000006</v>
      </c>
      <c r="L221" s="45">
        <v>6361.27</v>
      </c>
      <c r="M221" s="42">
        <v>3305742154</v>
      </c>
      <c r="N221" s="42">
        <v>12310057</v>
      </c>
      <c r="O221" s="42">
        <v>21137402</v>
      </c>
      <c r="P221" s="45">
        <v>63140.800000000003</v>
      </c>
    </row>
    <row r="222" spans="1:16" x14ac:dyDescent="0.25">
      <c r="A222" s="47" t="s">
        <v>616</v>
      </c>
      <c r="B222" s="47" t="s">
        <v>617</v>
      </c>
      <c r="C222" s="47" t="s">
        <v>618</v>
      </c>
      <c r="D222" s="47" t="s">
        <v>32</v>
      </c>
      <c r="E222" s="47">
        <v>60</v>
      </c>
      <c r="F222" s="47">
        <v>5918</v>
      </c>
      <c r="G222" s="47">
        <v>5849</v>
      </c>
      <c r="H222" s="47" t="s">
        <v>49</v>
      </c>
      <c r="I222" s="45">
        <v>3353.26</v>
      </c>
      <c r="J222" s="45">
        <v>127694.5</v>
      </c>
      <c r="K222" s="45">
        <v>68933.759999999995</v>
      </c>
      <c r="L222" s="45">
        <v>6018.88</v>
      </c>
      <c r="M222" s="42">
        <v>3208489889</v>
      </c>
      <c r="N222" s="42">
        <v>11934086</v>
      </c>
      <c r="O222" s="42">
        <v>20153095</v>
      </c>
      <c r="P222" s="45">
        <v>56135.78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workbookViewId="0">
      <pane ySplit="1" topLeftCell="A134" activePane="bottomLeft" state="frozen"/>
      <selection pane="bottomLeft" activeCell="C237" sqref="C237"/>
    </sheetView>
  </sheetViews>
  <sheetFormatPr defaultRowHeight="15" x14ac:dyDescent="0.25"/>
  <cols>
    <col min="1" max="1" width="26.85546875" bestFit="1" customWidth="1"/>
    <col min="2" max="2" width="10.140625" bestFit="1" customWidth="1"/>
    <col min="3" max="3" width="11.42578125" customWidth="1"/>
    <col min="4" max="4" width="12.140625" customWidth="1"/>
    <col min="5" max="5" width="9.42578125" customWidth="1"/>
    <col min="6" max="6" width="8.42578125" customWidth="1"/>
    <col min="7" max="7" width="5.7109375" customWidth="1"/>
    <col min="8" max="10" width="11.42578125" customWidth="1"/>
    <col min="11" max="12" width="10.28515625" customWidth="1"/>
    <col min="13" max="15" width="11.42578125" customWidth="1"/>
    <col min="16" max="17" width="10.28515625" customWidth="1"/>
    <col min="18" max="20" width="11.42578125" customWidth="1"/>
    <col min="21" max="22" width="10.28515625" customWidth="1"/>
    <col min="23" max="25" width="11.42578125" customWidth="1"/>
    <col min="26" max="27" width="10.28515625" customWidth="1"/>
  </cols>
  <sheetData>
    <row r="1" spans="1:27" ht="75" customHeight="1" x14ac:dyDescent="0.25">
      <c r="A1" s="1" t="s">
        <v>0</v>
      </c>
      <c r="B1" s="1" t="s">
        <v>1</v>
      </c>
      <c r="C1" s="1" t="s">
        <v>639</v>
      </c>
      <c r="D1" s="1" t="s">
        <v>3</v>
      </c>
      <c r="E1" s="2" t="s">
        <v>4</v>
      </c>
      <c r="F1" s="2" t="s">
        <v>5</v>
      </c>
      <c r="G1" s="1" t="s">
        <v>7</v>
      </c>
      <c r="H1" s="2" t="s">
        <v>640</v>
      </c>
      <c r="I1" s="2" t="s">
        <v>641</v>
      </c>
      <c r="J1" s="2" t="s">
        <v>642</v>
      </c>
      <c r="K1" s="2" t="s">
        <v>643</v>
      </c>
      <c r="L1" s="2" t="s">
        <v>644</v>
      </c>
      <c r="M1" s="2" t="s">
        <v>645</v>
      </c>
      <c r="N1" s="2" t="s">
        <v>646</v>
      </c>
      <c r="O1" s="2" t="s">
        <v>647</v>
      </c>
      <c r="P1" s="2" t="s">
        <v>648</v>
      </c>
      <c r="Q1" s="2" t="s">
        <v>649</v>
      </c>
      <c r="R1" s="2" t="s">
        <v>650</v>
      </c>
      <c r="S1" s="2" t="s">
        <v>651</v>
      </c>
      <c r="T1" s="2" t="s">
        <v>652</v>
      </c>
      <c r="U1" s="2" t="s">
        <v>653</v>
      </c>
      <c r="V1" s="2" t="s">
        <v>654</v>
      </c>
      <c r="W1" s="2" t="s">
        <v>655</v>
      </c>
      <c r="X1" s="2" t="s">
        <v>656</v>
      </c>
      <c r="Y1" s="2" t="s">
        <v>657</v>
      </c>
      <c r="Z1" s="2" t="s">
        <v>658</v>
      </c>
      <c r="AA1" s="2" t="s">
        <v>659</v>
      </c>
    </row>
    <row r="2" spans="1:27" x14ac:dyDescent="0.25">
      <c r="A2" s="47" t="s">
        <v>16</v>
      </c>
      <c r="B2" s="47" t="s">
        <v>17</v>
      </c>
      <c r="C2" s="47" t="s">
        <v>18</v>
      </c>
      <c r="D2" s="47" t="s">
        <v>19</v>
      </c>
      <c r="E2" s="47">
        <v>60</v>
      </c>
      <c r="F2" s="47">
        <v>5053</v>
      </c>
      <c r="G2" s="47" t="s">
        <v>20</v>
      </c>
      <c r="H2" s="47">
        <f>SUM(Таблица2[[#This Row],[CIF DBTime node1 (min)]:[CIF DBTime node2 (min)]])</f>
        <v>66.75</v>
      </c>
      <c r="I2" s="47">
        <v>38.82</v>
      </c>
      <c r="J2" s="47">
        <v>27.93</v>
      </c>
      <c r="K2" s="3">
        <f>Таблица2[[#This Row],[CIF DBTime node1 (min)]]/Таблица2[[#This Row],[CIF DBTime (sum)]]</f>
        <v>0.58157303370786517</v>
      </c>
      <c r="L2" s="3">
        <f>Таблица2[[#This Row],[CIF DBTime node2 (min)]]/Таблица2[[#This Row],[CIF DBTime (sum)]]</f>
        <v>0.41842696629213483</v>
      </c>
      <c r="M2" s="47">
        <f>SUM(Таблица2[[#This Row],[CIF Avg Active Sessions node1]:[CIF Avg Active Sessions node2]])</f>
        <v>1.1200000000000001</v>
      </c>
      <c r="N2" s="47">
        <v>0.65</v>
      </c>
      <c r="O2" s="47">
        <v>0.47</v>
      </c>
      <c r="P2" s="3">
        <f>Таблица2[[#This Row],[CIF Avg Active Sessions node1]]/Таблица2[[#This Row],[CIF Avg Active Sessions (sum)]]</f>
        <v>0.58035714285714279</v>
      </c>
      <c r="Q2" s="3">
        <f>Таблица2[[#This Row],[CIF Avg Active Sessions node2]]/Таблица2[[#This Row],[CIF Avg Active Sessions (sum)]]</f>
        <v>0.4196428571428571</v>
      </c>
      <c r="R2" s="47">
        <f>SUM(Таблица2[[#This Row],[LAP DBTime node1 (min)]:[LAP DBTime node2 (min)]])</f>
        <v>5.17</v>
      </c>
      <c r="S2" s="47">
        <v>1.94</v>
      </c>
      <c r="T2" s="47">
        <v>3.23</v>
      </c>
      <c r="U2" s="3">
        <f>Таблица2[[#This Row],[LAP DBTime node1 (min)]]/Таблица2[[#This Row],[LAP DBTime (sum)]]</f>
        <v>0.37524177949709864</v>
      </c>
      <c r="V2" s="3">
        <f>Таблица2[[#This Row],[LAP DBTime node2 (min)]]/Таблица2[[#This Row],[LAP DBTime (sum)]]</f>
        <v>0.62475822050290131</v>
      </c>
      <c r="W2" s="47">
        <f>SUM(Таблица2[[#This Row],[LAP Avg Active Sessions node1]:[LAP Avg Active Sessions node2]])</f>
        <v>0.08</v>
      </c>
      <c r="X2" s="47">
        <v>0.03</v>
      </c>
      <c r="Y2" s="47">
        <v>0.05</v>
      </c>
      <c r="Z2" s="3">
        <f>Таблица2[[#This Row],[LAP Avg Active Sessions node1]]/Таблица2[[#This Row],[LAP Avg Active Sessions (sum)]]</f>
        <v>0.375</v>
      </c>
      <c r="AA2" s="3">
        <f>Таблица2[[#This Row],[LAP Avg Active Sessions node2]]/Таблица2[[#This Row],[LAP Avg Active Sessions (sum)]]</f>
        <v>0.625</v>
      </c>
    </row>
    <row r="3" spans="1:27" x14ac:dyDescent="0.25">
      <c r="A3" s="47" t="s">
        <v>16</v>
      </c>
      <c r="B3" s="47" t="s">
        <v>21</v>
      </c>
      <c r="C3" s="47" t="s">
        <v>22</v>
      </c>
      <c r="D3" s="47" t="s">
        <v>23</v>
      </c>
      <c r="E3" s="47">
        <v>60</v>
      </c>
      <c r="F3" s="47">
        <v>5056</v>
      </c>
      <c r="G3" s="47" t="s">
        <v>20</v>
      </c>
      <c r="H3" s="47">
        <f>SUM(Таблица2[[#This Row],[CIF DBTime node1 (min)]:[CIF DBTime node2 (min)]])</f>
        <v>69.099999999999994</v>
      </c>
      <c r="I3" s="47">
        <v>36.049999999999997</v>
      </c>
      <c r="J3" s="47">
        <v>33.049999999999997</v>
      </c>
      <c r="K3" s="3">
        <f>Таблица2[[#This Row],[CIF DBTime node1 (min)]]/Таблица2[[#This Row],[CIF DBTime (sum)]]</f>
        <v>0.52170767004341534</v>
      </c>
      <c r="L3" s="3">
        <f>Таблица2[[#This Row],[CIF DBTime node2 (min)]]/Таблица2[[#This Row],[CIF DBTime (sum)]]</f>
        <v>0.47829232995658466</v>
      </c>
      <c r="M3" s="47">
        <f>SUM(Таблица2[[#This Row],[CIF Avg Active Sessions node1]:[CIF Avg Active Sessions node2]])</f>
        <v>1.1499999999999999</v>
      </c>
      <c r="N3" s="47">
        <v>0.6</v>
      </c>
      <c r="O3" s="47">
        <v>0.55000000000000004</v>
      </c>
      <c r="P3" s="3">
        <f>Таблица2[[#This Row],[CIF Avg Active Sessions node1]]/Таблица2[[#This Row],[CIF Avg Active Sessions (sum)]]</f>
        <v>0.52173913043478259</v>
      </c>
      <c r="Q3" s="3">
        <f>Таблица2[[#This Row],[CIF Avg Active Sessions node2]]/Таблица2[[#This Row],[CIF Avg Active Sessions (sum)]]</f>
        <v>0.47826086956521746</v>
      </c>
      <c r="R3" s="47">
        <f>SUM(Таблица2[[#This Row],[LAP DBTime node1 (min)]:[LAP DBTime node2 (min)]])</f>
        <v>5.0600000000000005</v>
      </c>
      <c r="S3" s="47">
        <v>1.94</v>
      </c>
      <c r="T3" s="47">
        <v>3.12</v>
      </c>
      <c r="U3" s="3">
        <f>Таблица2[[#This Row],[LAP DBTime node1 (min)]]/Таблица2[[#This Row],[LAP DBTime (sum)]]</f>
        <v>0.38339920948616596</v>
      </c>
      <c r="V3" s="3">
        <f>Таблица2[[#This Row],[LAP DBTime node2 (min)]]/Таблица2[[#This Row],[LAP DBTime (sum)]]</f>
        <v>0.61660079051383399</v>
      </c>
      <c r="W3" s="47">
        <f>SUM(Таблица2[[#This Row],[LAP Avg Active Sessions node1]:[LAP Avg Active Sessions node2]])</f>
        <v>0.08</v>
      </c>
      <c r="X3" s="47">
        <v>0.03</v>
      </c>
      <c r="Y3" s="47">
        <v>0.05</v>
      </c>
      <c r="Z3" s="3">
        <f>Таблица2[[#This Row],[LAP Avg Active Sessions node1]]/Таблица2[[#This Row],[LAP Avg Active Sessions (sum)]]</f>
        <v>0.375</v>
      </c>
      <c r="AA3" s="3">
        <f>Таблица2[[#This Row],[LAP Avg Active Sessions node2]]/Таблица2[[#This Row],[LAP Avg Active Sessions (sum)]]</f>
        <v>0.625</v>
      </c>
    </row>
    <row r="4" spans="1:27" x14ac:dyDescent="0.25">
      <c r="A4" s="47" t="s">
        <v>16</v>
      </c>
      <c r="B4" s="47" t="s">
        <v>21</v>
      </c>
      <c r="C4" s="47" t="s">
        <v>24</v>
      </c>
      <c r="D4" s="47" t="s">
        <v>25</v>
      </c>
      <c r="E4" s="47">
        <v>60</v>
      </c>
      <c r="F4" s="47">
        <v>5058</v>
      </c>
      <c r="G4" s="47" t="s">
        <v>20</v>
      </c>
      <c r="H4" s="47">
        <f>SUM(Таблица2[[#This Row],[CIF DBTime node1 (min)]:[CIF DBTime node2 (min)]])</f>
        <v>63.92</v>
      </c>
      <c r="I4" s="47">
        <v>38.06</v>
      </c>
      <c r="J4" s="47">
        <v>25.86</v>
      </c>
      <c r="K4" s="3">
        <f>Таблица2[[#This Row],[CIF DBTime node1 (min)]]/Таблица2[[#This Row],[CIF DBTime (sum)]]</f>
        <v>0.59543178973717148</v>
      </c>
      <c r="L4" s="3">
        <f>Таблица2[[#This Row],[CIF DBTime node2 (min)]]/Таблица2[[#This Row],[CIF DBTime (sum)]]</f>
        <v>0.40456821026282852</v>
      </c>
      <c r="M4" s="47">
        <f>SUM(Таблица2[[#This Row],[CIF Avg Active Sessions node1]:[CIF Avg Active Sessions node2]])</f>
        <v>1.06</v>
      </c>
      <c r="N4" s="47">
        <v>0.63</v>
      </c>
      <c r="O4" s="47">
        <v>0.43</v>
      </c>
      <c r="P4" s="3">
        <f>Таблица2[[#This Row],[CIF Avg Active Sessions node1]]/Таблица2[[#This Row],[CIF Avg Active Sessions (sum)]]</f>
        <v>0.59433962264150941</v>
      </c>
      <c r="Q4" s="3">
        <f>Таблица2[[#This Row],[CIF Avg Active Sessions node2]]/Таблица2[[#This Row],[CIF Avg Active Sessions (sum)]]</f>
        <v>0.40566037735849053</v>
      </c>
      <c r="R4" s="47">
        <f>SUM(Таблица2[[#This Row],[LAP DBTime node1 (min)]:[LAP DBTime node2 (min)]])</f>
        <v>5.27</v>
      </c>
      <c r="S4" s="47">
        <v>1.97</v>
      </c>
      <c r="T4" s="47">
        <v>3.3</v>
      </c>
      <c r="U4" s="3">
        <f>Таблица2[[#This Row],[LAP DBTime node1 (min)]]/Таблица2[[#This Row],[LAP DBTime (sum)]]</f>
        <v>0.37381404174573057</v>
      </c>
      <c r="V4" s="3">
        <f>Таблица2[[#This Row],[LAP DBTime node2 (min)]]/Таблица2[[#This Row],[LAP DBTime (sum)]]</f>
        <v>0.62618595825426948</v>
      </c>
      <c r="W4" s="47">
        <f>SUM(Таблица2[[#This Row],[LAP Avg Active Sessions node1]:[LAP Avg Active Sessions node2]])</f>
        <v>0.08</v>
      </c>
      <c r="X4" s="47">
        <v>0.03</v>
      </c>
      <c r="Y4" s="47">
        <v>0.05</v>
      </c>
      <c r="Z4" s="3">
        <f>Таблица2[[#This Row],[LAP Avg Active Sessions node1]]/Таблица2[[#This Row],[LAP Avg Active Sessions (sum)]]</f>
        <v>0.375</v>
      </c>
      <c r="AA4" s="3">
        <f>Таблица2[[#This Row],[LAP Avg Active Sessions node2]]/Таблица2[[#This Row],[LAP Avg Active Sessions (sum)]]</f>
        <v>0.625</v>
      </c>
    </row>
    <row r="5" spans="1:27" x14ac:dyDescent="0.25">
      <c r="A5" s="47" t="s">
        <v>16</v>
      </c>
      <c r="B5" s="47" t="s">
        <v>26</v>
      </c>
      <c r="C5" s="47" t="s">
        <v>27</v>
      </c>
      <c r="D5" s="47" t="s">
        <v>28</v>
      </c>
      <c r="E5" s="47">
        <v>60</v>
      </c>
      <c r="F5" s="47">
        <v>5068</v>
      </c>
      <c r="G5" s="47" t="s">
        <v>20</v>
      </c>
      <c r="H5" s="47">
        <f>SUM(Таблица2[[#This Row],[CIF DBTime node1 (min)]:[CIF DBTime node2 (min)]])</f>
        <v>65.92</v>
      </c>
      <c r="I5" s="47">
        <v>21.63</v>
      </c>
      <c r="J5" s="47">
        <v>44.29</v>
      </c>
      <c r="K5" s="3">
        <f>Таблица2[[#This Row],[CIF DBTime node1 (min)]]/Таблица2[[#This Row],[CIF DBTime (sum)]]</f>
        <v>0.328125</v>
      </c>
      <c r="L5" s="3">
        <f>Таблица2[[#This Row],[CIF DBTime node2 (min)]]/Таблица2[[#This Row],[CIF DBTime (sum)]]</f>
        <v>0.671875</v>
      </c>
      <c r="M5" s="47">
        <f>SUM(Таблица2[[#This Row],[CIF Avg Active Sessions node1]:[CIF Avg Active Sessions node2]])</f>
        <v>1.1000000000000001</v>
      </c>
      <c r="N5" s="47">
        <v>0.36</v>
      </c>
      <c r="O5" s="47">
        <v>0.74</v>
      </c>
      <c r="P5" s="3">
        <f>Таблица2[[#This Row],[CIF Avg Active Sessions node1]]/Таблица2[[#This Row],[CIF Avg Active Sessions (sum)]]</f>
        <v>0.32727272727272722</v>
      </c>
      <c r="Q5" s="3">
        <f>Таблица2[[#This Row],[CIF Avg Active Sessions node2]]/Таблица2[[#This Row],[CIF Avg Active Sessions (sum)]]</f>
        <v>0.67272727272727262</v>
      </c>
      <c r="R5" s="47">
        <f>SUM(Таблица2[[#This Row],[LAP DBTime node1 (min)]:[LAP DBTime node2 (min)]])</f>
        <v>5.57</v>
      </c>
      <c r="S5" s="47">
        <v>2.11</v>
      </c>
      <c r="T5" s="47">
        <v>3.46</v>
      </c>
      <c r="U5" s="3">
        <f>Таблица2[[#This Row],[LAP DBTime node1 (min)]]/Таблица2[[#This Row],[LAP DBTime (sum)]]</f>
        <v>0.37881508078994608</v>
      </c>
      <c r="V5" s="3">
        <f>Таблица2[[#This Row],[LAP DBTime node2 (min)]]/Таблица2[[#This Row],[LAP DBTime (sum)]]</f>
        <v>0.62118491921005381</v>
      </c>
      <c r="W5" s="47">
        <f>SUM(Таблица2[[#This Row],[LAP Avg Active Sessions node1]:[LAP Avg Active Sessions node2]])</f>
        <v>0.09</v>
      </c>
      <c r="X5" s="47">
        <v>0.03</v>
      </c>
      <c r="Y5" s="47">
        <v>0.06</v>
      </c>
      <c r="Z5" s="3">
        <f>Таблица2[[#This Row],[LAP Avg Active Sessions node1]]/Таблица2[[#This Row],[LAP Avg Active Sessions (sum)]]</f>
        <v>0.33333333333333331</v>
      </c>
      <c r="AA5" s="3">
        <f>Таблица2[[#This Row],[LAP Avg Active Sessions node2]]/Таблица2[[#This Row],[LAP Avg Active Sessions (sum)]]</f>
        <v>0.66666666666666663</v>
      </c>
    </row>
    <row r="6" spans="1:27" x14ac:dyDescent="0.25">
      <c r="A6" s="47" t="s">
        <v>16</v>
      </c>
      <c r="B6" s="47" t="s">
        <v>26</v>
      </c>
      <c r="C6" s="47" t="s">
        <v>29</v>
      </c>
      <c r="D6" s="47" t="s">
        <v>29</v>
      </c>
      <c r="E6" s="47">
        <v>60</v>
      </c>
      <c r="F6" s="47">
        <v>5071</v>
      </c>
      <c r="G6" s="47" t="s">
        <v>20</v>
      </c>
      <c r="H6" s="47">
        <f>SUM(Таблица2[[#This Row],[CIF DBTime node1 (min)]:[CIF DBTime node2 (min)]])</f>
        <v>64.78</v>
      </c>
      <c r="I6" s="47">
        <v>21.06</v>
      </c>
      <c r="J6" s="47">
        <v>43.72</v>
      </c>
      <c r="K6" s="3">
        <f>Таблица2[[#This Row],[CIF DBTime node1 (min)]]/Таблица2[[#This Row],[CIF DBTime (sum)]]</f>
        <v>0.325100339610991</v>
      </c>
      <c r="L6" s="3">
        <f>Таблица2[[#This Row],[CIF DBTime node2 (min)]]/Таблица2[[#This Row],[CIF DBTime (sum)]]</f>
        <v>0.67489966038900895</v>
      </c>
      <c r="M6" s="47">
        <f>SUM(Таблица2[[#This Row],[CIF Avg Active Sessions node1]:[CIF Avg Active Sessions node2]])</f>
        <v>1.08</v>
      </c>
      <c r="N6" s="47">
        <v>0.35</v>
      </c>
      <c r="O6" s="47">
        <v>0.73</v>
      </c>
      <c r="P6" s="3">
        <f>Таблица2[[#This Row],[CIF Avg Active Sessions node1]]/Таблица2[[#This Row],[CIF Avg Active Sessions (sum)]]</f>
        <v>0.32407407407407401</v>
      </c>
      <c r="Q6" s="3">
        <f>Таблица2[[#This Row],[CIF Avg Active Sessions node2]]/Таблица2[[#This Row],[CIF Avg Active Sessions (sum)]]</f>
        <v>0.67592592592592582</v>
      </c>
      <c r="R6" s="47">
        <f>SUM(Таблица2[[#This Row],[LAP DBTime node1 (min)]:[LAP DBTime node2 (min)]])</f>
        <v>5.0199999999999996</v>
      </c>
      <c r="S6" s="47">
        <v>1.97</v>
      </c>
      <c r="T6" s="47">
        <v>3.05</v>
      </c>
      <c r="U6" s="3">
        <f>Таблица2[[#This Row],[LAP DBTime node1 (min)]]/Таблица2[[#This Row],[LAP DBTime (sum)]]</f>
        <v>0.39243027888446219</v>
      </c>
      <c r="V6" s="3">
        <f>Таблица2[[#This Row],[LAP DBTime node2 (min)]]/Таблица2[[#This Row],[LAP DBTime (sum)]]</f>
        <v>0.60756972111553786</v>
      </c>
      <c r="W6" s="47">
        <f>SUM(Таблица2[[#This Row],[LAP Avg Active Sessions node1]:[LAP Avg Active Sessions node2]])</f>
        <v>0.08</v>
      </c>
      <c r="X6" s="47">
        <v>0.03</v>
      </c>
      <c r="Y6" s="47">
        <v>0.05</v>
      </c>
      <c r="Z6" s="3">
        <f>Таблица2[[#This Row],[LAP Avg Active Sessions node1]]/Таблица2[[#This Row],[LAP Avg Active Sessions (sum)]]</f>
        <v>0.375</v>
      </c>
      <c r="AA6" s="3">
        <f>Таблица2[[#This Row],[LAP Avg Active Sessions node2]]/Таблица2[[#This Row],[LAP Avg Active Sessions (sum)]]</f>
        <v>0.625</v>
      </c>
    </row>
    <row r="7" spans="1:27" x14ac:dyDescent="0.25">
      <c r="A7" s="47" t="s">
        <v>16</v>
      </c>
      <c r="B7" s="47" t="s">
        <v>30</v>
      </c>
      <c r="C7" s="47" t="s">
        <v>31</v>
      </c>
      <c r="D7" s="47" t="s">
        <v>32</v>
      </c>
      <c r="E7" s="47">
        <v>60</v>
      </c>
      <c r="F7" s="47">
        <v>5075</v>
      </c>
      <c r="G7" s="47" t="s">
        <v>20</v>
      </c>
      <c r="H7" s="47">
        <f>SUM(Таблица2[[#This Row],[CIF DBTime node1 (min)]:[CIF DBTime node2 (min)]])</f>
        <v>60.510000000000005</v>
      </c>
      <c r="I7" s="47">
        <v>20.170000000000002</v>
      </c>
      <c r="J7" s="47">
        <v>40.340000000000003</v>
      </c>
      <c r="K7" s="3">
        <f>Таблица2[[#This Row],[CIF DBTime node1 (min)]]/Таблица2[[#This Row],[CIF DBTime (sum)]]</f>
        <v>0.33333333333333331</v>
      </c>
      <c r="L7" s="3">
        <f>Таблица2[[#This Row],[CIF DBTime node2 (min)]]/Таблица2[[#This Row],[CIF DBTime (sum)]]</f>
        <v>0.66666666666666663</v>
      </c>
      <c r="M7" s="47">
        <f>SUM(Таблица2[[#This Row],[CIF Avg Active Sessions node1]:[CIF Avg Active Sessions node2]])</f>
        <v>1.01</v>
      </c>
      <c r="N7" s="47">
        <v>0.34</v>
      </c>
      <c r="O7" s="47">
        <v>0.67</v>
      </c>
      <c r="P7" s="3">
        <f>Таблица2[[#This Row],[CIF Avg Active Sessions node1]]/Таблица2[[#This Row],[CIF Avg Active Sessions (sum)]]</f>
        <v>0.33663366336633666</v>
      </c>
      <c r="Q7" s="3">
        <f>Таблица2[[#This Row],[CIF Avg Active Sessions node2]]/Таблица2[[#This Row],[CIF Avg Active Sessions (sum)]]</f>
        <v>0.6633663366336634</v>
      </c>
      <c r="R7" s="47">
        <f>SUM(Таблица2[[#This Row],[LAP DBTime node1 (min)]:[LAP DBTime node2 (min)]])</f>
        <v>5.1099999999999994</v>
      </c>
      <c r="S7" s="47">
        <v>2.1</v>
      </c>
      <c r="T7" s="47">
        <v>3.01</v>
      </c>
      <c r="U7" s="3">
        <f>Таблица2[[#This Row],[LAP DBTime node1 (min)]]/Таблица2[[#This Row],[LAP DBTime (sum)]]</f>
        <v>0.41095890410958913</v>
      </c>
      <c r="V7" s="3">
        <f>Таблица2[[#This Row],[LAP DBTime node2 (min)]]/Таблица2[[#This Row],[LAP DBTime (sum)]]</f>
        <v>0.58904109589041098</v>
      </c>
      <c r="W7" s="47">
        <f>SUM(Таблица2[[#This Row],[LAP Avg Active Sessions node1]:[LAP Avg Active Sessions node2]])</f>
        <v>0.08</v>
      </c>
      <c r="X7" s="47">
        <v>0.03</v>
      </c>
      <c r="Y7" s="47">
        <v>0.05</v>
      </c>
      <c r="Z7" s="3">
        <f>Таблица2[[#This Row],[LAP Avg Active Sessions node1]]/Таблица2[[#This Row],[LAP Avg Active Sessions (sum)]]</f>
        <v>0.375</v>
      </c>
      <c r="AA7" s="3">
        <f>Таблица2[[#This Row],[LAP Avg Active Sessions node2]]/Таблица2[[#This Row],[LAP Avg Active Sessions (sum)]]</f>
        <v>0.625</v>
      </c>
    </row>
    <row r="8" spans="1:27" x14ac:dyDescent="0.25">
      <c r="A8" s="47" t="s">
        <v>16</v>
      </c>
      <c r="B8" s="47" t="s">
        <v>33</v>
      </c>
      <c r="C8" s="47" t="s">
        <v>34</v>
      </c>
      <c r="D8" s="47" t="s">
        <v>35</v>
      </c>
      <c r="E8" s="47">
        <v>59</v>
      </c>
      <c r="F8" s="47">
        <v>5079</v>
      </c>
      <c r="G8" s="47" t="s">
        <v>20</v>
      </c>
      <c r="H8" s="47">
        <f>SUM(Таблица2[[#This Row],[CIF DBTime node1 (min)]:[CIF DBTime node2 (min)]])</f>
        <v>63.160000000000004</v>
      </c>
      <c r="I8" s="47">
        <v>25.89</v>
      </c>
      <c r="J8" s="47">
        <v>37.270000000000003</v>
      </c>
      <c r="K8" s="3">
        <f>Таблица2[[#This Row],[CIF DBTime node1 (min)]]/Таблица2[[#This Row],[CIF DBTime (sum)]]</f>
        <v>0.40991133628879034</v>
      </c>
      <c r="L8" s="3">
        <f>Таблица2[[#This Row],[CIF DBTime node2 (min)]]/Таблица2[[#This Row],[CIF DBTime (sum)]]</f>
        <v>0.5900886637112096</v>
      </c>
      <c r="M8" s="47">
        <f>SUM(Таблица2[[#This Row],[CIF Avg Active Sessions node1]:[CIF Avg Active Sessions node2]])</f>
        <v>1.07</v>
      </c>
      <c r="N8" s="47">
        <v>0.44</v>
      </c>
      <c r="O8" s="47">
        <v>0.63</v>
      </c>
      <c r="P8" s="3">
        <f>Таблица2[[#This Row],[CIF Avg Active Sessions node1]]/Таблица2[[#This Row],[CIF Avg Active Sessions (sum)]]</f>
        <v>0.41121495327102803</v>
      </c>
      <c r="Q8" s="3">
        <f>Таблица2[[#This Row],[CIF Avg Active Sessions node2]]/Таблица2[[#This Row],[CIF Avg Active Sessions (sum)]]</f>
        <v>0.58878504672897192</v>
      </c>
      <c r="R8" s="47">
        <f>SUM(Таблица2[[#This Row],[LAP DBTime node1 (min)]:[LAP DBTime node2 (min)]])</f>
        <v>5.12</v>
      </c>
      <c r="S8" s="47">
        <v>2.9</v>
      </c>
      <c r="T8" s="47">
        <v>2.2200000000000002</v>
      </c>
      <c r="U8" s="3">
        <f>Таблица2[[#This Row],[LAP DBTime node1 (min)]]/Таблица2[[#This Row],[LAP DBTime (sum)]]</f>
        <v>0.56640625</v>
      </c>
      <c r="V8" s="3">
        <f>Таблица2[[#This Row],[LAP DBTime node2 (min)]]/Таблица2[[#This Row],[LAP DBTime (sum)]]</f>
        <v>0.43359375000000006</v>
      </c>
      <c r="W8" s="47">
        <f>SUM(Таблица2[[#This Row],[LAP Avg Active Sessions node1]:[LAP Avg Active Sessions node2]])</f>
        <v>0.09</v>
      </c>
      <c r="X8" s="47">
        <v>0.05</v>
      </c>
      <c r="Y8" s="47">
        <v>0.04</v>
      </c>
      <c r="Z8" s="3">
        <f>Таблица2[[#This Row],[LAP Avg Active Sessions node1]]/Таблица2[[#This Row],[LAP Avg Active Sessions (sum)]]</f>
        <v>0.55555555555555558</v>
      </c>
      <c r="AA8" s="3">
        <f>Таблица2[[#This Row],[LAP Avg Active Sessions node2]]/Таблица2[[#This Row],[LAP Avg Active Sessions (sum)]]</f>
        <v>0.44444444444444448</v>
      </c>
    </row>
    <row r="9" spans="1:27" x14ac:dyDescent="0.25">
      <c r="A9" s="47" t="s">
        <v>16</v>
      </c>
      <c r="B9" s="47" t="s">
        <v>36</v>
      </c>
      <c r="C9" s="47" t="s">
        <v>37</v>
      </c>
      <c r="D9" s="47" t="s">
        <v>37</v>
      </c>
      <c r="E9" s="47">
        <v>59</v>
      </c>
      <c r="F9" s="47">
        <v>5085</v>
      </c>
      <c r="G9" s="47" t="s">
        <v>20</v>
      </c>
      <c r="H9" s="47">
        <f>SUM(Таблица2[[#This Row],[CIF DBTime node1 (min)]:[CIF DBTime node2 (min)]])</f>
        <v>67.87</v>
      </c>
      <c r="I9" s="47">
        <v>42.38</v>
      </c>
      <c r="J9" s="47">
        <v>25.49</v>
      </c>
      <c r="K9" s="3">
        <f>Таблица2[[#This Row],[CIF DBTime node1 (min)]]/Таблица2[[#This Row],[CIF DBTime (sum)]]</f>
        <v>0.62442905554736994</v>
      </c>
      <c r="L9" s="3">
        <f>Таблица2[[#This Row],[CIF DBTime node2 (min)]]/Таблица2[[#This Row],[CIF DBTime (sum)]]</f>
        <v>0.37557094445263001</v>
      </c>
      <c r="M9" s="47">
        <f>SUM(Таблица2[[#This Row],[CIF Avg Active Sessions node1]:[CIF Avg Active Sessions node2]])</f>
        <v>1.1399999999999999</v>
      </c>
      <c r="N9" s="47">
        <v>0.71</v>
      </c>
      <c r="O9" s="47">
        <v>0.43</v>
      </c>
      <c r="P9" s="3">
        <f>Таблица2[[#This Row],[CIF Avg Active Sessions node1]]/Таблица2[[#This Row],[CIF Avg Active Sessions (sum)]]</f>
        <v>0.6228070175438597</v>
      </c>
      <c r="Q9" s="3">
        <f>Таблица2[[#This Row],[CIF Avg Active Sessions node2]]/Таблица2[[#This Row],[CIF Avg Active Sessions (sum)]]</f>
        <v>0.37719298245614036</v>
      </c>
      <c r="R9" s="47">
        <f>SUM(Таблица2[[#This Row],[LAP DBTime node1 (min)]:[LAP DBTime node2 (min)]])</f>
        <v>5.27</v>
      </c>
      <c r="S9" s="47">
        <v>2.99</v>
      </c>
      <c r="T9" s="47">
        <v>2.2799999999999998</v>
      </c>
      <c r="U9" s="3">
        <f>Таблица2[[#This Row],[LAP DBTime node1 (min)]]/Таблица2[[#This Row],[LAP DBTime (sum)]]</f>
        <v>0.56736242884250487</v>
      </c>
      <c r="V9" s="3">
        <f>Таблица2[[#This Row],[LAP DBTime node2 (min)]]/Таблица2[[#This Row],[LAP DBTime (sum)]]</f>
        <v>0.43263757115749524</v>
      </c>
      <c r="W9" s="47">
        <f>SUM(Таблица2[[#This Row],[LAP Avg Active Sessions node1]:[LAP Avg Active Sessions node2]])</f>
        <v>0.09</v>
      </c>
      <c r="X9" s="47">
        <v>0.05</v>
      </c>
      <c r="Y9" s="47">
        <v>0.04</v>
      </c>
      <c r="Z9" s="3">
        <f>Таблица2[[#This Row],[LAP Avg Active Sessions node1]]/Таблица2[[#This Row],[LAP Avg Active Sessions (sum)]]</f>
        <v>0.55555555555555558</v>
      </c>
      <c r="AA9" s="3">
        <f>Таблица2[[#This Row],[LAP Avg Active Sessions node2]]/Таблица2[[#This Row],[LAP Avg Active Sessions (sum)]]</f>
        <v>0.44444444444444448</v>
      </c>
    </row>
    <row r="10" spans="1:27" x14ac:dyDescent="0.25">
      <c r="A10" s="47" t="s">
        <v>16</v>
      </c>
      <c r="B10" s="47" t="s">
        <v>36</v>
      </c>
      <c r="C10" s="47" t="s">
        <v>38</v>
      </c>
      <c r="D10" s="47" t="s">
        <v>39</v>
      </c>
      <c r="E10" s="47">
        <v>60</v>
      </c>
      <c r="F10" s="47">
        <v>5087</v>
      </c>
      <c r="G10" s="47" t="s">
        <v>20</v>
      </c>
      <c r="H10" s="47">
        <f>SUM(Таблица2[[#This Row],[CIF DBTime node1 (min)]:[CIF DBTime node2 (min)]])</f>
        <v>64.52000000000001</v>
      </c>
      <c r="I10" s="47">
        <v>43.81</v>
      </c>
      <c r="J10" s="47">
        <v>20.71</v>
      </c>
      <c r="K10" s="3">
        <f>Таблица2[[#This Row],[CIF DBTime node1 (min)]]/Таблица2[[#This Row],[CIF DBTime (sum)]]</f>
        <v>0.67901425914445124</v>
      </c>
      <c r="L10" s="3">
        <f>Таблица2[[#This Row],[CIF DBTime node2 (min)]]/Таблица2[[#This Row],[CIF DBTime (sum)]]</f>
        <v>0.32098574085554865</v>
      </c>
      <c r="M10" s="47">
        <f>SUM(Таблица2[[#This Row],[CIF Avg Active Sessions node1]:[CIF Avg Active Sessions node2]])</f>
        <v>1.08</v>
      </c>
      <c r="N10" s="47">
        <v>0.73</v>
      </c>
      <c r="O10" s="47">
        <v>0.35</v>
      </c>
      <c r="P10" s="3">
        <f>Таблица2[[#This Row],[CIF Avg Active Sessions node1]]/Таблица2[[#This Row],[CIF Avg Active Sessions (sum)]]</f>
        <v>0.67592592592592582</v>
      </c>
      <c r="Q10" s="3">
        <f>Таблица2[[#This Row],[CIF Avg Active Sessions node2]]/Таблица2[[#This Row],[CIF Avg Active Sessions (sum)]]</f>
        <v>0.32407407407407401</v>
      </c>
      <c r="R10" s="47">
        <f>SUM(Таблица2[[#This Row],[LAP DBTime node1 (min)]:[LAP DBTime node2 (min)]])</f>
        <v>62.66</v>
      </c>
      <c r="S10" s="47">
        <v>60.33</v>
      </c>
      <c r="T10" s="47">
        <v>2.33</v>
      </c>
      <c r="U10" s="3">
        <f>Таблица2[[#This Row],[LAP DBTime node1 (min)]]/Таблица2[[#This Row],[LAP DBTime (sum)]]</f>
        <v>0.96281519310564956</v>
      </c>
      <c r="V10" s="3">
        <f>Таблица2[[#This Row],[LAP DBTime node2 (min)]]/Таблица2[[#This Row],[LAP DBTime (sum)]]</f>
        <v>3.7184806894350463E-2</v>
      </c>
      <c r="W10" s="47">
        <f>SUM(Таблица2[[#This Row],[LAP Avg Active Sessions node1]:[LAP Avg Active Sessions node2]])</f>
        <v>1.05</v>
      </c>
      <c r="X10" s="47">
        <v>1.01</v>
      </c>
      <c r="Y10" s="47">
        <v>0.04</v>
      </c>
      <c r="Z10" s="3">
        <f>Таблица2[[#This Row],[LAP Avg Active Sessions node1]]/Таблица2[[#This Row],[LAP Avg Active Sessions (sum)]]</f>
        <v>0.96190476190476182</v>
      </c>
      <c r="AA10" s="3">
        <f>Таблица2[[#This Row],[LAP Avg Active Sessions node2]]/Таблица2[[#This Row],[LAP Avg Active Sessions (sum)]]</f>
        <v>3.8095238095238092E-2</v>
      </c>
    </row>
    <row r="11" spans="1:27" x14ac:dyDescent="0.25">
      <c r="A11" s="47" t="s">
        <v>16</v>
      </c>
      <c r="B11" s="47" t="s">
        <v>40</v>
      </c>
      <c r="C11" s="47" t="s">
        <v>41</v>
      </c>
      <c r="D11" s="47" t="s">
        <v>42</v>
      </c>
      <c r="E11" s="47">
        <v>60</v>
      </c>
      <c r="F11" s="47">
        <v>5092</v>
      </c>
      <c r="G11" s="47" t="s">
        <v>20</v>
      </c>
      <c r="H11" s="47">
        <f>SUM(Таблица2[[#This Row],[CIF DBTime node1 (min)]:[CIF DBTime node2 (min)]])</f>
        <v>65.97</v>
      </c>
      <c r="I11" s="47">
        <v>24.52</v>
      </c>
      <c r="J11" s="47">
        <v>41.45</v>
      </c>
      <c r="K11" s="3">
        <f>Таблица2[[#This Row],[CIF DBTime node1 (min)]]/Таблица2[[#This Row],[CIF DBTime (sum)]]</f>
        <v>0.37168409883280279</v>
      </c>
      <c r="L11" s="3">
        <f>Таблица2[[#This Row],[CIF DBTime node2 (min)]]/Таблица2[[#This Row],[CIF DBTime (sum)]]</f>
        <v>0.62831590116719727</v>
      </c>
      <c r="M11" s="47">
        <f>SUM(Таблица2[[#This Row],[CIF Avg Active Sessions node1]:[CIF Avg Active Sessions node2]])</f>
        <v>1.0999999999999999</v>
      </c>
      <c r="N11" s="47">
        <v>0.41</v>
      </c>
      <c r="O11" s="47">
        <v>0.69</v>
      </c>
      <c r="P11" s="3">
        <f>Таблица2[[#This Row],[CIF Avg Active Sessions node1]]/Таблица2[[#This Row],[CIF Avg Active Sessions (sum)]]</f>
        <v>0.37272727272727274</v>
      </c>
      <c r="Q11" s="3">
        <f>Таблица2[[#This Row],[CIF Avg Active Sessions node2]]/Таблица2[[#This Row],[CIF Avg Active Sessions (sum)]]</f>
        <v>0.62727272727272732</v>
      </c>
      <c r="R11" s="47">
        <f>SUM(Таблица2[[#This Row],[LAP DBTime node1 (min)]:[LAP DBTime node2 (min)]])</f>
        <v>5.31</v>
      </c>
      <c r="S11" s="47">
        <v>3.01</v>
      </c>
      <c r="T11" s="47">
        <v>2.2999999999999998</v>
      </c>
      <c r="U11" s="3">
        <f>Таблица2[[#This Row],[LAP DBTime node1 (min)]]/Таблица2[[#This Row],[LAP DBTime (sum)]]</f>
        <v>0.56685499058380417</v>
      </c>
      <c r="V11" s="3">
        <f>Таблица2[[#This Row],[LAP DBTime node2 (min)]]/Таблица2[[#This Row],[LAP DBTime (sum)]]</f>
        <v>0.43314500941619588</v>
      </c>
      <c r="W11" s="47">
        <f>SUM(Таблица2[[#This Row],[LAP Avg Active Sessions node1]:[LAP Avg Active Sessions node2]])</f>
        <v>0.09</v>
      </c>
      <c r="X11" s="47">
        <v>0.05</v>
      </c>
      <c r="Y11" s="47">
        <v>0.04</v>
      </c>
      <c r="Z11" s="3">
        <f>Таблица2[[#This Row],[LAP Avg Active Sessions node1]]/Таблица2[[#This Row],[LAP Avg Active Sessions (sum)]]</f>
        <v>0.55555555555555558</v>
      </c>
      <c r="AA11" s="3">
        <f>Таблица2[[#This Row],[LAP Avg Active Sessions node2]]/Таблица2[[#This Row],[LAP Avg Active Sessions (sum)]]</f>
        <v>0.44444444444444448</v>
      </c>
    </row>
    <row r="12" spans="1:27" x14ac:dyDescent="0.25">
      <c r="A12" s="47" t="s">
        <v>16</v>
      </c>
      <c r="B12" s="47" t="s">
        <v>40</v>
      </c>
      <c r="C12" s="47" t="s">
        <v>43</v>
      </c>
      <c r="D12" s="47" t="s">
        <v>25</v>
      </c>
      <c r="E12" s="47">
        <v>60</v>
      </c>
      <c r="F12" s="47">
        <v>5094</v>
      </c>
      <c r="G12" s="47" t="s">
        <v>20</v>
      </c>
      <c r="H12" s="47">
        <f>SUM(Таблица2[[#This Row],[CIF DBTime node1 (min)]:[CIF DBTime node2 (min)]])</f>
        <v>68.84</v>
      </c>
      <c r="I12" s="47">
        <v>28.44</v>
      </c>
      <c r="J12" s="47">
        <v>40.4</v>
      </c>
      <c r="K12" s="3">
        <f>Таблица2[[#This Row],[CIF DBTime node1 (min)]]/Таблица2[[#This Row],[CIF DBTime (sum)]]</f>
        <v>0.41313190005810574</v>
      </c>
      <c r="L12" s="3">
        <f>Таблица2[[#This Row],[CIF DBTime node2 (min)]]/Таблица2[[#This Row],[CIF DBTime (sum)]]</f>
        <v>0.58686809994189415</v>
      </c>
      <c r="M12" s="47">
        <f>SUM(Таблица2[[#This Row],[CIF Avg Active Sessions node1]:[CIF Avg Active Sessions node2]])</f>
        <v>1.1400000000000001</v>
      </c>
      <c r="N12" s="47">
        <v>0.47</v>
      </c>
      <c r="O12" s="47">
        <v>0.67</v>
      </c>
      <c r="P12" s="3">
        <f>Таблица2[[#This Row],[CIF Avg Active Sessions node1]]/Таблица2[[#This Row],[CIF Avg Active Sessions (sum)]]</f>
        <v>0.41228070175438591</v>
      </c>
      <c r="Q12" s="3">
        <f>Таблица2[[#This Row],[CIF Avg Active Sessions node2]]/Таблица2[[#This Row],[CIF Avg Active Sessions (sum)]]</f>
        <v>0.58771929824561397</v>
      </c>
      <c r="R12" s="47">
        <f>SUM(Таблица2[[#This Row],[LAP DBTime node1 (min)]:[LAP DBTime node2 (min)]])</f>
        <v>40.11</v>
      </c>
      <c r="S12" s="47">
        <v>37.79</v>
      </c>
      <c r="T12" s="47">
        <v>2.3199999999999998</v>
      </c>
      <c r="U12" s="3">
        <f>Таблица2[[#This Row],[LAP DBTime node1 (min)]]/Таблица2[[#This Row],[LAP DBTime (sum)]]</f>
        <v>0.94215906257791071</v>
      </c>
      <c r="V12" s="3">
        <f>Таблица2[[#This Row],[LAP DBTime node2 (min)]]/Таблица2[[#This Row],[LAP DBTime (sum)]]</f>
        <v>5.7840937422089254E-2</v>
      </c>
      <c r="W12" s="47">
        <f>SUM(Таблица2[[#This Row],[LAP Avg Active Sessions node1]:[LAP Avg Active Sessions node2]])</f>
        <v>0.67</v>
      </c>
      <c r="X12" s="47">
        <v>0.63</v>
      </c>
      <c r="Y12" s="47">
        <v>0.04</v>
      </c>
      <c r="Z12" s="3">
        <f>Таблица2[[#This Row],[LAP Avg Active Sessions node1]]/Таблица2[[#This Row],[LAP Avg Active Sessions (sum)]]</f>
        <v>0.94029850746268651</v>
      </c>
      <c r="AA12" s="3">
        <f>Таблица2[[#This Row],[LAP Avg Active Sessions node2]]/Таблица2[[#This Row],[LAP Avg Active Sessions (sum)]]</f>
        <v>5.9701492537313432E-2</v>
      </c>
    </row>
    <row r="13" spans="1:27" x14ac:dyDescent="0.25">
      <c r="A13" s="47" t="s">
        <v>16</v>
      </c>
      <c r="B13" s="47" t="s">
        <v>44</v>
      </c>
      <c r="C13" s="47" t="s">
        <v>45</v>
      </c>
      <c r="D13" s="47" t="s">
        <v>45</v>
      </c>
      <c r="E13" s="47">
        <v>60</v>
      </c>
      <c r="F13" s="47">
        <v>5095</v>
      </c>
      <c r="G13" s="47" t="s">
        <v>20</v>
      </c>
      <c r="H13" s="47">
        <f>SUM(Таблица2[[#This Row],[CIF DBTime node1 (min)]:[CIF DBTime node2 (min)]])</f>
        <v>71.3</v>
      </c>
      <c r="I13" s="47">
        <v>27.56</v>
      </c>
      <c r="J13" s="47">
        <v>43.74</v>
      </c>
      <c r="K13" s="3">
        <f>Таблица2[[#This Row],[CIF DBTime node1 (min)]]/Таблица2[[#This Row],[CIF DBTime (sum)]]</f>
        <v>0.38653576437587656</v>
      </c>
      <c r="L13" s="3">
        <f>Таблица2[[#This Row],[CIF DBTime node2 (min)]]/Таблица2[[#This Row],[CIF DBTime (sum)]]</f>
        <v>0.61346423562412344</v>
      </c>
      <c r="M13" s="47">
        <f>SUM(Таблица2[[#This Row],[CIF Avg Active Sessions node1]:[CIF Avg Active Sessions node2]])</f>
        <v>1.19</v>
      </c>
      <c r="N13" s="47">
        <v>0.46</v>
      </c>
      <c r="O13" s="47">
        <v>0.73</v>
      </c>
      <c r="P13" s="3">
        <f>Таблица2[[#This Row],[CIF Avg Active Sessions node1]]/Таблица2[[#This Row],[CIF Avg Active Sessions (sum)]]</f>
        <v>0.38655462184873951</v>
      </c>
      <c r="Q13" s="3">
        <f>Таблица2[[#This Row],[CIF Avg Active Sessions node2]]/Таблица2[[#This Row],[CIF Avg Active Sessions (sum)]]</f>
        <v>0.61344537815126055</v>
      </c>
      <c r="R13" s="47">
        <f>SUM(Таблица2[[#This Row],[LAP DBTime node1 (min)]:[LAP DBTime node2 (min)]])</f>
        <v>5.34</v>
      </c>
      <c r="S13" s="47">
        <v>3</v>
      </c>
      <c r="T13" s="47">
        <v>2.34</v>
      </c>
      <c r="U13" s="3">
        <f>Таблица2[[#This Row],[LAP DBTime node1 (min)]]/Таблица2[[#This Row],[LAP DBTime (sum)]]</f>
        <v>0.5617977528089888</v>
      </c>
      <c r="V13" s="3">
        <f>Таблица2[[#This Row],[LAP DBTime node2 (min)]]/Таблица2[[#This Row],[LAP DBTime (sum)]]</f>
        <v>0.4382022471910112</v>
      </c>
      <c r="W13" s="47">
        <f>SUM(Таблица2[[#This Row],[LAP Avg Active Sessions node1]:[LAP Avg Active Sessions node2]])</f>
        <v>0.09</v>
      </c>
      <c r="X13" s="47">
        <v>0.05</v>
      </c>
      <c r="Y13" s="47">
        <v>0.04</v>
      </c>
      <c r="Z13" s="3">
        <f>Таблица2[[#This Row],[LAP Avg Active Sessions node1]]/Таблица2[[#This Row],[LAP Avg Active Sessions (sum)]]</f>
        <v>0.55555555555555558</v>
      </c>
      <c r="AA13" s="3">
        <f>Таблица2[[#This Row],[LAP Avg Active Sessions node2]]/Таблица2[[#This Row],[LAP Avg Active Sessions (sum)]]</f>
        <v>0.44444444444444448</v>
      </c>
    </row>
    <row r="14" spans="1:27" hidden="1" x14ac:dyDescent="0.25">
      <c r="A14" s="47" t="s">
        <v>46</v>
      </c>
      <c r="B14" s="47" t="s">
        <v>44</v>
      </c>
      <c r="C14" s="47" t="s">
        <v>47</v>
      </c>
      <c r="D14" s="47" t="s">
        <v>48</v>
      </c>
      <c r="E14" s="47">
        <v>60</v>
      </c>
      <c r="F14" s="47">
        <v>5096</v>
      </c>
      <c r="G14" s="47" t="s">
        <v>49</v>
      </c>
      <c r="H14" s="47">
        <f>SUM(Таблица2[[#This Row],[CIF DBTime node1 (min)]:[CIF DBTime node2 (min)]])</f>
        <v>249.01</v>
      </c>
      <c r="I14" s="47">
        <v>143.16999999999999</v>
      </c>
      <c r="J14" s="47">
        <v>105.84</v>
      </c>
      <c r="K14" s="3">
        <f>Таблица2[[#This Row],[CIF DBTime node1 (min)]]/Таблица2[[#This Row],[CIF DBTime (sum)]]</f>
        <v>0.57495682904301026</v>
      </c>
      <c r="L14" s="3">
        <f>Таблица2[[#This Row],[CIF DBTime node2 (min)]]/Таблица2[[#This Row],[CIF DBTime (sum)]]</f>
        <v>0.42504317095698974</v>
      </c>
      <c r="M14" s="47">
        <f>SUM(Таблица2[[#This Row],[CIF Avg Active Sessions node1]:[CIF Avg Active Sessions node2]])</f>
        <v>4.16</v>
      </c>
      <c r="N14" s="47">
        <v>2.39</v>
      </c>
      <c r="O14" s="47">
        <v>1.77</v>
      </c>
      <c r="P14" s="3">
        <f>Таблица2[[#This Row],[CIF Avg Active Sessions node1]]/Таблица2[[#This Row],[CIF Avg Active Sessions (sum)]]</f>
        <v>0.57451923076923073</v>
      </c>
      <c r="Q14" s="3">
        <f>Таблица2[[#This Row],[CIF Avg Active Sessions node2]]/Таблица2[[#This Row],[CIF Avg Active Sessions (sum)]]</f>
        <v>0.42548076923076922</v>
      </c>
      <c r="R14" s="47">
        <f>SUM(Таблица2[[#This Row],[LAP DBTime node1 (min)]:[LAP DBTime node2 (min)]])</f>
        <v>41.53</v>
      </c>
      <c r="S14" s="47">
        <v>40.49</v>
      </c>
      <c r="T14" s="47">
        <v>1.04</v>
      </c>
      <c r="U14" s="3">
        <f>Таблица2[[#This Row],[LAP DBTime node1 (min)]]/Таблица2[[#This Row],[LAP DBTime (sum)]]</f>
        <v>0.97495786178666022</v>
      </c>
      <c r="V14" s="3">
        <f>Таблица2[[#This Row],[LAP DBTime node2 (min)]]/Таблица2[[#This Row],[LAP DBTime (sum)]]</f>
        <v>2.5042138213339754E-2</v>
      </c>
      <c r="W14" s="47">
        <f>SUM(Таблица2[[#This Row],[LAP Avg Active Sessions node1]:[LAP Avg Active Sessions node2]])</f>
        <v>0.70000000000000007</v>
      </c>
      <c r="X14" s="47">
        <v>0.68</v>
      </c>
      <c r="Y14" s="47">
        <v>0.02</v>
      </c>
      <c r="Z14" s="3">
        <f>Таблица2[[#This Row],[LAP Avg Active Sessions node1]]/Таблица2[[#This Row],[LAP Avg Active Sessions (sum)]]</f>
        <v>0.97142857142857142</v>
      </c>
      <c r="AA14" s="3">
        <f>Таблица2[[#This Row],[LAP Avg Active Sessions node2]]/Таблица2[[#This Row],[LAP Avg Active Sessions (sum)]]</f>
        <v>2.8571428571428571E-2</v>
      </c>
    </row>
    <row r="15" spans="1:27" hidden="1" x14ac:dyDescent="0.25">
      <c r="A15" s="47" t="s">
        <v>46</v>
      </c>
      <c r="B15" s="47" t="s">
        <v>50</v>
      </c>
      <c r="C15" s="47" t="s">
        <v>51</v>
      </c>
      <c r="D15" s="47" t="s">
        <v>52</v>
      </c>
      <c r="E15" s="47">
        <v>60</v>
      </c>
      <c r="F15" s="47">
        <v>5100</v>
      </c>
      <c r="G15" s="47" t="s">
        <v>49</v>
      </c>
      <c r="H15" s="47">
        <f>SUM(Таблица2[[#This Row],[CIF DBTime node1 (min)]:[CIF DBTime node2 (min)]])</f>
        <v>261.21000000000004</v>
      </c>
      <c r="I15" s="47">
        <v>162.9</v>
      </c>
      <c r="J15" s="47">
        <v>98.31</v>
      </c>
      <c r="K15" s="3">
        <f>Таблица2[[#This Row],[CIF DBTime node1 (min)]]/Таблица2[[#This Row],[CIF DBTime (sum)]]</f>
        <v>0.62363615481796253</v>
      </c>
      <c r="L15" s="3">
        <f>Таблица2[[#This Row],[CIF DBTime node2 (min)]]/Таблица2[[#This Row],[CIF DBTime (sum)]]</f>
        <v>0.37636384518203742</v>
      </c>
      <c r="M15" s="47">
        <f>SUM(Таблица2[[#This Row],[CIF Avg Active Sessions node1]:[CIF Avg Active Sessions node2]])</f>
        <v>4.33</v>
      </c>
      <c r="N15" s="47">
        <v>2.7</v>
      </c>
      <c r="O15" s="47">
        <v>1.63</v>
      </c>
      <c r="P15" s="3">
        <f>Таблица2[[#This Row],[CIF Avg Active Sessions node1]]/Таблица2[[#This Row],[CIF Avg Active Sessions (sum)]]</f>
        <v>0.62355658198614317</v>
      </c>
      <c r="Q15" s="3">
        <f>Таблица2[[#This Row],[CIF Avg Active Sessions node2]]/Таблица2[[#This Row],[CIF Avg Active Sessions (sum)]]</f>
        <v>0.37644341801385678</v>
      </c>
      <c r="R15" s="47">
        <f>SUM(Таблица2[[#This Row],[LAP DBTime node1 (min)]:[LAP DBTime node2 (min)]])</f>
        <v>4.2699999999999996</v>
      </c>
      <c r="S15" s="47">
        <v>2.84</v>
      </c>
      <c r="T15" s="47">
        <v>1.43</v>
      </c>
      <c r="U15" s="3">
        <f>Таблица2[[#This Row],[LAP DBTime node1 (min)]]/Таблица2[[#This Row],[LAP DBTime (sum)]]</f>
        <v>0.6651053864168619</v>
      </c>
      <c r="V15" s="3">
        <f>Таблица2[[#This Row],[LAP DBTime node2 (min)]]/Таблица2[[#This Row],[LAP DBTime (sum)]]</f>
        <v>0.33489461358313821</v>
      </c>
      <c r="W15" s="47">
        <f>SUM(Таблица2[[#This Row],[LAP Avg Active Sessions node1]:[LAP Avg Active Sessions node2]])</f>
        <v>7.0000000000000007E-2</v>
      </c>
      <c r="X15" s="47">
        <v>0.05</v>
      </c>
      <c r="Y15" s="47">
        <v>0.02</v>
      </c>
      <c r="Z15" s="3">
        <f>Таблица2[[#This Row],[LAP Avg Active Sessions node1]]/Таблица2[[#This Row],[LAP Avg Active Sessions (sum)]]</f>
        <v>0.7142857142857143</v>
      </c>
      <c r="AA15" s="3">
        <f>Таблица2[[#This Row],[LAP Avg Active Sessions node2]]/Таблица2[[#This Row],[LAP Avg Active Sessions (sum)]]</f>
        <v>0.2857142857142857</v>
      </c>
    </row>
    <row r="16" spans="1:27" x14ac:dyDescent="0.25">
      <c r="A16" s="47" t="s">
        <v>16</v>
      </c>
      <c r="B16" s="47" t="s">
        <v>53</v>
      </c>
      <c r="C16" s="47" t="s">
        <v>54</v>
      </c>
      <c r="D16" s="47" t="s">
        <v>55</v>
      </c>
      <c r="E16" s="47">
        <v>60</v>
      </c>
      <c r="F16" s="47">
        <v>5102</v>
      </c>
      <c r="G16" s="47" t="s">
        <v>20</v>
      </c>
      <c r="H16" s="47">
        <f>SUM(Таблица2[[#This Row],[CIF DBTime node1 (min)]:[CIF DBTime node2 (min)]])</f>
        <v>64.09</v>
      </c>
      <c r="I16" s="47">
        <v>23.11</v>
      </c>
      <c r="J16" s="47">
        <v>40.98</v>
      </c>
      <c r="K16" s="3">
        <f>Таблица2[[#This Row],[CIF DBTime node1 (min)]]/Таблица2[[#This Row],[CIF DBTime (sum)]]</f>
        <v>0.36058667498829766</v>
      </c>
      <c r="L16" s="3">
        <f>Таблица2[[#This Row],[CIF DBTime node2 (min)]]/Таблица2[[#This Row],[CIF DBTime (sum)]]</f>
        <v>0.63941332501170223</v>
      </c>
      <c r="M16" s="47">
        <f>SUM(Таблица2[[#This Row],[CIF Avg Active Sessions node1]:[CIF Avg Active Sessions node2]])</f>
        <v>1.06</v>
      </c>
      <c r="N16" s="47">
        <v>0.38</v>
      </c>
      <c r="O16" s="47">
        <v>0.68</v>
      </c>
      <c r="P16" s="3">
        <f>Таблица2[[#This Row],[CIF Avg Active Sessions node1]]/Таблица2[[#This Row],[CIF Avg Active Sessions (sum)]]</f>
        <v>0.35849056603773582</v>
      </c>
      <c r="Q16" s="3">
        <f>Таблица2[[#This Row],[CIF Avg Active Sessions node2]]/Таблица2[[#This Row],[CIF Avg Active Sessions (sum)]]</f>
        <v>0.64150943396226412</v>
      </c>
      <c r="R16" s="47">
        <f>SUM(Таблица2[[#This Row],[LAP DBTime node1 (min)]:[LAP DBTime node2 (min)]])</f>
        <v>5.3599999999999994</v>
      </c>
      <c r="S16" s="47">
        <v>3.01</v>
      </c>
      <c r="T16" s="47">
        <v>2.35</v>
      </c>
      <c r="U16" s="3">
        <f>Таблица2[[#This Row],[LAP DBTime node1 (min)]]/Таблица2[[#This Row],[LAP DBTime (sum)]]</f>
        <v>0.56156716417910446</v>
      </c>
      <c r="V16" s="3">
        <f>Таблица2[[#This Row],[LAP DBTime node2 (min)]]/Таблица2[[#This Row],[LAP DBTime (sum)]]</f>
        <v>0.43843283582089559</v>
      </c>
      <c r="W16" s="47">
        <f>SUM(Таблица2[[#This Row],[LAP Avg Active Sessions node1]:[LAP Avg Active Sessions node2]])</f>
        <v>0.09</v>
      </c>
      <c r="X16" s="47">
        <v>0.05</v>
      </c>
      <c r="Y16" s="47">
        <v>0.04</v>
      </c>
      <c r="Z16" s="3">
        <f>Таблица2[[#This Row],[LAP Avg Active Sessions node1]]/Таблица2[[#This Row],[LAP Avg Active Sessions (sum)]]</f>
        <v>0.55555555555555558</v>
      </c>
      <c r="AA16" s="3">
        <f>Таблица2[[#This Row],[LAP Avg Active Sessions node2]]/Таблица2[[#This Row],[LAP Avg Active Sessions (sum)]]</f>
        <v>0.44444444444444448</v>
      </c>
    </row>
    <row r="17" spans="1:27" x14ac:dyDescent="0.25">
      <c r="A17" s="47" t="s">
        <v>16</v>
      </c>
      <c r="B17" s="47" t="s">
        <v>56</v>
      </c>
      <c r="C17" s="47" t="s">
        <v>57</v>
      </c>
      <c r="D17" s="47" t="s">
        <v>58</v>
      </c>
      <c r="E17" s="47">
        <v>60</v>
      </c>
      <c r="F17" s="47">
        <v>5104</v>
      </c>
      <c r="G17" s="47" t="s">
        <v>20</v>
      </c>
      <c r="H17" s="47">
        <f>SUM(Таблица2[[#This Row],[CIF DBTime node1 (min)]:[CIF DBTime node2 (min)]])</f>
        <v>58.25</v>
      </c>
      <c r="I17" s="47">
        <v>15.55</v>
      </c>
      <c r="J17" s="47">
        <v>42.7</v>
      </c>
      <c r="K17" s="3">
        <f>Таблица2[[#This Row],[CIF DBTime node1 (min)]]/Таблица2[[#This Row],[CIF DBTime (sum)]]</f>
        <v>0.26695278969957081</v>
      </c>
      <c r="L17" s="3">
        <f>Таблица2[[#This Row],[CIF DBTime node2 (min)]]/Таблица2[[#This Row],[CIF DBTime (sum)]]</f>
        <v>0.73304721030042919</v>
      </c>
      <c r="M17" s="47">
        <f>SUM(Таблица2[[#This Row],[CIF Avg Active Sessions node1]:[CIF Avg Active Sessions node2]])</f>
        <v>0.97</v>
      </c>
      <c r="N17" s="47">
        <v>0.26</v>
      </c>
      <c r="O17" s="47">
        <v>0.71</v>
      </c>
      <c r="P17" s="3">
        <f>Таблица2[[#This Row],[CIF Avg Active Sessions node1]]/Таблица2[[#This Row],[CIF Avg Active Sessions (sum)]]</f>
        <v>0.26804123711340205</v>
      </c>
      <c r="Q17" s="3">
        <f>Таблица2[[#This Row],[CIF Avg Active Sessions node2]]/Таблица2[[#This Row],[CIF Avg Active Sessions (sum)]]</f>
        <v>0.73195876288659789</v>
      </c>
      <c r="R17" s="47">
        <f>SUM(Таблица2[[#This Row],[LAP DBTime node1 (min)]:[LAP DBTime node2 (min)]])</f>
        <v>5.74</v>
      </c>
      <c r="S17" s="47">
        <v>3.26</v>
      </c>
      <c r="T17" s="47">
        <v>2.48</v>
      </c>
      <c r="U17" s="3">
        <f>Таблица2[[#This Row],[LAP DBTime node1 (min)]]/Таблица2[[#This Row],[LAP DBTime (sum)]]</f>
        <v>0.56794425087108014</v>
      </c>
      <c r="V17" s="3">
        <f>Таблица2[[#This Row],[LAP DBTime node2 (min)]]/Таблица2[[#This Row],[LAP DBTime (sum)]]</f>
        <v>0.43205574912891986</v>
      </c>
      <c r="W17" s="47">
        <f>SUM(Таблица2[[#This Row],[LAP Avg Active Sessions node1]:[LAP Avg Active Sessions node2]])</f>
        <v>0.09</v>
      </c>
      <c r="X17" s="47">
        <v>0.05</v>
      </c>
      <c r="Y17" s="47">
        <v>0.04</v>
      </c>
      <c r="Z17" s="3">
        <f>Таблица2[[#This Row],[LAP Avg Active Sessions node1]]/Таблица2[[#This Row],[LAP Avg Active Sessions (sum)]]</f>
        <v>0.55555555555555558</v>
      </c>
      <c r="AA17" s="3">
        <f>Таблица2[[#This Row],[LAP Avg Active Sessions node2]]/Таблица2[[#This Row],[LAP Avg Active Sessions (sum)]]</f>
        <v>0.44444444444444448</v>
      </c>
    </row>
    <row r="18" spans="1:27" x14ac:dyDescent="0.25">
      <c r="A18" s="47" t="s">
        <v>16</v>
      </c>
      <c r="B18" s="47" t="s">
        <v>56</v>
      </c>
      <c r="C18" s="47" t="s">
        <v>59</v>
      </c>
      <c r="D18" s="47" t="s">
        <v>60</v>
      </c>
      <c r="E18" s="47">
        <v>60</v>
      </c>
      <c r="F18" s="47">
        <v>5105</v>
      </c>
      <c r="G18" s="47" t="s">
        <v>20</v>
      </c>
      <c r="H18" s="47">
        <f>SUM(Таблица2[[#This Row],[CIF DBTime node1 (min)]:[CIF DBTime node2 (min)]])</f>
        <v>70.14</v>
      </c>
      <c r="I18" s="47">
        <v>26.41</v>
      </c>
      <c r="J18" s="47">
        <v>43.73</v>
      </c>
      <c r="K18" s="3">
        <f>Таблица2[[#This Row],[CIF DBTime node1 (min)]]/Таблица2[[#This Row],[CIF DBTime (sum)]]</f>
        <v>0.3765326489877388</v>
      </c>
      <c r="L18" s="3">
        <f>Таблица2[[#This Row],[CIF DBTime node2 (min)]]/Таблица2[[#This Row],[CIF DBTime (sum)]]</f>
        <v>0.62346735101226114</v>
      </c>
      <c r="M18" s="47">
        <f>SUM(Таблица2[[#This Row],[CIF Avg Active Sessions node1]:[CIF Avg Active Sessions node2]])</f>
        <v>1.17</v>
      </c>
      <c r="N18" s="47">
        <v>0.44</v>
      </c>
      <c r="O18" s="47">
        <v>0.73</v>
      </c>
      <c r="P18" s="3">
        <f>Таблица2[[#This Row],[CIF Avg Active Sessions node1]]/Таблица2[[#This Row],[CIF Avg Active Sessions (sum)]]</f>
        <v>0.37606837606837612</v>
      </c>
      <c r="Q18" s="3">
        <f>Таблица2[[#This Row],[CIF Avg Active Sessions node2]]/Таблица2[[#This Row],[CIF Avg Active Sessions (sum)]]</f>
        <v>0.62393162393162394</v>
      </c>
      <c r="R18" s="47">
        <f>SUM(Таблица2[[#This Row],[LAP DBTime node1 (min)]:[LAP DBTime node2 (min)]])</f>
        <v>5.95</v>
      </c>
      <c r="S18" s="47">
        <v>3.39</v>
      </c>
      <c r="T18" s="47">
        <v>2.56</v>
      </c>
      <c r="U18" s="3">
        <f>Таблица2[[#This Row],[LAP DBTime node1 (min)]]/Таблица2[[#This Row],[LAP DBTime (sum)]]</f>
        <v>0.56974789915966384</v>
      </c>
      <c r="V18" s="3">
        <f>Таблица2[[#This Row],[LAP DBTime node2 (min)]]/Таблица2[[#This Row],[LAP DBTime (sum)]]</f>
        <v>0.4302521008403361</v>
      </c>
      <c r="W18" s="47">
        <f>SUM(Таблица2[[#This Row],[LAP Avg Active Sessions node1]:[LAP Avg Active Sessions node2]])</f>
        <v>0.1</v>
      </c>
      <c r="X18" s="47">
        <v>0.06</v>
      </c>
      <c r="Y18" s="47">
        <v>0.04</v>
      </c>
      <c r="Z18" s="3">
        <f>Таблица2[[#This Row],[LAP Avg Active Sessions node1]]/Таблица2[[#This Row],[LAP Avg Active Sessions (sum)]]</f>
        <v>0.6</v>
      </c>
      <c r="AA18" s="3">
        <f>Таблица2[[#This Row],[LAP Avg Active Sessions node2]]/Таблица2[[#This Row],[LAP Avg Active Sessions (sum)]]</f>
        <v>0.39999999999999997</v>
      </c>
    </row>
    <row r="19" spans="1:27" hidden="1" x14ac:dyDescent="0.25">
      <c r="A19" s="47" t="s">
        <v>46</v>
      </c>
      <c r="B19" s="47" t="s">
        <v>61</v>
      </c>
      <c r="C19" s="47" t="s">
        <v>62</v>
      </c>
      <c r="D19" s="47" t="s">
        <v>63</v>
      </c>
      <c r="E19" s="47">
        <v>60</v>
      </c>
      <c r="F19" s="47">
        <v>5110</v>
      </c>
      <c r="G19" s="47" t="s">
        <v>49</v>
      </c>
      <c r="H19" s="47">
        <f>SUM(Таблица2[[#This Row],[CIF DBTime node1 (min)]:[CIF DBTime node2 (min)]])</f>
        <v>258.25</v>
      </c>
      <c r="I19" s="47">
        <v>253.99</v>
      </c>
      <c r="J19" s="47">
        <v>4.26</v>
      </c>
      <c r="K19" s="3">
        <f>Таблица2[[#This Row],[CIF DBTime node1 (min)]]/Таблица2[[#This Row],[CIF DBTime (sum)]]</f>
        <v>0.98350435624394972</v>
      </c>
      <c r="L19" s="3">
        <f>Таблица2[[#This Row],[CIF DBTime node2 (min)]]/Таблица2[[#This Row],[CIF DBTime (sum)]]</f>
        <v>1.6495643756050338E-2</v>
      </c>
      <c r="M19" s="47">
        <f>SUM(Таблица2[[#This Row],[CIF Avg Active Sessions node1]:[CIF Avg Active Sessions node2]])</f>
        <v>4.28</v>
      </c>
      <c r="N19" s="47">
        <v>4.21</v>
      </c>
      <c r="O19" s="47">
        <v>7.0000000000000007E-2</v>
      </c>
      <c r="P19" s="3">
        <f>Таблица2[[#This Row],[CIF Avg Active Sessions node1]]/Таблица2[[#This Row],[CIF Avg Active Sessions (sum)]]</f>
        <v>0.98364485981308403</v>
      </c>
      <c r="Q19" s="3">
        <f>Таблица2[[#This Row],[CIF Avg Active Sessions node2]]/Таблица2[[#This Row],[CIF Avg Active Sessions (sum)]]</f>
        <v>1.635514018691589E-2</v>
      </c>
      <c r="R19" s="47">
        <f>SUM(Таблица2[[#This Row],[LAP DBTime node1 (min)]:[LAP DBTime node2 (min)]])</f>
        <v>4.91</v>
      </c>
      <c r="S19" s="47">
        <v>2.57</v>
      </c>
      <c r="T19" s="47">
        <v>2.34</v>
      </c>
      <c r="U19" s="3">
        <f>Таблица2[[#This Row],[LAP DBTime node1 (min)]]/Таблица2[[#This Row],[LAP DBTime (sum)]]</f>
        <v>0.52342158859470467</v>
      </c>
      <c r="V19" s="3">
        <f>Таблица2[[#This Row],[LAP DBTime node2 (min)]]/Таблица2[[#This Row],[LAP DBTime (sum)]]</f>
        <v>0.47657841140529528</v>
      </c>
      <c r="W19" s="47">
        <f>SUM(Таблица2[[#This Row],[LAP Avg Active Sessions node1]:[LAP Avg Active Sessions node2]])</f>
        <v>0.08</v>
      </c>
      <c r="X19" s="47">
        <v>0.04</v>
      </c>
      <c r="Y19" s="47">
        <v>0.04</v>
      </c>
      <c r="Z19" s="3">
        <f>Таблица2[[#This Row],[LAP Avg Active Sessions node1]]/Таблица2[[#This Row],[LAP Avg Active Sessions (sum)]]</f>
        <v>0.5</v>
      </c>
      <c r="AA19" s="3">
        <f>Таблица2[[#This Row],[LAP Avg Active Sessions node2]]/Таблица2[[#This Row],[LAP Avg Active Sessions (sum)]]</f>
        <v>0.5</v>
      </c>
    </row>
    <row r="20" spans="1:27" x14ac:dyDescent="0.25">
      <c r="A20" s="47" t="s">
        <v>64</v>
      </c>
      <c r="B20" s="47" t="s">
        <v>65</v>
      </c>
      <c r="C20" s="47" t="s">
        <v>66</v>
      </c>
      <c r="D20" s="47" t="s">
        <v>67</v>
      </c>
      <c r="E20" s="47">
        <v>60</v>
      </c>
      <c r="F20" s="47">
        <v>5113</v>
      </c>
      <c r="G20" s="47" t="s">
        <v>20</v>
      </c>
      <c r="H20" s="47">
        <f>SUM(Таблица2[[#This Row],[CIF DBTime node1 (min)]:[CIF DBTime node2 (min)]])</f>
        <v>77.430000000000007</v>
      </c>
      <c r="I20" s="47">
        <v>25</v>
      </c>
      <c r="J20" s="47">
        <v>52.43</v>
      </c>
      <c r="K20" s="3">
        <f>Таблица2[[#This Row],[CIF DBTime node1 (min)]]/Таблица2[[#This Row],[CIF DBTime (sum)]]</f>
        <v>0.32287227172930388</v>
      </c>
      <c r="L20" s="3">
        <f>Таблица2[[#This Row],[CIF DBTime node2 (min)]]/Таблица2[[#This Row],[CIF DBTime (sum)]]</f>
        <v>0.67712772827069601</v>
      </c>
      <c r="M20" s="47">
        <f>SUM(Таблица2[[#This Row],[CIF Avg Active Sessions node1]:[CIF Avg Active Sessions node2]])</f>
        <v>1.29</v>
      </c>
      <c r="N20" s="47">
        <v>0.42</v>
      </c>
      <c r="O20" s="47">
        <v>0.87</v>
      </c>
      <c r="P20" s="3">
        <f>Таблица2[[#This Row],[CIF Avg Active Sessions node1]]/Таблица2[[#This Row],[CIF Avg Active Sessions (sum)]]</f>
        <v>0.32558139534883718</v>
      </c>
      <c r="Q20" s="3">
        <f>Таблица2[[#This Row],[CIF Avg Active Sessions node2]]/Таблица2[[#This Row],[CIF Avg Active Sessions (sum)]]</f>
        <v>0.67441860465116277</v>
      </c>
      <c r="R20" s="47">
        <f>SUM(Таблица2[[#This Row],[LAP DBTime node1 (min)]:[LAP DBTime node2 (min)]])</f>
        <v>59.39</v>
      </c>
      <c r="S20" s="47">
        <v>57.02</v>
      </c>
      <c r="T20" s="47">
        <v>2.37</v>
      </c>
      <c r="U20" s="3">
        <f>Таблица2[[#This Row],[LAP DBTime node1 (min)]]/Таблица2[[#This Row],[LAP DBTime (sum)]]</f>
        <v>0.96009429196834484</v>
      </c>
      <c r="V20" s="3">
        <f>Таблица2[[#This Row],[LAP DBTime node2 (min)]]/Таблица2[[#This Row],[LAP DBTime (sum)]]</f>
        <v>3.9905708031655163E-2</v>
      </c>
      <c r="W20" s="47">
        <f>SUM(Таблица2[[#This Row],[LAP Avg Active Sessions node1]:[LAP Avg Active Sessions node2]])</f>
        <v>0.99</v>
      </c>
      <c r="X20" s="47">
        <v>0.95</v>
      </c>
      <c r="Y20" s="47">
        <v>0.04</v>
      </c>
      <c r="Z20" s="3">
        <f>Таблица2[[#This Row],[LAP Avg Active Sessions node1]]/Таблица2[[#This Row],[LAP Avg Active Sessions (sum)]]</f>
        <v>0.95959595959595956</v>
      </c>
      <c r="AA20" s="3">
        <f>Таблица2[[#This Row],[LAP Avg Active Sessions node2]]/Таблица2[[#This Row],[LAP Avg Active Sessions (sum)]]</f>
        <v>4.0404040404040407E-2</v>
      </c>
    </row>
    <row r="21" spans="1:27" hidden="1" x14ac:dyDescent="0.25">
      <c r="A21" s="47" t="s">
        <v>46</v>
      </c>
      <c r="B21" s="47" t="s">
        <v>65</v>
      </c>
      <c r="C21" s="47" t="s">
        <v>68</v>
      </c>
      <c r="D21" s="47" t="s">
        <v>69</v>
      </c>
      <c r="E21" s="47">
        <v>60</v>
      </c>
      <c r="F21" s="47">
        <v>5114</v>
      </c>
      <c r="G21" s="47" t="s">
        <v>49</v>
      </c>
      <c r="H21" s="47">
        <f>SUM(Таблица2[[#This Row],[CIF DBTime node1 (min)]:[CIF DBTime node2 (min)]])</f>
        <v>259.54000000000002</v>
      </c>
      <c r="I21" s="47">
        <v>2.38</v>
      </c>
      <c r="J21" s="47">
        <v>257.16000000000003</v>
      </c>
      <c r="K21" s="3">
        <f>Таблица2[[#This Row],[CIF DBTime node1 (min)]]/Таблица2[[#This Row],[CIF DBTime (sum)]]</f>
        <v>9.1700701240656542E-3</v>
      </c>
      <c r="L21" s="3">
        <f>Таблица2[[#This Row],[CIF DBTime node2 (min)]]/Таблица2[[#This Row],[CIF DBTime (sum)]]</f>
        <v>0.99082992987593432</v>
      </c>
      <c r="M21" s="47">
        <f>SUM(Таблица2[[#This Row],[CIF Avg Active Sessions node1]:[CIF Avg Active Sessions node2]])</f>
        <v>4.3</v>
      </c>
      <c r="N21" s="47">
        <v>0.04</v>
      </c>
      <c r="O21" s="47">
        <v>4.26</v>
      </c>
      <c r="P21" s="3">
        <f>Таблица2[[#This Row],[CIF Avg Active Sessions node1]]/Таблица2[[#This Row],[CIF Avg Active Sessions (sum)]]</f>
        <v>9.3023255813953487E-3</v>
      </c>
      <c r="Q21" s="3">
        <f>Таблица2[[#This Row],[CIF Avg Active Sessions node2]]/Таблица2[[#This Row],[CIF Avg Active Sessions (sum)]]</f>
        <v>0.99069767441860468</v>
      </c>
      <c r="R21" s="47">
        <f>SUM(Таблица2[[#This Row],[LAP DBTime node1 (min)]:[LAP DBTime node2 (min)]])</f>
        <v>5.0199999999999996</v>
      </c>
      <c r="S21" s="47">
        <v>2.75</v>
      </c>
      <c r="T21" s="47">
        <v>2.27</v>
      </c>
      <c r="U21" s="3">
        <f>Таблица2[[#This Row],[LAP DBTime node1 (min)]]/Таблица2[[#This Row],[LAP DBTime (sum)]]</f>
        <v>0.54780876494023911</v>
      </c>
      <c r="V21" s="3">
        <f>Таблица2[[#This Row],[LAP DBTime node2 (min)]]/Таблица2[[#This Row],[LAP DBTime (sum)]]</f>
        <v>0.452191235059761</v>
      </c>
      <c r="W21" s="47">
        <f>SUM(Таблица2[[#This Row],[LAP Avg Active Sessions node1]:[LAP Avg Active Sessions node2]])</f>
        <v>0.09</v>
      </c>
      <c r="X21" s="47">
        <v>0.05</v>
      </c>
      <c r="Y21" s="47">
        <v>0.04</v>
      </c>
      <c r="Z21" s="3">
        <f>Таблица2[[#This Row],[LAP Avg Active Sessions node1]]/Таблица2[[#This Row],[LAP Avg Active Sessions (sum)]]</f>
        <v>0.55555555555555558</v>
      </c>
      <c r="AA21" s="3">
        <f>Таблица2[[#This Row],[LAP Avg Active Sessions node2]]/Таблица2[[#This Row],[LAP Avg Active Sessions (sum)]]</f>
        <v>0.44444444444444448</v>
      </c>
    </row>
    <row r="22" spans="1:27" x14ac:dyDescent="0.25">
      <c r="A22" s="47" t="s">
        <v>64</v>
      </c>
      <c r="B22" s="47" t="s">
        <v>70</v>
      </c>
      <c r="C22" s="47" t="s">
        <v>71</v>
      </c>
      <c r="D22" s="47" t="s">
        <v>72</v>
      </c>
      <c r="E22" s="47">
        <v>60</v>
      </c>
      <c r="F22" s="47">
        <v>5116</v>
      </c>
      <c r="G22" s="47" t="s">
        <v>20</v>
      </c>
      <c r="H22" s="47">
        <f>SUM(Таблица2[[#This Row],[CIF DBTime node1 (min)]:[CIF DBTime node2 (min)]])</f>
        <v>77.210000000000008</v>
      </c>
      <c r="I22" s="47">
        <v>42.59</v>
      </c>
      <c r="J22" s="47">
        <v>34.619999999999997</v>
      </c>
      <c r="K22" s="3">
        <f>Таблица2[[#This Row],[CIF DBTime node1 (min)]]/Таблица2[[#This Row],[CIF DBTime (sum)]]</f>
        <v>0.55161248542934849</v>
      </c>
      <c r="L22" s="3">
        <f>Таблица2[[#This Row],[CIF DBTime node2 (min)]]/Таблица2[[#This Row],[CIF DBTime (sum)]]</f>
        <v>0.4483875145706514</v>
      </c>
      <c r="M22" s="47">
        <f>SUM(Таблица2[[#This Row],[CIF Avg Active Sessions node1]:[CIF Avg Active Sessions node2]])</f>
        <v>1.2799999999999998</v>
      </c>
      <c r="N22" s="47">
        <v>0.71</v>
      </c>
      <c r="O22" s="47">
        <v>0.56999999999999995</v>
      </c>
      <c r="P22" s="3">
        <f>Таблица2[[#This Row],[CIF Avg Active Sessions node1]]/Таблица2[[#This Row],[CIF Avg Active Sessions (sum)]]</f>
        <v>0.55468750000000011</v>
      </c>
      <c r="Q22" s="3">
        <f>Таблица2[[#This Row],[CIF Avg Active Sessions node2]]/Таблица2[[#This Row],[CIF Avg Active Sessions (sum)]]</f>
        <v>0.44531250000000006</v>
      </c>
      <c r="R22" s="47">
        <f>SUM(Таблица2[[#This Row],[LAP DBTime node1 (min)]:[LAP DBTime node2 (min)]])</f>
        <v>5.43</v>
      </c>
      <c r="S22" s="47">
        <v>3</v>
      </c>
      <c r="T22" s="47">
        <v>2.4300000000000002</v>
      </c>
      <c r="U22" s="3">
        <f>Таблица2[[#This Row],[LAP DBTime node1 (min)]]/Таблица2[[#This Row],[LAP DBTime (sum)]]</f>
        <v>0.5524861878453039</v>
      </c>
      <c r="V22" s="3">
        <f>Таблица2[[#This Row],[LAP DBTime node2 (min)]]/Таблица2[[#This Row],[LAP DBTime (sum)]]</f>
        <v>0.44751381215469621</v>
      </c>
      <c r="W22" s="47">
        <f>SUM(Таблица2[[#This Row],[LAP Avg Active Sessions node1]:[LAP Avg Active Sessions node2]])</f>
        <v>0.09</v>
      </c>
      <c r="X22" s="47">
        <v>0.05</v>
      </c>
      <c r="Y22" s="47">
        <v>0.04</v>
      </c>
      <c r="Z22" s="3">
        <f>Таблица2[[#This Row],[LAP Avg Active Sessions node1]]/Таблица2[[#This Row],[LAP Avg Active Sessions (sum)]]</f>
        <v>0.55555555555555558</v>
      </c>
      <c r="AA22" s="3">
        <f>Таблица2[[#This Row],[LAP Avg Active Sessions node2]]/Таблица2[[#This Row],[LAP Avg Active Sessions (sum)]]</f>
        <v>0.44444444444444448</v>
      </c>
    </row>
    <row r="23" spans="1:27" x14ac:dyDescent="0.25">
      <c r="A23" s="47" t="s">
        <v>64</v>
      </c>
      <c r="B23" s="47" t="s">
        <v>73</v>
      </c>
      <c r="C23" s="47" t="s">
        <v>74</v>
      </c>
      <c r="D23" s="47" t="s">
        <v>32</v>
      </c>
      <c r="E23" s="47">
        <v>60</v>
      </c>
      <c r="F23" s="47">
        <v>5118</v>
      </c>
      <c r="G23" s="47" t="s">
        <v>20</v>
      </c>
      <c r="H23" s="47">
        <f>SUM(Таблица2[[#This Row],[CIF DBTime node1 (min)]:[CIF DBTime node2 (min)]])</f>
        <v>62.49</v>
      </c>
      <c r="I23" s="47">
        <v>59.02</v>
      </c>
      <c r="J23" s="47">
        <v>3.47</v>
      </c>
      <c r="K23" s="3">
        <f>Таблица2[[#This Row],[CIF DBTime node1 (min)]]/Таблица2[[#This Row],[CIF DBTime (sum)]]</f>
        <v>0.94447111537846062</v>
      </c>
      <c r="L23" s="3">
        <f>Таблица2[[#This Row],[CIF DBTime node2 (min)]]/Таблица2[[#This Row],[CIF DBTime (sum)]]</f>
        <v>5.5528884621539445E-2</v>
      </c>
      <c r="M23" s="47">
        <f>SUM(Таблица2[[#This Row],[CIF Avg Active Sessions node1]:[CIF Avg Active Sessions node2]])</f>
        <v>1.04</v>
      </c>
      <c r="N23" s="47">
        <v>0.98</v>
      </c>
      <c r="O23" s="47">
        <v>0.06</v>
      </c>
      <c r="P23" s="3">
        <f>Таблица2[[#This Row],[CIF Avg Active Sessions node1]]/Таблица2[[#This Row],[CIF Avg Active Sessions (sum)]]</f>
        <v>0.94230769230769229</v>
      </c>
      <c r="Q23" s="3">
        <f>Таблица2[[#This Row],[CIF Avg Active Sessions node2]]/Таблица2[[#This Row],[CIF Avg Active Sessions (sum)]]</f>
        <v>5.7692307692307689E-2</v>
      </c>
      <c r="R23" s="47">
        <f>SUM(Таблица2[[#This Row],[LAP DBTime node1 (min)]:[LAP DBTime node2 (min)]])</f>
        <v>5.59</v>
      </c>
      <c r="S23" s="47">
        <v>3.07</v>
      </c>
      <c r="T23" s="47">
        <v>2.52</v>
      </c>
      <c r="U23" s="3">
        <f>Таблица2[[#This Row],[LAP DBTime node1 (min)]]/Таблица2[[#This Row],[LAP DBTime (sum)]]</f>
        <v>0.54919499105545611</v>
      </c>
      <c r="V23" s="3">
        <f>Таблица2[[#This Row],[LAP DBTime node2 (min)]]/Таблица2[[#This Row],[LAP DBTime (sum)]]</f>
        <v>0.45080500894454384</v>
      </c>
      <c r="W23" s="47">
        <f>SUM(Таблица2[[#This Row],[LAP Avg Active Sessions node1]:[LAP Avg Active Sessions node2]])</f>
        <v>0.09</v>
      </c>
      <c r="X23" s="47">
        <v>0.05</v>
      </c>
      <c r="Y23" s="47">
        <v>0.04</v>
      </c>
      <c r="Z23" s="3">
        <f>Таблица2[[#This Row],[LAP Avg Active Sessions node1]]/Таблица2[[#This Row],[LAP Avg Active Sessions (sum)]]</f>
        <v>0.55555555555555558</v>
      </c>
      <c r="AA23" s="3">
        <f>Таблица2[[#This Row],[LAP Avg Active Sessions node2]]/Таблица2[[#This Row],[LAP Avg Active Sessions (sum)]]</f>
        <v>0.44444444444444448</v>
      </c>
    </row>
    <row r="24" spans="1:27" x14ac:dyDescent="0.25">
      <c r="A24" s="47" t="s">
        <v>64</v>
      </c>
      <c r="B24" s="47" t="s">
        <v>73</v>
      </c>
      <c r="C24" s="47" t="s">
        <v>75</v>
      </c>
      <c r="D24" s="47" t="s">
        <v>76</v>
      </c>
      <c r="E24" s="47">
        <v>60</v>
      </c>
      <c r="F24" s="47">
        <v>5119</v>
      </c>
      <c r="G24" s="47" t="s">
        <v>20</v>
      </c>
      <c r="H24" s="47">
        <f>SUM(Таблица2[[#This Row],[CIF DBTime node1 (min)]:[CIF DBTime node2 (min)]])</f>
        <v>66.12</v>
      </c>
      <c r="I24" s="47">
        <v>22.03</v>
      </c>
      <c r="J24" s="47">
        <v>44.09</v>
      </c>
      <c r="K24" s="3">
        <f>Таблица2[[#This Row],[CIF DBTime node1 (min)]]/Таблица2[[#This Row],[CIF DBTime (sum)]]</f>
        <v>0.33318209316394432</v>
      </c>
      <c r="L24" s="3">
        <f>Таблица2[[#This Row],[CIF DBTime node2 (min)]]/Таблица2[[#This Row],[CIF DBTime (sum)]]</f>
        <v>0.66681790683605568</v>
      </c>
      <c r="M24" s="47">
        <f>SUM(Таблица2[[#This Row],[CIF Avg Active Sessions node1]:[CIF Avg Active Sessions node2]])</f>
        <v>1.1099999999999999</v>
      </c>
      <c r="N24" s="47">
        <v>0.37</v>
      </c>
      <c r="O24" s="47">
        <v>0.74</v>
      </c>
      <c r="P24" s="3">
        <f>Таблица2[[#This Row],[CIF Avg Active Sessions node1]]/Таблица2[[#This Row],[CIF Avg Active Sessions (sum)]]</f>
        <v>0.33333333333333337</v>
      </c>
      <c r="Q24" s="3">
        <f>Таблица2[[#This Row],[CIF Avg Active Sessions node2]]/Таблица2[[#This Row],[CIF Avg Active Sessions (sum)]]</f>
        <v>0.66666666666666674</v>
      </c>
      <c r="R24" s="47">
        <f>SUM(Таблица2[[#This Row],[LAP DBTime node1 (min)]:[LAP DBTime node2 (min)]])</f>
        <v>5.59</v>
      </c>
      <c r="S24" s="47">
        <v>3.07</v>
      </c>
      <c r="T24" s="47">
        <v>2.52</v>
      </c>
      <c r="U24" s="3">
        <f>Таблица2[[#This Row],[LAP DBTime node1 (min)]]/Таблица2[[#This Row],[LAP DBTime (sum)]]</f>
        <v>0.54919499105545611</v>
      </c>
      <c r="V24" s="3">
        <f>Таблица2[[#This Row],[LAP DBTime node2 (min)]]/Таблица2[[#This Row],[LAP DBTime (sum)]]</f>
        <v>0.45080500894454384</v>
      </c>
      <c r="W24" s="47">
        <f>SUM(Таблица2[[#This Row],[LAP Avg Active Sessions node1]:[LAP Avg Active Sessions node2]])</f>
        <v>0.09</v>
      </c>
      <c r="X24" s="47">
        <v>0.05</v>
      </c>
      <c r="Y24" s="47">
        <v>0.04</v>
      </c>
      <c r="Z24" s="3">
        <f>Таблица2[[#This Row],[LAP Avg Active Sessions node1]]/Таблица2[[#This Row],[LAP Avg Active Sessions (sum)]]</f>
        <v>0.55555555555555558</v>
      </c>
      <c r="AA24" s="3">
        <f>Таблица2[[#This Row],[LAP Avg Active Sessions node2]]/Таблица2[[#This Row],[LAP Avg Active Sessions (sum)]]</f>
        <v>0.44444444444444448</v>
      </c>
    </row>
    <row r="25" spans="1:27" x14ac:dyDescent="0.25">
      <c r="A25" s="47" t="s">
        <v>77</v>
      </c>
      <c r="B25" s="47" t="s">
        <v>78</v>
      </c>
      <c r="C25" s="47" t="s">
        <v>79</v>
      </c>
      <c r="D25" s="47" t="s">
        <v>80</v>
      </c>
      <c r="E25" s="47">
        <v>60</v>
      </c>
      <c r="F25" s="47">
        <v>5127</v>
      </c>
      <c r="G25" s="47" t="s">
        <v>20</v>
      </c>
      <c r="H25" s="47">
        <f>SUM(Таблица2[[#This Row],[CIF DBTime node1 (min)]:[CIF DBTime node2 (min)]])</f>
        <v>63.679999999999993</v>
      </c>
      <c r="I25" s="47">
        <v>35.799999999999997</v>
      </c>
      <c r="J25" s="47">
        <v>27.88</v>
      </c>
      <c r="K25" s="3">
        <f>Таблица2[[#This Row],[CIF DBTime node1 (min)]]/Таблица2[[#This Row],[CIF DBTime (sum)]]</f>
        <v>0.56218592964824121</v>
      </c>
      <c r="L25" s="3">
        <f>Таблица2[[#This Row],[CIF DBTime node2 (min)]]/Таблица2[[#This Row],[CIF DBTime (sum)]]</f>
        <v>0.43781407035175884</v>
      </c>
      <c r="M25" s="47">
        <f>SUM(Таблица2[[#This Row],[CIF Avg Active Sessions node1]:[CIF Avg Active Sessions node2]])</f>
        <v>1.05</v>
      </c>
      <c r="N25" s="47">
        <v>0.59</v>
      </c>
      <c r="O25" s="47">
        <v>0.46</v>
      </c>
      <c r="P25" s="3">
        <f>Таблица2[[#This Row],[CIF Avg Active Sessions node1]]/Таблица2[[#This Row],[CIF Avg Active Sessions (sum)]]</f>
        <v>0.56190476190476191</v>
      </c>
      <c r="Q25" s="3">
        <f>Таблица2[[#This Row],[CIF Avg Active Sessions node2]]/Таблица2[[#This Row],[CIF Avg Active Sessions (sum)]]</f>
        <v>0.43809523809523809</v>
      </c>
      <c r="R25" s="47">
        <f>SUM(Таблица2[[#This Row],[LAP DBTime node1 (min)]:[LAP DBTime node2 (min)]])</f>
        <v>5.5</v>
      </c>
      <c r="S25" s="47">
        <v>3.08</v>
      </c>
      <c r="T25" s="47">
        <v>2.42</v>
      </c>
      <c r="U25" s="3">
        <f>Таблица2[[#This Row],[LAP DBTime node1 (min)]]/Таблица2[[#This Row],[LAP DBTime (sum)]]</f>
        <v>0.56000000000000005</v>
      </c>
      <c r="V25" s="3">
        <f>Таблица2[[#This Row],[LAP DBTime node2 (min)]]/Таблица2[[#This Row],[LAP DBTime (sum)]]</f>
        <v>0.44</v>
      </c>
      <c r="W25" s="47">
        <f>SUM(Таблица2[[#This Row],[LAP Avg Active Sessions node1]:[LAP Avg Active Sessions node2]])</f>
        <v>0.09</v>
      </c>
      <c r="X25" s="47">
        <v>0.05</v>
      </c>
      <c r="Y25" s="47">
        <v>0.04</v>
      </c>
      <c r="Z25" s="3">
        <f>Таблица2[[#This Row],[LAP Avg Active Sessions node1]]/Таблица2[[#This Row],[LAP Avg Active Sessions (sum)]]</f>
        <v>0.55555555555555558</v>
      </c>
      <c r="AA25" s="3">
        <f>Таблица2[[#This Row],[LAP Avg Active Sessions node2]]/Таблица2[[#This Row],[LAP Avg Active Sessions (sum)]]</f>
        <v>0.44444444444444448</v>
      </c>
    </row>
    <row r="26" spans="1:27" hidden="1" x14ac:dyDescent="0.25">
      <c r="A26" s="47" t="s">
        <v>16</v>
      </c>
      <c r="B26" s="47" t="s">
        <v>78</v>
      </c>
      <c r="C26" s="47" t="s">
        <v>81</v>
      </c>
      <c r="D26" s="47" t="s">
        <v>82</v>
      </c>
      <c r="E26" s="47">
        <v>60</v>
      </c>
      <c r="F26" s="47">
        <v>5129</v>
      </c>
      <c r="G26" s="47" t="s">
        <v>49</v>
      </c>
      <c r="H26" s="47">
        <f>SUM(Таблица2[[#This Row],[CIF DBTime node1 (min)]:[CIF DBTime node2 (min)]])</f>
        <v>244.07999999999998</v>
      </c>
      <c r="I26" s="47">
        <v>2.69</v>
      </c>
      <c r="J26" s="47">
        <v>241.39</v>
      </c>
      <c r="K26" s="3">
        <f>Таблица2[[#This Row],[CIF DBTime node1 (min)]]/Таблица2[[#This Row],[CIF DBTime (sum)]]</f>
        <v>1.1020976728941331E-2</v>
      </c>
      <c r="L26" s="3">
        <f>Таблица2[[#This Row],[CIF DBTime node2 (min)]]/Таблица2[[#This Row],[CIF DBTime (sum)]]</f>
        <v>0.98897902327105869</v>
      </c>
      <c r="M26" s="47">
        <f>SUM(Таблица2[[#This Row],[CIF Avg Active Sessions node1]:[CIF Avg Active Sessions node2]])</f>
        <v>4.0599999999999996</v>
      </c>
      <c r="N26" s="47">
        <v>0.04</v>
      </c>
      <c r="O26" s="47">
        <v>4.0199999999999996</v>
      </c>
      <c r="P26" s="3">
        <f>Таблица2[[#This Row],[CIF Avg Active Sessions node1]]/Таблица2[[#This Row],[CIF Avg Active Sessions (sum)]]</f>
        <v>9.8522167487684748E-3</v>
      </c>
      <c r="Q26" s="3">
        <f>Таблица2[[#This Row],[CIF Avg Active Sessions node2]]/Таблица2[[#This Row],[CIF Avg Active Sessions (sum)]]</f>
        <v>0.99014778325123154</v>
      </c>
      <c r="R26" s="47">
        <f>SUM(Таблица2[[#This Row],[LAP DBTime node1 (min)]:[LAP DBTime node2 (min)]])</f>
        <v>5.0299999999999994</v>
      </c>
      <c r="S26" s="47">
        <v>2.36</v>
      </c>
      <c r="T26" s="47">
        <v>2.67</v>
      </c>
      <c r="U26" s="3">
        <f>Таблица2[[#This Row],[LAP DBTime node1 (min)]]/Таблица2[[#This Row],[LAP DBTime (sum)]]</f>
        <v>0.46918489065606367</v>
      </c>
      <c r="V26" s="3">
        <f>Таблица2[[#This Row],[LAP DBTime node2 (min)]]/Таблица2[[#This Row],[LAP DBTime (sum)]]</f>
        <v>0.53081510934393639</v>
      </c>
      <c r="W26" s="47">
        <f>SUM(Таблица2[[#This Row],[LAP Avg Active Sessions node1]:[LAP Avg Active Sessions node2]])</f>
        <v>0.08</v>
      </c>
      <c r="X26" s="47">
        <v>0.04</v>
      </c>
      <c r="Y26" s="47">
        <v>0.04</v>
      </c>
      <c r="Z26" s="3">
        <f>Таблица2[[#This Row],[LAP Avg Active Sessions node1]]/Таблица2[[#This Row],[LAP Avg Active Sessions (sum)]]</f>
        <v>0.5</v>
      </c>
      <c r="AA26" s="3">
        <f>Таблица2[[#This Row],[LAP Avg Active Sessions node2]]/Таблица2[[#This Row],[LAP Avg Active Sessions (sum)]]</f>
        <v>0.5</v>
      </c>
    </row>
    <row r="27" spans="1:27" x14ac:dyDescent="0.25">
      <c r="A27" s="47" t="s">
        <v>77</v>
      </c>
      <c r="B27" s="47" t="s">
        <v>83</v>
      </c>
      <c r="C27" s="47" t="s">
        <v>84</v>
      </c>
      <c r="D27" s="47" t="s">
        <v>85</v>
      </c>
      <c r="E27" s="47">
        <v>60</v>
      </c>
      <c r="F27" s="47">
        <v>5137</v>
      </c>
      <c r="G27" s="47" t="s">
        <v>20</v>
      </c>
      <c r="H27" s="47">
        <f>SUM(Таблица2[[#This Row],[CIF DBTime node1 (min)]:[CIF DBTime node2 (min)]])</f>
        <v>63.99</v>
      </c>
      <c r="I27" s="47">
        <v>35.78</v>
      </c>
      <c r="J27" s="47">
        <v>28.21</v>
      </c>
      <c r="K27" s="3">
        <f>Таблица2[[#This Row],[CIF DBTime node1 (min)]]/Таблица2[[#This Row],[CIF DBTime (sum)]]</f>
        <v>0.55914986716674475</v>
      </c>
      <c r="L27" s="3">
        <f>Таблица2[[#This Row],[CIF DBTime node2 (min)]]/Таблица2[[#This Row],[CIF DBTime (sum)]]</f>
        <v>0.44085013283325519</v>
      </c>
      <c r="M27" s="47">
        <f>SUM(Таблица2[[#This Row],[CIF Avg Active Sessions node1]:[CIF Avg Active Sessions node2]])</f>
        <v>1.0699999999999998</v>
      </c>
      <c r="N27" s="47">
        <v>0.6</v>
      </c>
      <c r="O27" s="47">
        <v>0.47</v>
      </c>
      <c r="P27" s="3">
        <f>Таблица2[[#This Row],[CIF Avg Active Sessions node1]]/Таблица2[[#This Row],[CIF Avg Active Sessions (sum)]]</f>
        <v>0.56074766355140193</v>
      </c>
      <c r="Q27" s="3">
        <f>Таблица2[[#This Row],[CIF Avg Active Sessions node2]]/Таблица2[[#This Row],[CIF Avg Active Sessions (sum)]]</f>
        <v>0.43925233644859818</v>
      </c>
      <c r="R27" s="47">
        <f>SUM(Таблица2[[#This Row],[LAP DBTime node1 (min)]:[LAP DBTime node2 (min)]])</f>
        <v>58.699999999999996</v>
      </c>
      <c r="S27" s="47">
        <v>56.3</v>
      </c>
      <c r="T27" s="47">
        <v>2.4</v>
      </c>
      <c r="U27" s="3">
        <f>Таблица2[[#This Row],[LAP DBTime node1 (min)]]/Таблица2[[#This Row],[LAP DBTime (sum)]]</f>
        <v>0.95911413969335602</v>
      </c>
      <c r="V27" s="3">
        <f>Таблица2[[#This Row],[LAP DBTime node2 (min)]]/Таблица2[[#This Row],[LAP DBTime (sum)]]</f>
        <v>4.0885860306643956E-2</v>
      </c>
      <c r="W27" s="47">
        <f>SUM(Таблица2[[#This Row],[LAP Avg Active Sessions node1]:[LAP Avg Active Sessions node2]])</f>
        <v>0.99</v>
      </c>
      <c r="X27" s="47">
        <v>0.95</v>
      </c>
      <c r="Y27" s="47">
        <v>0.04</v>
      </c>
      <c r="Z27" s="3">
        <f>Таблица2[[#This Row],[LAP Avg Active Sessions node1]]/Таблица2[[#This Row],[LAP Avg Active Sessions (sum)]]</f>
        <v>0.95959595959595956</v>
      </c>
      <c r="AA27" s="3">
        <f>Таблица2[[#This Row],[LAP Avg Active Sessions node2]]/Таблица2[[#This Row],[LAP Avg Active Sessions (sum)]]</f>
        <v>4.0404040404040407E-2</v>
      </c>
    </row>
    <row r="28" spans="1:27" x14ac:dyDescent="0.25">
      <c r="A28" s="47" t="s">
        <v>86</v>
      </c>
      <c r="B28" s="47" t="s">
        <v>87</v>
      </c>
      <c r="C28" s="47" t="s">
        <v>88</v>
      </c>
      <c r="D28" s="47" t="s">
        <v>23</v>
      </c>
      <c r="E28" s="47">
        <v>60</v>
      </c>
      <c r="F28" s="47">
        <v>5146</v>
      </c>
      <c r="G28" s="47" t="s">
        <v>20</v>
      </c>
      <c r="H28" s="47">
        <f>SUM(Таблица2[[#This Row],[CIF DBTime node1 (min)]:[CIF DBTime node2 (min)]])</f>
        <v>67.77</v>
      </c>
      <c r="I28" s="47">
        <v>20.69</v>
      </c>
      <c r="J28" s="47">
        <v>47.08</v>
      </c>
      <c r="K28" s="3">
        <f>Таблица2[[#This Row],[CIF DBTime node1 (min)]]/Таблица2[[#This Row],[CIF DBTime (sum)]]</f>
        <v>0.30529732920171171</v>
      </c>
      <c r="L28" s="3">
        <f>Таблица2[[#This Row],[CIF DBTime node2 (min)]]/Таблица2[[#This Row],[CIF DBTime (sum)]]</f>
        <v>0.69470267079828829</v>
      </c>
      <c r="M28" s="47">
        <f>SUM(Таблица2[[#This Row],[CIF Avg Active Sessions node1]:[CIF Avg Active Sessions node2]])</f>
        <v>1.1200000000000001</v>
      </c>
      <c r="N28" s="47">
        <v>0.34</v>
      </c>
      <c r="O28" s="47">
        <v>0.78</v>
      </c>
      <c r="P28" s="3">
        <f>Таблица2[[#This Row],[CIF Avg Active Sessions node1]]/Таблица2[[#This Row],[CIF Avg Active Sessions (sum)]]</f>
        <v>0.30357142857142855</v>
      </c>
      <c r="Q28" s="3">
        <f>Таблица2[[#This Row],[CIF Avg Active Sessions node2]]/Таблица2[[#This Row],[CIF Avg Active Sessions (sum)]]</f>
        <v>0.6964285714285714</v>
      </c>
      <c r="R28" s="47">
        <f>SUM(Таблица2[[#This Row],[LAP DBTime node1 (min)]:[LAP DBTime node2 (min)]])</f>
        <v>5.49</v>
      </c>
      <c r="S28" s="47">
        <v>2.99</v>
      </c>
      <c r="T28" s="47">
        <v>2.5</v>
      </c>
      <c r="U28" s="3">
        <f>Таблица2[[#This Row],[LAP DBTime node1 (min)]]/Таблица2[[#This Row],[LAP DBTime (sum)]]</f>
        <v>0.54462659380692169</v>
      </c>
      <c r="V28" s="3">
        <f>Таблица2[[#This Row],[LAP DBTime node2 (min)]]/Таблица2[[#This Row],[LAP DBTime (sum)]]</f>
        <v>0.45537340619307831</v>
      </c>
      <c r="W28" s="47">
        <f>SUM(Таблица2[[#This Row],[LAP Avg Active Sessions node1]:[LAP Avg Active Sessions node2]])</f>
        <v>0.09</v>
      </c>
      <c r="X28" s="47">
        <v>0.05</v>
      </c>
      <c r="Y28" s="47">
        <v>0.04</v>
      </c>
      <c r="Z28" s="3">
        <f>Таблица2[[#This Row],[LAP Avg Active Sessions node1]]/Таблица2[[#This Row],[LAP Avg Active Sessions (sum)]]</f>
        <v>0.55555555555555558</v>
      </c>
      <c r="AA28" s="3">
        <f>Таблица2[[#This Row],[LAP Avg Active Sessions node2]]/Таблица2[[#This Row],[LAP Avg Active Sessions (sum)]]</f>
        <v>0.44444444444444448</v>
      </c>
    </row>
    <row r="29" spans="1:27" x14ac:dyDescent="0.25">
      <c r="A29" s="47" t="s">
        <v>86</v>
      </c>
      <c r="B29" s="47" t="s">
        <v>89</v>
      </c>
      <c r="C29" s="47" t="s">
        <v>90</v>
      </c>
      <c r="D29" s="47" t="s">
        <v>23</v>
      </c>
      <c r="E29" s="47">
        <v>60</v>
      </c>
      <c r="F29" s="47">
        <v>5156</v>
      </c>
      <c r="G29" s="47" t="s">
        <v>20</v>
      </c>
      <c r="H29" s="47">
        <f>SUM(Таблица2[[#This Row],[CIF DBTime node1 (min)]:[CIF DBTime node2 (min)]])</f>
        <v>67.2</v>
      </c>
      <c r="I29" s="47">
        <v>27.38</v>
      </c>
      <c r="J29" s="47">
        <v>39.82</v>
      </c>
      <c r="K29" s="3">
        <f>Таблица2[[#This Row],[CIF DBTime node1 (min)]]/Таблица2[[#This Row],[CIF DBTime (sum)]]</f>
        <v>0.40744047619047613</v>
      </c>
      <c r="L29" s="3">
        <f>Таблица2[[#This Row],[CIF DBTime node2 (min)]]/Таблица2[[#This Row],[CIF DBTime (sum)]]</f>
        <v>0.59255952380952381</v>
      </c>
      <c r="M29" s="47">
        <f>SUM(Таблица2[[#This Row],[CIF Avg Active Sessions node1]:[CIF Avg Active Sessions node2]])</f>
        <v>1.1300000000000001</v>
      </c>
      <c r="N29" s="47">
        <v>0.46</v>
      </c>
      <c r="O29" s="47">
        <v>0.67</v>
      </c>
      <c r="P29" s="3">
        <f>Таблица2[[#This Row],[CIF Avg Active Sessions node1]]/Таблица2[[#This Row],[CIF Avg Active Sessions (sum)]]</f>
        <v>0.40707964601769908</v>
      </c>
      <c r="Q29" s="3">
        <f>Таблица2[[#This Row],[CIF Avg Active Sessions node2]]/Таблица2[[#This Row],[CIF Avg Active Sessions (sum)]]</f>
        <v>0.59292035398230081</v>
      </c>
      <c r="R29" s="47">
        <f>SUM(Таблица2[[#This Row],[LAP DBTime node1 (min)]:[LAP DBTime node2 (min)]])</f>
        <v>5.6999999999999993</v>
      </c>
      <c r="S29" s="47">
        <v>3.09</v>
      </c>
      <c r="T29" s="47">
        <v>2.61</v>
      </c>
      <c r="U29" s="3">
        <f>Таблица2[[#This Row],[LAP DBTime node1 (min)]]/Таблица2[[#This Row],[LAP DBTime (sum)]]</f>
        <v>0.54210526315789476</v>
      </c>
      <c r="V29" s="3">
        <f>Таблица2[[#This Row],[LAP DBTime node2 (min)]]/Таблица2[[#This Row],[LAP DBTime (sum)]]</f>
        <v>0.4578947368421053</v>
      </c>
      <c r="W29" s="47">
        <f>SUM(Таблица2[[#This Row],[LAP Avg Active Sessions node1]:[LAP Avg Active Sessions node2]])</f>
        <v>0.09</v>
      </c>
      <c r="X29" s="47">
        <v>0.05</v>
      </c>
      <c r="Y29" s="47">
        <v>0.04</v>
      </c>
      <c r="Z29" s="3">
        <f>Таблица2[[#This Row],[LAP Avg Active Sessions node1]]/Таблица2[[#This Row],[LAP Avg Active Sessions (sum)]]</f>
        <v>0.55555555555555558</v>
      </c>
      <c r="AA29" s="3">
        <f>Таблица2[[#This Row],[LAP Avg Active Sessions node2]]/Таблица2[[#This Row],[LAP Avg Active Sessions (sum)]]</f>
        <v>0.44444444444444448</v>
      </c>
    </row>
    <row r="30" spans="1:27" x14ac:dyDescent="0.25">
      <c r="A30" s="47" t="s">
        <v>86</v>
      </c>
      <c r="B30" s="47" t="s">
        <v>91</v>
      </c>
      <c r="C30" s="47" t="s">
        <v>92</v>
      </c>
      <c r="D30" s="47" t="s">
        <v>93</v>
      </c>
      <c r="E30" s="47">
        <v>60</v>
      </c>
      <c r="F30" s="47">
        <v>5162</v>
      </c>
      <c r="G30" s="47" t="s">
        <v>20</v>
      </c>
      <c r="H30" s="47">
        <f>SUM(Таблица2[[#This Row],[CIF DBTime node1 (min)]:[CIF DBTime node2 (min)]])</f>
        <v>70.400000000000006</v>
      </c>
      <c r="I30" s="47">
        <v>29.37</v>
      </c>
      <c r="J30" s="47">
        <v>41.03</v>
      </c>
      <c r="K30" s="3">
        <f>Таблица2[[#This Row],[CIF DBTime node1 (min)]]/Таблица2[[#This Row],[CIF DBTime (sum)]]</f>
        <v>0.41718749999999999</v>
      </c>
      <c r="L30" s="3">
        <f>Таблица2[[#This Row],[CIF DBTime node2 (min)]]/Таблица2[[#This Row],[CIF DBTime (sum)]]</f>
        <v>0.58281249999999996</v>
      </c>
      <c r="M30" s="47">
        <f>SUM(Таблица2[[#This Row],[CIF Avg Active Sessions node1]:[CIF Avg Active Sessions node2]])</f>
        <v>1.17</v>
      </c>
      <c r="N30" s="47">
        <v>0.49</v>
      </c>
      <c r="O30" s="47">
        <v>0.68</v>
      </c>
      <c r="P30" s="3">
        <f>Таблица2[[#This Row],[CIF Avg Active Sessions node1]]/Таблица2[[#This Row],[CIF Avg Active Sessions (sum)]]</f>
        <v>0.41880341880341881</v>
      </c>
      <c r="Q30" s="3">
        <f>Таблица2[[#This Row],[CIF Avg Active Sessions node2]]/Таблица2[[#This Row],[CIF Avg Active Sessions (sum)]]</f>
        <v>0.58119658119658124</v>
      </c>
      <c r="R30" s="47">
        <f>SUM(Таблица2[[#This Row],[LAP DBTime node1 (min)]:[LAP DBTime node2 (min)]])</f>
        <v>6.18</v>
      </c>
      <c r="S30" s="47">
        <v>3.21</v>
      </c>
      <c r="T30" s="47">
        <v>2.97</v>
      </c>
      <c r="U30" s="3">
        <f>Таблица2[[#This Row],[LAP DBTime node1 (min)]]/Таблица2[[#This Row],[LAP DBTime (sum)]]</f>
        <v>0.51941747572815533</v>
      </c>
      <c r="V30" s="3">
        <f>Таблица2[[#This Row],[LAP DBTime node2 (min)]]/Таблица2[[#This Row],[LAP DBTime (sum)]]</f>
        <v>0.48058252427184472</v>
      </c>
      <c r="W30" s="47">
        <f>SUM(Таблица2[[#This Row],[LAP Avg Active Sessions node1]:[LAP Avg Active Sessions node2]])</f>
        <v>0.1</v>
      </c>
      <c r="X30" s="47">
        <v>0.05</v>
      </c>
      <c r="Y30" s="47">
        <v>0.05</v>
      </c>
      <c r="Z30" s="3">
        <f>Таблица2[[#This Row],[LAP Avg Active Sessions node1]]/Таблица2[[#This Row],[LAP Avg Active Sessions (sum)]]</f>
        <v>0.5</v>
      </c>
      <c r="AA30" s="3">
        <f>Таблица2[[#This Row],[LAP Avg Active Sessions node2]]/Таблица2[[#This Row],[LAP Avg Active Sessions (sum)]]</f>
        <v>0.5</v>
      </c>
    </row>
    <row r="31" spans="1:27" x14ac:dyDescent="0.25">
      <c r="A31" s="47" t="s">
        <v>94</v>
      </c>
      <c r="B31" s="47" t="s">
        <v>95</v>
      </c>
      <c r="C31" s="47" t="s">
        <v>39</v>
      </c>
      <c r="D31" s="47" t="s">
        <v>39</v>
      </c>
      <c r="E31" s="47">
        <v>60</v>
      </c>
      <c r="F31" s="47">
        <v>5163</v>
      </c>
      <c r="G31" s="47" t="s">
        <v>20</v>
      </c>
      <c r="H31" s="47">
        <f>SUM(Таблица2[[#This Row],[CIF DBTime node1 (min)]:[CIF DBTime node2 (min)]])</f>
        <v>70.34</v>
      </c>
      <c r="I31" s="47">
        <v>28.45</v>
      </c>
      <c r="J31" s="47">
        <v>41.89</v>
      </c>
      <c r="K31" s="3">
        <f>Таблица2[[#This Row],[CIF DBTime node1 (min)]]/Таблица2[[#This Row],[CIF DBTime (sum)]]</f>
        <v>0.4044640318453227</v>
      </c>
      <c r="L31" s="3">
        <f>Таблица2[[#This Row],[CIF DBTime node2 (min)]]/Таблица2[[#This Row],[CIF DBTime (sum)]]</f>
        <v>0.59553596815467724</v>
      </c>
      <c r="M31" s="47">
        <f>SUM(Таблица2[[#This Row],[CIF Avg Active Sessions node1]:[CIF Avg Active Sessions node2]])</f>
        <v>1.18</v>
      </c>
      <c r="N31" s="47">
        <v>0.48</v>
      </c>
      <c r="O31" s="47">
        <v>0.7</v>
      </c>
      <c r="P31" s="3">
        <f>Таблица2[[#This Row],[CIF Avg Active Sessions node1]]/Таблица2[[#This Row],[CIF Avg Active Sessions (sum)]]</f>
        <v>0.40677966101694918</v>
      </c>
      <c r="Q31" s="3">
        <f>Таблица2[[#This Row],[CIF Avg Active Sessions node2]]/Таблица2[[#This Row],[CIF Avg Active Sessions (sum)]]</f>
        <v>0.59322033898305082</v>
      </c>
      <c r="R31" s="47">
        <f>SUM(Таблица2[[#This Row],[LAP DBTime node1 (min)]:[LAP DBTime node2 (min)]])</f>
        <v>5.62</v>
      </c>
      <c r="S31" s="47">
        <v>3.19</v>
      </c>
      <c r="T31" s="47">
        <v>2.4300000000000002</v>
      </c>
      <c r="U31" s="3">
        <f>Таблица2[[#This Row],[LAP DBTime node1 (min)]]/Таблица2[[#This Row],[LAP DBTime (sum)]]</f>
        <v>0.56761565836298933</v>
      </c>
      <c r="V31" s="3">
        <f>Таблица2[[#This Row],[LAP DBTime node2 (min)]]/Таблица2[[#This Row],[LAP DBTime (sum)]]</f>
        <v>0.43238434163701067</v>
      </c>
      <c r="W31" s="47">
        <f>SUM(Таблица2[[#This Row],[LAP Avg Active Sessions node1]:[LAP Avg Active Sessions node2]])</f>
        <v>0.09</v>
      </c>
      <c r="X31" s="47">
        <v>0.05</v>
      </c>
      <c r="Y31" s="47">
        <v>0.04</v>
      </c>
      <c r="Z31" s="3">
        <f>Таблица2[[#This Row],[LAP Avg Active Sessions node1]]/Таблица2[[#This Row],[LAP Avg Active Sessions (sum)]]</f>
        <v>0.55555555555555558</v>
      </c>
      <c r="AA31" s="3">
        <f>Таблица2[[#This Row],[LAP Avg Active Sessions node2]]/Таблица2[[#This Row],[LAP Avg Active Sessions (sum)]]</f>
        <v>0.44444444444444448</v>
      </c>
    </row>
    <row r="32" spans="1:27" x14ac:dyDescent="0.25">
      <c r="A32" s="47" t="s">
        <v>94</v>
      </c>
      <c r="B32" s="47" t="s">
        <v>96</v>
      </c>
      <c r="C32" s="47" t="s">
        <v>97</v>
      </c>
      <c r="D32" s="47" t="s">
        <v>98</v>
      </c>
      <c r="E32" s="47">
        <v>60</v>
      </c>
      <c r="F32" s="47">
        <v>5169</v>
      </c>
      <c r="G32" s="47" t="s">
        <v>20</v>
      </c>
      <c r="H32" s="47">
        <f>SUM(Таблица2[[#This Row],[CIF DBTime node1 (min)]:[CIF DBTime node2 (min)]])</f>
        <v>67.59</v>
      </c>
      <c r="I32" s="47">
        <v>24.17</v>
      </c>
      <c r="J32" s="47">
        <v>43.42</v>
      </c>
      <c r="K32" s="3">
        <f>Таблица2[[#This Row],[CIF DBTime node1 (min)]]/Таблица2[[#This Row],[CIF DBTime (sum)]]</f>
        <v>0.35759727770380234</v>
      </c>
      <c r="L32" s="3">
        <f>Таблица2[[#This Row],[CIF DBTime node2 (min)]]/Таблица2[[#This Row],[CIF DBTime (sum)]]</f>
        <v>0.64240272229619766</v>
      </c>
      <c r="M32" s="47">
        <f>SUM(Таблица2[[#This Row],[CIF Avg Active Sessions node1]:[CIF Avg Active Sessions node2]])</f>
        <v>1.1200000000000001</v>
      </c>
      <c r="N32" s="47">
        <v>0.4</v>
      </c>
      <c r="O32" s="47">
        <v>0.72</v>
      </c>
      <c r="P32" s="3">
        <f>Таблица2[[#This Row],[CIF Avg Active Sessions node1]]/Таблица2[[#This Row],[CIF Avg Active Sessions (sum)]]</f>
        <v>0.35714285714285715</v>
      </c>
      <c r="Q32" s="3">
        <f>Таблица2[[#This Row],[CIF Avg Active Sessions node2]]/Таблица2[[#This Row],[CIF Avg Active Sessions (sum)]]</f>
        <v>0.64285714285714279</v>
      </c>
      <c r="R32" s="47">
        <f>SUM(Таблица2[[#This Row],[LAP DBTime node1 (min)]:[LAP DBTime node2 (min)]])</f>
        <v>9.9499999999999993</v>
      </c>
      <c r="S32" s="47">
        <v>7.07</v>
      </c>
      <c r="T32" s="47">
        <v>2.88</v>
      </c>
      <c r="U32" s="3">
        <f>Таблица2[[#This Row],[LAP DBTime node1 (min)]]/Таблица2[[#This Row],[LAP DBTime (sum)]]</f>
        <v>0.7105527638190956</v>
      </c>
      <c r="V32" s="3">
        <f>Таблица2[[#This Row],[LAP DBTime node2 (min)]]/Таблица2[[#This Row],[LAP DBTime (sum)]]</f>
        <v>0.28944723618090451</v>
      </c>
      <c r="W32" s="47">
        <f>SUM(Таблица2[[#This Row],[LAP Avg Active Sessions node1]:[LAP Avg Active Sessions node2]])</f>
        <v>0.16999999999999998</v>
      </c>
      <c r="X32" s="47">
        <v>0.12</v>
      </c>
      <c r="Y32" s="47">
        <v>0.05</v>
      </c>
      <c r="Z32" s="3">
        <f>Таблица2[[#This Row],[LAP Avg Active Sessions node1]]/Таблица2[[#This Row],[LAP Avg Active Sessions (sum)]]</f>
        <v>0.70588235294117652</v>
      </c>
      <c r="AA32" s="3">
        <f>Таблица2[[#This Row],[LAP Avg Active Sessions node2]]/Таблица2[[#This Row],[LAP Avg Active Sessions (sum)]]</f>
        <v>0.29411764705882359</v>
      </c>
    </row>
    <row r="33" spans="1:27" x14ac:dyDescent="0.25">
      <c r="A33" s="47" t="s">
        <v>99</v>
      </c>
      <c r="B33" s="47" t="s">
        <v>100</v>
      </c>
      <c r="C33" s="47" t="s">
        <v>101</v>
      </c>
      <c r="D33" s="47" t="s">
        <v>102</v>
      </c>
      <c r="E33" s="47">
        <v>60</v>
      </c>
      <c r="F33" s="47">
        <v>5178</v>
      </c>
      <c r="G33" s="47" t="s">
        <v>20</v>
      </c>
      <c r="H33" s="47">
        <f>SUM(Таблица2[[#This Row],[CIF DBTime node1 (min)]:[CIF DBTime node2 (min)]])</f>
        <v>67.23</v>
      </c>
      <c r="I33" s="47">
        <v>20.2</v>
      </c>
      <c r="J33" s="47">
        <v>47.03</v>
      </c>
      <c r="K33" s="3">
        <f>Таблица2[[#This Row],[CIF DBTime node1 (min)]]/Таблица2[[#This Row],[CIF DBTime (sum)]]</f>
        <v>0.30046110367395507</v>
      </c>
      <c r="L33" s="3">
        <f>Таблица2[[#This Row],[CIF DBTime node2 (min)]]/Таблица2[[#This Row],[CIF DBTime (sum)]]</f>
        <v>0.69953889632604493</v>
      </c>
      <c r="M33" s="47">
        <f>SUM(Таблица2[[#This Row],[CIF Avg Active Sessions node1]:[CIF Avg Active Sessions node2]])</f>
        <v>1.1300000000000001</v>
      </c>
      <c r="N33" s="47">
        <v>0.34</v>
      </c>
      <c r="O33" s="47">
        <v>0.79</v>
      </c>
      <c r="P33" s="3">
        <f>Таблица2[[#This Row],[CIF Avg Active Sessions node1]]/Таблица2[[#This Row],[CIF Avg Active Sessions (sum)]]</f>
        <v>0.30088495575221236</v>
      </c>
      <c r="Q33" s="3">
        <f>Таблица2[[#This Row],[CIF Avg Active Sessions node2]]/Таблица2[[#This Row],[CIF Avg Active Sessions (sum)]]</f>
        <v>0.69911504424778759</v>
      </c>
      <c r="R33" s="47">
        <f>SUM(Таблица2[[#This Row],[LAP DBTime node1 (min)]:[LAP DBTime node2 (min)]])</f>
        <v>21.59</v>
      </c>
      <c r="S33" s="47">
        <v>19.22</v>
      </c>
      <c r="T33" s="47">
        <v>2.37</v>
      </c>
      <c r="U33" s="3">
        <f>Таблица2[[#This Row],[LAP DBTime node1 (min)]]/Таблица2[[#This Row],[LAP DBTime (sum)]]</f>
        <v>0.89022695692450204</v>
      </c>
      <c r="V33" s="3">
        <f>Таблица2[[#This Row],[LAP DBTime node2 (min)]]/Таблица2[[#This Row],[LAP DBTime (sum)]]</f>
        <v>0.10977304307549793</v>
      </c>
      <c r="W33" s="47">
        <f>SUM(Таблица2[[#This Row],[LAP Avg Active Sessions node1]:[LAP Avg Active Sessions node2]])</f>
        <v>0.36</v>
      </c>
      <c r="X33" s="47">
        <v>0.32</v>
      </c>
      <c r="Y33" s="47">
        <v>0.04</v>
      </c>
      <c r="Z33" s="3">
        <f>Таблица2[[#This Row],[LAP Avg Active Sessions node1]]/Таблица2[[#This Row],[LAP Avg Active Sessions (sum)]]</f>
        <v>0.88888888888888895</v>
      </c>
      <c r="AA33" s="3">
        <f>Таблица2[[#This Row],[LAP Avg Active Sessions node2]]/Таблица2[[#This Row],[LAP Avg Active Sessions (sum)]]</f>
        <v>0.11111111111111112</v>
      </c>
    </row>
    <row r="34" spans="1:27" x14ac:dyDescent="0.25">
      <c r="A34" s="47" t="s">
        <v>99</v>
      </c>
      <c r="B34" s="47" t="s">
        <v>103</v>
      </c>
      <c r="C34" s="47" t="s">
        <v>104</v>
      </c>
      <c r="D34" s="47" t="s">
        <v>105</v>
      </c>
      <c r="E34" s="47">
        <v>60</v>
      </c>
      <c r="F34" s="47">
        <v>5181</v>
      </c>
      <c r="G34" s="47" t="s">
        <v>20</v>
      </c>
      <c r="H34" s="47">
        <f>SUM(Таблица2[[#This Row],[CIF DBTime node1 (min)]:[CIF DBTime node2 (min)]])</f>
        <v>69.260000000000005</v>
      </c>
      <c r="I34" s="47">
        <v>21.55</v>
      </c>
      <c r="J34" s="47">
        <v>47.71</v>
      </c>
      <c r="K34" s="3">
        <f>Таблица2[[#This Row],[CIF DBTime node1 (min)]]/Таблица2[[#This Row],[CIF DBTime (sum)]]</f>
        <v>0.31114640485128497</v>
      </c>
      <c r="L34" s="3">
        <f>Таблица2[[#This Row],[CIF DBTime node2 (min)]]/Таблица2[[#This Row],[CIF DBTime (sum)]]</f>
        <v>0.68885359514871491</v>
      </c>
      <c r="M34" s="47">
        <f>SUM(Таблица2[[#This Row],[CIF Avg Active Sessions node1]:[CIF Avg Active Sessions node2]])</f>
        <v>1.1499999999999999</v>
      </c>
      <c r="N34" s="47">
        <v>0.36</v>
      </c>
      <c r="O34" s="47">
        <v>0.79</v>
      </c>
      <c r="P34" s="3">
        <f>Таблица2[[#This Row],[CIF Avg Active Sessions node1]]/Таблица2[[#This Row],[CIF Avg Active Sessions (sum)]]</f>
        <v>0.31304347826086959</v>
      </c>
      <c r="Q34" s="3">
        <f>Таблица2[[#This Row],[CIF Avg Active Sessions node2]]/Таблица2[[#This Row],[CIF Avg Active Sessions (sum)]]</f>
        <v>0.68695652173913047</v>
      </c>
      <c r="R34" s="47">
        <f>SUM(Таблица2[[#This Row],[LAP DBTime node1 (min)]:[LAP DBTime node2 (min)]])</f>
        <v>5.69</v>
      </c>
      <c r="S34" s="47">
        <v>3.2</v>
      </c>
      <c r="T34" s="47">
        <v>2.4900000000000002</v>
      </c>
      <c r="U34" s="3">
        <f>Таблица2[[#This Row],[LAP DBTime node1 (min)]]/Таблица2[[#This Row],[LAP DBTime (sum)]]</f>
        <v>0.56239015817223192</v>
      </c>
      <c r="V34" s="3">
        <f>Таблица2[[#This Row],[LAP DBTime node2 (min)]]/Таблица2[[#This Row],[LAP DBTime (sum)]]</f>
        <v>0.43760984182776802</v>
      </c>
      <c r="W34" s="47">
        <f>SUM(Таблица2[[#This Row],[LAP Avg Active Sessions node1]:[LAP Avg Active Sessions node2]])</f>
        <v>0.09</v>
      </c>
      <c r="X34" s="47">
        <v>0.05</v>
      </c>
      <c r="Y34" s="47">
        <v>0.04</v>
      </c>
      <c r="Z34" s="3">
        <f>Таблица2[[#This Row],[LAP Avg Active Sessions node1]]/Таблица2[[#This Row],[LAP Avg Active Sessions (sum)]]</f>
        <v>0.55555555555555558</v>
      </c>
      <c r="AA34" s="3">
        <f>Таблица2[[#This Row],[LAP Avg Active Sessions node2]]/Таблица2[[#This Row],[LAP Avg Active Sessions (sum)]]</f>
        <v>0.44444444444444448</v>
      </c>
    </row>
    <row r="35" spans="1:27" x14ac:dyDescent="0.25">
      <c r="A35" s="47" t="s">
        <v>99</v>
      </c>
      <c r="B35" s="47" t="s">
        <v>103</v>
      </c>
      <c r="C35" s="47" t="s">
        <v>106</v>
      </c>
      <c r="D35" s="47" t="s">
        <v>107</v>
      </c>
      <c r="E35" s="47">
        <v>59</v>
      </c>
      <c r="F35" s="47">
        <v>5195</v>
      </c>
      <c r="G35" s="47" t="s">
        <v>20</v>
      </c>
      <c r="H35" s="47">
        <f>SUM(Таблица2[[#This Row],[CIF DBTime node1 (min)]:[CIF DBTime node2 (min)]])</f>
        <v>68.02</v>
      </c>
      <c r="I35" s="47">
        <v>22.3</v>
      </c>
      <c r="J35" s="47">
        <v>45.72</v>
      </c>
      <c r="K35" s="3">
        <f>Таблица2[[#This Row],[CIF DBTime node1 (min)]]/Таблица2[[#This Row],[CIF DBTime (sum)]]</f>
        <v>0.32784475154366366</v>
      </c>
      <c r="L35" s="3">
        <f>Таблица2[[#This Row],[CIF DBTime node2 (min)]]/Таблица2[[#This Row],[CIF DBTime (sum)]]</f>
        <v>0.67215524845633634</v>
      </c>
      <c r="M35" s="47">
        <f>SUM(Таблица2[[#This Row],[CIF Avg Active Sessions node1]:[CIF Avg Active Sessions node2]])</f>
        <v>1.1499999999999999</v>
      </c>
      <c r="N35" s="47">
        <v>0.38</v>
      </c>
      <c r="O35" s="47">
        <v>0.77</v>
      </c>
      <c r="P35" s="3">
        <f>Таблица2[[#This Row],[CIF Avg Active Sessions node1]]/Таблица2[[#This Row],[CIF Avg Active Sessions (sum)]]</f>
        <v>0.33043478260869569</v>
      </c>
      <c r="Q35" s="3">
        <f>Таблица2[[#This Row],[CIF Avg Active Sessions node2]]/Таблица2[[#This Row],[CIF Avg Active Sessions (sum)]]</f>
        <v>0.66956521739130437</v>
      </c>
      <c r="R35" s="47">
        <f>SUM(Таблица2[[#This Row],[LAP DBTime node1 (min)]:[LAP DBTime node2 (min)]])</f>
        <v>37.200000000000003</v>
      </c>
      <c r="S35" s="47">
        <v>34.71</v>
      </c>
      <c r="T35" s="47">
        <v>2.4900000000000002</v>
      </c>
      <c r="U35" s="3">
        <f>Таблица2[[#This Row],[LAP DBTime node1 (min)]]/Таблица2[[#This Row],[LAP DBTime (sum)]]</f>
        <v>0.93306451612903218</v>
      </c>
      <c r="V35" s="3">
        <f>Таблица2[[#This Row],[LAP DBTime node2 (min)]]/Таблица2[[#This Row],[LAP DBTime (sum)]]</f>
        <v>6.6935483870967746E-2</v>
      </c>
      <c r="W35" s="47">
        <f>SUM(Таблица2[[#This Row],[LAP Avg Active Sessions node1]:[LAP Avg Active Sessions node2]])</f>
        <v>0.62</v>
      </c>
      <c r="X35" s="47">
        <v>0.57999999999999996</v>
      </c>
      <c r="Y35" s="47">
        <v>0.04</v>
      </c>
      <c r="Z35" s="3">
        <f>Таблица2[[#This Row],[LAP Avg Active Sessions node1]]/Таблица2[[#This Row],[LAP Avg Active Sessions (sum)]]</f>
        <v>0.93548387096774188</v>
      </c>
      <c r="AA35" s="3">
        <f>Таблица2[[#This Row],[LAP Avg Active Sessions node2]]/Таблица2[[#This Row],[LAP Avg Active Sessions (sum)]]</f>
        <v>6.4516129032258063E-2</v>
      </c>
    </row>
    <row r="36" spans="1:27" x14ac:dyDescent="0.25">
      <c r="A36" s="47" t="s">
        <v>99</v>
      </c>
      <c r="B36" s="47" t="s">
        <v>108</v>
      </c>
      <c r="C36" s="47" t="s">
        <v>109</v>
      </c>
      <c r="D36" s="47" t="s">
        <v>37</v>
      </c>
      <c r="E36" s="47">
        <v>60</v>
      </c>
      <c r="F36" s="47">
        <v>5196</v>
      </c>
      <c r="G36" s="47" t="s">
        <v>20</v>
      </c>
      <c r="H36" s="47">
        <f>SUM(Таблица2[[#This Row],[CIF DBTime node1 (min)]:[CIF DBTime node2 (min)]])</f>
        <v>67.819999999999993</v>
      </c>
      <c r="I36" s="47">
        <v>18.239999999999998</v>
      </c>
      <c r="J36" s="47">
        <v>49.58</v>
      </c>
      <c r="K36" s="3">
        <f>Таблица2[[#This Row],[CIF DBTime node1 (min)]]/Таблица2[[#This Row],[CIF DBTime (sum)]]</f>
        <v>0.26894721321144205</v>
      </c>
      <c r="L36" s="3">
        <f>Таблица2[[#This Row],[CIF DBTime node2 (min)]]/Таблица2[[#This Row],[CIF DBTime (sum)]]</f>
        <v>0.73105278678855801</v>
      </c>
      <c r="M36" s="47">
        <f>SUM(Таблица2[[#This Row],[CIF Avg Active Sessions node1]:[CIF Avg Active Sessions node2]])</f>
        <v>1.1199999999999999</v>
      </c>
      <c r="N36" s="47">
        <v>0.3</v>
      </c>
      <c r="O36" s="47">
        <v>0.82</v>
      </c>
      <c r="P36" s="3">
        <f>Таблица2[[#This Row],[CIF Avg Active Sessions node1]]/Таблица2[[#This Row],[CIF Avg Active Sessions (sum)]]</f>
        <v>0.26785714285714285</v>
      </c>
      <c r="Q36" s="3">
        <f>Таблица2[[#This Row],[CIF Avg Active Sessions node2]]/Таблица2[[#This Row],[CIF Avg Active Sessions (sum)]]</f>
        <v>0.73214285714285721</v>
      </c>
      <c r="R36" s="47">
        <f>SUM(Таблица2[[#This Row],[LAP DBTime node1 (min)]:[LAP DBTime node2 (min)]])</f>
        <v>5.45</v>
      </c>
      <c r="S36" s="47">
        <v>3.12</v>
      </c>
      <c r="T36" s="47">
        <v>2.33</v>
      </c>
      <c r="U36" s="3">
        <f>Таблица2[[#This Row],[LAP DBTime node1 (min)]]/Таблица2[[#This Row],[LAP DBTime (sum)]]</f>
        <v>0.57247706422018352</v>
      </c>
      <c r="V36" s="3">
        <f>Таблица2[[#This Row],[LAP DBTime node2 (min)]]/Таблица2[[#This Row],[LAP DBTime (sum)]]</f>
        <v>0.42752293577981654</v>
      </c>
      <c r="W36" s="47">
        <f>SUM(Таблица2[[#This Row],[LAP Avg Active Sessions node1]:[LAP Avg Active Sessions node2]])</f>
        <v>0.09</v>
      </c>
      <c r="X36" s="47">
        <v>0.05</v>
      </c>
      <c r="Y36" s="47">
        <v>0.04</v>
      </c>
      <c r="Z36" s="3">
        <f>Таблица2[[#This Row],[LAP Avg Active Sessions node1]]/Таблица2[[#This Row],[LAP Avg Active Sessions (sum)]]</f>
        <v>0.55555555555555558</v>
      </c>
      <c r="AA36" s="3">
        <f>Таблица2[[#This Row],[LAP Avg Active Sessions node2]]/Таблица2[[#This Row],[LAP Avg Active Sessions (sum)]]</f>
        <v>0.44444444444444448</v>
      </c>
    </row>
    <row r="37" spans="1:27" x14ac:dyDescent="0.25">
      <c r="A37" s="47" t="s">
        <v>110</v>
      </c>
      <c r="B37" s="47" t="s">
        <v>111</v>
      </c>
      <c r="C37" s="47" t="s">
        <v>112</v>
      </c>
      <c r="D37" s="47" t="s">
        <v>35</v>
      </c>
      <c r="E37" s="47">
        <v>60</v>
      </c>
      <c r="F37" s="47">
        <v>5198</v>
      </c>
      <c r="G37" s="47" t="s">
        <v>20</v>
      </c>
      <c r="H37" s="47">
        <f>SUM(Таблица2[[#This Row],[CIF DBTime node1 (min)]:[CIF DBTime node2 (min)]])</f>
        <v>71.819999999999993</v>
      </c>
      <c r="I37" s="47">
        <v>36.78</v>
      </c>
      <c r="J37" s="47">
        <v>35.04</v>
      </c>
      <c r="K37" s="3">
        <f>Таблица2[[#This Row],[CIF DBTime node1 (min)]]/Таблица2[[#This Row],[CIF DBTime (sum)]]</f>
        <v>0.5121136173767753</v>
      </c>
      <c r="L37" s="3">
        <f>Таблица2[[#This Row],[CIF DBTime node2 (min)]]/Таблица2[[#This Row],[CIF DBTime (sum)]]</f>
        <v>0.48788638262322476</v>
      </c>
      <c r="M37" s="47">
        <f>SUM(Таблица2[[#This Row],[CIF Avg Active Sessions node1]:[CIF Avg Active Sessions node2]])</f>
        <v>1.2</v>
      </c>
      <c r="N37" s="47">
        <v>0.61</v>
      </c>
      <c r="O37" s="47">
        <v>0.59</v>
      </c>
      <c r="P37" s="3">
        <f>Таблица2[[#This Row],[CIF Avg Active Sessions node1]]/Таблица2[[#This Row],[CIF Avg Active Sessions (sum)]]</f>
        <v>0.5083333333333333</v>
      </c>
      <c r="Q37" s="3">
        <f>Таблица2[[#This Row],[CIF Avg Active Sessions node2]]/Таблица2[[#This Row],[CIF Avg Active Sessions (sum)]]</f>
        <v>0.49166666666666664</v>
      </c>
      <c r="R37" s="47">
        <f>SUM(Таблица2[[#This Row],[LAP DBTime node1 (min)]:[LAP DBTime node2 (min)]])</f>
        <v>5.71</v>
      </c>
      <c r="S37" s="47">
        <v>3.16</v>
      </c>
      <c r="T37" s="47">
        <v>2.5499999999999998</v>
      </c>
      <c r="U37" s="3">
        <f>Таблица2[[#This Row],[LAP DBTime node1 (min)]]/Таблица2[[#This Row],[LAP DBTime (sum)]]</f>
        <v>0.55341506129597196</v>
      </c>
      <c r="V37" s="3">
        <f>Таблица2[[#This Row],[LAP DBTime node2 (min)]]/Таблица2[[#This Row],[LAP DBTime (sum)]]</f>
        <v>0.44658493870402799</v>
      </c>
      <c r="W37" s="47">
        <f>SUM(Таблица2[[#This Row],[LAP Avg Active Sessions node1]:[LAP Avg Active Sessions node2]])</f>
        <v>0.09</v>
      </c>
      <c r="X37" s="47">
        <v>0.05</v>
      </c>
      <c r="Y37" s="47">
        <v>0.04</v>
      </c>
      <c r="Z37" s="3">
        <f>Таблица2[[#This Row],[LAP Avg Active Sessions node1]]/Таблица2[[#This Row],[LAP Avg Active Sessions (sum)]]</f>
        <v>0.55555555555555558</v>
      </c>
      <c r="AA37" s="3">
        <f>Таблица2[[#This Row],[LAP Avg Active Sessions node2]]/Таблица2[[#This Row],[LAP Avg Active Sessions (sum)]]</f>
        <v>0.44444444444444448</v>
      </c>
    </row>
    <row r="38" spans="1:27" x14ac:dyDescent="0.25">
      <c r="A38" s="47" t="s">
        <v>110</v>
      </c>
      <c r="B38" s="47" t="s">
        <v>113</v>
      </c>
      <c r="C38" s="47" t="s">
        <v>114</v>
      </c>
      <c r="D38" s="47" t="s">
        <v>115</v>
      </c>
      <c r="E38" s="47">
        <v>59</v>
      </c>
      <c r="F38" s="47">
        <v>5200</v>
      </c>
      <c r="G38" s="47" t="s">
        <v>20</v>
      </c>
      <c r="H38" s="47">
        <f>SUM(Таблица2[[#This Row],[CIF DBTime node1 (min)]:[CIF DBTime node2 (min)]])</f>
        <v>69.349999999999994</v>
      </c>
      <c r="I38" s="47">
        <v>19.309999999999999</v>
      </c>
      <c r="J38" s="47">
        <v>50.04</v>
      </c>
      <c r="K38" s="3">
        <f>Таблица2[[#This Row],[CIF DBTime node1 (min)]]/Таблица2[[#This Row],[CIF DBTime (sum)]]</f>
        <v>0.27844268204758471</v>
      </c>
      <c r="L38" s="3">
        <f>Таблица2[[#This Row],[CIF DBTime node2 (min)]]/Таблица2[[#This Row],[CIF DBTime (sum)]]</f>
        <v>0.72155731795241529</v>
      </c>
      <c r="M38" s="47">
        <f>SUM(Таблица2[[#This Row],[CIF Avg Active Sessions node1]:[CIF Avg Active Sessions node2]])</f>
        <v>1.1599999999999999</v>
      </c>
      <c r="N38" s="47">
        <v>0.32</v>
      </c>
      <c r="O38" s="47">
        <v>0.84</v>
      </c>
      <c r="P38" s="3">
        <f>Таблица2[[#This Row],[CIF Avg Active Sessions node1]]/Таблица2[[#This Row],[CIF Avg Active Sessions (sum)]]</f>
        <v>0.27586206896551729</v>
      </c>
      <c r="Q38" s="3">
        <f>Таблица2[[#This Row],[CIF Avg Active Sessions node2]]/Таблица2[[#This Row],[CIF Avg Active Sessions (sum)]]</f>
        <v>0.72413793103448276</v>
      </c>
      <c r="R38" s="47">
        <f>SUM(Таблица2[[#This Row],[LAP DBTime node1 (min)]:[LAP DBTime node2 (min)]])</f>
        <v>5.73</v>
      </c>
      <c r="S38" s="47">
        <v>3.17</v>
      </c>
      <c r="T38" s="47">
        <v>2.56</v>
      </c>
      <c r="U38" s="3">
        <f>Таблица2[[#This Row],[LAP DBTime node1 (min)]]/Таблица2[[#This Row],[LAP DBTime (sum)]]</f>
        <v>0.55322862129144845</v>
      </c>
      <c r="V38" s="3">
        <f>Таблица2[[#This Row],[LAP DBTime node2 (min)]]/Таблица2[[#This Row],[LAP DBTime (sum)]]</f>
        <v>0.44677137870855144</v>
      </c>
      <c r="W38" s="47">
        <f>SUM(Таблица2[[#This Row],[LAP Avg Active Sessions node1]:[LAP Avg Active Sessions node2]])</f>
        <v>0.09</v>
      </c>
      <c r="X38" s="47">
        <v>0.05</v>
      </c>
      <c r="Y38" s="47">
        <v>0.04</v>
      </c>
      <c r="Z38" s="3">
        <f>Таблица2[[#This Row],[LAP Avg Active Sessions node1]]/Таблица2[[#This Row],[LAP Avg Active Sessions (sum)]]</f>
        <v>0.55555555555555558</v>
      </c>
      <c r="AA38" s="3">
        <f>Таблица2[[#This Row],[LAP Avg Active Sessions node2]]/Таблица2[[#This Row],[LAP Avg Active Sessions (sum)]]</f>
        <v>0.44444444444444448</v>
      </c>
    </row>
    <row r="39" spans="1:27" x14ac:dyDescent="0.25">
      <c r="A39" s="47" t="s">
        <v>110</v>
      </c>
      <c r="B39" s="47" t="s">
        <v>113</v>
      </c>
      <c r="C39" s="47" t="s">
        <v>116</v>
      </c>
      <c r="D39" s="47" t="s">
        <v>117</v>
      </c>
      <c r="E39" s="47">
        <v>60</v>
      </c>
      <c r="F39" s="47">
        <v>5202</v>
      </c>
      <c r="G39" s="47" t="s">
        <v>20</v>
      </c>
      <c r="H39" s="47">
        <f>SUM(Таблица2[[#This Row],[CIF DBTime node1 (min)]:[CIF DBTime node2 (min)]])</f>
        <v>66.75</v>
      </c>
      <c r="I39" s="47">
        <v>19.32</v>
      </c>
      <c r="J39" s="47">
        <v>47.43</v>
      </c>
      <c r="K39" s="3">
        <f>Таблица2[[#This Row],[CIF DBTime node1 (min)]]/Таблица2[[#This Row],[CIF DBTime (sum)]]</f>
        <v>0.28943820224719102</v>
      </c>
      <c r="L39" s="3">
        <f>Таблица2[[#This Row],[CIF DBTime node2 (min)]]/Таблица2[[#This Row],[CIF DBTime (sum)]]</f>
        <v>0.71056179775280903</v>
      </c>
      <c r="M39" s="47">
        <f>SUM(Таблица2[[#This Row],[CIF Avg Active Sessions node1]:[CIF Avg Active Sessions node2]])</f>
        <v>1.1100000000000001</v>
      </c>
      <c r="N39" s="47">
        <v>0.32</v>
      </c>
      <c r="O39" s="47">
        <v>0.79</v>
      </c>
      <c r="P39" s="3">
        <f>Таблица2[[#This Row],[CIF Avg Active Sessions node1]]/Таблица2[[#This Row],[CIF Avg Active Sessions (sum)]]</f>
        <v>0.28828828828828829</v>
      </c>
      <c r="Q39" s="3">
        <f>Таблица2[[#This Row],[CIF Avg Active Sessions node2]]/Таблица2[[#This Row],[CIF Avg Active Sessions (sum)]]</f>
        <v>0.71171171171171166</v>
      </c>
      <c r="R39" s="47">
        <f>SUM(Таблица2[[#This Row],[LAP DBTime node1 (min)]:[LAP DBTime node2 (min)]])</f>
        <v>5.92</v>
      </c>
      <c r="S39" s="47">
        <v>3.3</v>
      </c>
      <c r="T39" s="47">
        <v>2.62</v>
      </c>
      <c r="U39" s="3">
        <f>Таблица2[[#This Row],[LAP DBTime node1 (min)]]/Таблица2[[#This Row],[LAP DBTime (sum)]]</f>
        <v>0.55743243243243246</v>
      </c>
      <c r="V39" s="3">
        <f>Таблица2[[#This Row],[LAP DBTime node2 (min)]]/Таблица2[[#This Row],[LAP DBTime (sum)]]</f>
        <v>0.4425675675675676</v>
      </c>
      <c r="W39" s="47">
        <f>SUM(Таблица2[[#This Row],[LAP Avg Active Sessions node1]:[LAP Avg Active Sessions node2]])</f>
        <v>0.09</v>
      </c>
      <c r="X39" s="47">
        <v>0.05</v>
      </c>
      <c r="Y39" s="47">
        <v>0.04</v>
      </c>
      <c r="Z39" s="3">
        <f>Таблица2[[#This Row],[LAP Avg Active Sessions node1]]/Таблица2[[#This Row],[LAP Avg Active Sessions (sum)]]</f>
        <v>0.55555555555555558</v>
      </c>
      <c r="AA39" s="3">
        <f>Таблица2[[#This Row],[LAP Avg Active Sessions node2]]/Таблица2[[#This Row],[LAP Avg Active Sessions (sum)]]</f>
        <v>0.44444444444444448</v>
      </c>
    </row>
    <row r="40" spans="1:27" x14ac:dyDescent="0.25">
      <c r="A40" s="47" t="s">
        <v>118</v>
      </c>
      <c r="B40" s="47" t="s">
        <v>119</v>
      </c>
      <c r="C40" s="47" t="s">
        <v>120</v>
      </c>
      <c r="D40" s="47" t="s">
        <v>69</v>
      </c>
      <c r="E40" s="47">
        <v>60</v>
      </c>
      <c r="F40" s="47">
        <v>5206</v>
      </c>
      <c r="G40" s="47" t="s">
        <v>20</v>
      </c>
      <c r="H40" s="47">
        <f>SUM(Таблица2[[#This Row],[CIF DBTime node1 (min)]:[CIF DBTime node2 (min)]])</f>
        <v>70.239999999999995</v>
      </c>
      <c r="I40" s="47">
        <v>20.079999999999998</v>
      </c>
      <c r="J40" s="47">
        <v>50.16</v>
      </c>
      <c r="K40" s="3">
        <f>Таблица2[[#This Row],[CIF DBTime node1 (min)]]/Таблица2[[#This Row],[CIF DBTime (sum)]]</f>
        <v>0.28587699316628701</v>
      </c>
      <c r="L40" s="3">
        <f>Таблица2[[#This Row],[CIF DBTime node2 (min)]]/Таблица2[[#This Row],[CIF DBTime (sum)]]</f>
        <v>0.71412300683371299</v>
      </c>
      <c r="M40" s="47">
        <f>SUM(Таблица2[[#This Row],[CIF Avg Active Sessions node1]:[CIF Avg Active Sessions node2]])</f>
        <v>1.1599999999999999</v>
      </c>
      <c r="N40" s="47">
        <v>0.33</v>
      </c>
      <c r="O40" s="47">
        <v>0.83</v>
      </c>
      <c r="P40" s="3">
        <f>Таблица2[[#This Row],[CIF Avg Active Sessions node1]]/Таблица2[[#This Row],[CIF Avg Active Sessions (sum)]]</f>
        <v>0.28448275862068967</v>
      </c>
      <c r="Q40" s="3">
        <f>Таблица2[[#This Row],[CIF Avg Active Sessions node2]]/Таблица2[[#This Row],[CIF Avg Active Sessions (sum)]]</f>
        <v>0.71551724137931039</v>
      </c>
      <c r="R40" s="47">
        <f>SUM(Таблица2[[#This Row],[LAP DBTime node1 (min)]:[LAP DBTime node2 (min)]])</f>
        <v>5.8</v>
      </c>
      <c r="S40" s="47">
        <v>3.13</v>
      </c>
      <c r="T40" s="47">
        <v>2.67</v>
      </c>
      <c r="U40" s="3">
        <f>Таблица2[[#This Row],[LAP DBTime node1 (min)]]/Таблица2[[#This Row],[LAP DBTime (sum)]]</f>
        <v>0.53965517241379313</v>
      </c>
      <c r="V40" s="3">
        <f>Таблица2[[#This Row],[LAP DBTime node2 (min)]]/Таблица2[[#This Row],[LAP DBTime (sum)]]</f>
        <v>0.46034482758620687</v>
      </c>
      <c r="W40" s="47">
        <f>SUM(Таблица2[[#This Row],[LAP Avg Active Sessions node1]:[LAP Avg Active Sessions node2]])</f>
        <v>0.09</v>
      </c>
      <c r="X40" s="47">
        <v>0.05</v>
      </c>
      <c r="Y40" s="47">
        <v>0.04</v>
      </c>
      <c r="Z40" s="3">
        <f>Таблица2[[#This Row],[LAP Avg Active Sessions node1]]/Таблица2[[#This Row],[LAP Avg Active Sessions (sum)]]</f>
        <v>0.55555555555555558</v>
      </c>
      <c r="AA40" s="3">
        <f>Таблица2[[#This Row],[LAP Avg Active Sessions node2]]/Таблица2[[#This Row],[LAP Avg Active Sessions (sum)]]</f>
        <v>0.44444444444444448</v>
      </c>
    </row>
    <row r="41" spans="1:27" x14ac:dyDescent="0.25">
      <c r="A41" s="47" t="s">
        <v>121</v>
      </c>
      <c r="B41" s="47" t="s">
        <v>122</v>
      </c>
      <c r="C41" s="47" t="s">
        <v>123</v>
      </c>
      <c r="D41" s="47" t="s">
        <v>124</v>
      </c>
      <c r="E41" s="47">
        <v>60</v>
      </c>
      <c r="F41" s="47">
        <v>5210</v>
      </c>
      <c r="G41" s="47" t="s">
        <v>20</v>
      </c>
      <c r="H41" s="47">
        <f>SUM(Таблица2[[#This Row],[CIF DBTime node1 (min)]:[CIF DBTime node2 (min)]])</f>
        <v>72.14</v>
      </c>
      <c r="I41" s="47">
        <v>29.88</v>
      </c>
      <c r="J41" s="47">
        <v>42.26</v>
      </c>
      <c r="K41" s="3">
        <f>Таблица2[[#This Row],[CIF DBTime node1 (min)]]/Таблица2[[#This Row],[CIF DBTime (sum)]]</f>
        <v>0.41419462156917103</v>
      </c>
      <c r="L41" s="3">
        <f>Таблица2[[#This Row],[CIF DBTime node2 (min)]]/Таблица2[[#This Row],[CIF DBTime (sum)]]</f>
        <v>0.58580537843082892</v>
      </c>
      <c r="M41" s="47">
        <f>SUM(Таблица2[[#This Row],[CIF Avg Active Sessions node1]:[CIF Avg Active Sessions node2]])</f>
        <v>1.2</v>
      </c>
      <c r="N41" s="47">
        <v>0.5</v>
      </c>
      <c r="O41" s="47">
        <v>0.7</v>
      </c>
      <c r="P41" s="3">
        <f>Таблица2[[#This Row],[CIF Avg Active Sessions node1]]/Таблица2[[#This Row],[CIF Avg Active Sessions (sum)]]</f>
        <v>0.41666666666666669</v>
      </c>
      <c r="Q41" s="3">
        <f>Таблица2[[#This Row],[CIF Avg Active Sessions node2]]/Таблица2[[#This Row],[CIF Avg Active Sessions (sum)]]</f>
        <v>0.58333333333333337</v>
      </c>
      <c r="R41" s="47">
        <f>SUM(Таблица2[[#This Row],[LAP DBTime node1 (min)]:[LAP DBTime node2 (min)]])</f>
        <v>5.41</v>
      </c>
      <c r="S41" s="47">
        <v>3.07</v>
      </c>
      <c r="T41" s="47">
        <v>2.34</v>
      </c>
      <c r="U41" s="3">
        <f>Таблица2[[#This Row],[LAP DBTime node1 (min)]]/Таблица2[[#This Row],[LAP DBTime (sum)]]</f>
        <v>0.56746765249537889</v>
      </c>
      <c r="V41" s="3">
        <f>Таблица2[[#This Row],[LAP DBTime node2 (min)]]/Таблица2[[#This Row],[LAP DBTime (sum)]]</f>
        <v>0.43253234750462105</v>
      </c>
      <c r="W41" s="47">
        <f>SUM(Таблица2[[#This Row],[LAP Avg Active Sessions node1]:[LAP Avg Active Sessions node2]])</f>
        <v>0.09</v>
      </c>
      <c r="X41" s="47">
        <v>0.05</v>
      </c>
      <c r="Y41" s="47">
        <v>0.04</v>
      </c>
      <c r="Z41" s="3">
        <f>Таблица2[[#This Row],[LAP Avg Active Sessions node1]]/Таблица2[[#This Row],[LAP Avg Active Sessions (sum)]]</f>
        <v>0.55555555555555558</v>
      </c>
      <c r="AA41" s="3">
        <f>Таблица2[[#This Row],[LAP Avg Active Sessions node2]]/Таблица2[[#This Row],[LAP Avg Active Sessions (sum)]]</f>
        <v>0.44444444444444448</v>
      </c>
    </row>
    <row r="42" spans="1:27" x14ac:dyDescent="0.25">
      <c r="A42" s="47" t="s">
        <v>125</v>
      </c>
      <c r="B42" s="47" t="s">
        <v>122</v>
      </c>
      <c r="C42" s="47" t="s">
        <v>126</v>
      </c>
      <c r="D42" s="47" t="s">
        <v>127</v>
      </c>
      <c r="E42" s="47">
        <v>60</v>
      </c>
      <c r="F42" s="47">
        <v>5212</v>
      </c>
      <c r="G42" s="47" t="s">
        <v>20</v>
      </c>
      <c r="H42" s="47">
        <f>SUM(Таблица2[[#This Row],[CIF DBTime node1 (min)]:[CIF DBTime node2 (min)]])</f>
        <v>72.39</v>
      </c>
      <c r="I42" s="47">
        <v>39.090000000000003</v>
      </c>
      <c r="J42" s="47">
        <v>33.299999999999997</v>
      </c>
      <c r="K42" s="3">
        <f>Таблица2[[#This Row],[CIF DBTime node1 (min)]]/Таблица2[[#This Row],[CIF DBTime (sum)]]</f>
        <v>0.53999171156237058</v>
      </c>
      <c r="L42" s="3">
        <f>Таблица2[[#This Row],[CIF DBTime node2 (min)]]/Таблица2[[#This Row],[CIF DBTime (sum)]]</f>
        <v>0.46000828843762948</v>
      </c>
      <c r="M42" s="47">
        <f>SUM(Таблица2[[#This Row],[CIF Avg Active Sessions node1]:[CIF Avg Active Sessions node2]])</f>
        <v>1.2000000000000002</v>
      </c>
      <c r="N42" s="47">
        <v>0.65</v>
      </c>
      <c r="O42" s="47">
        <v>0.55000000000000004</v>
      </c>
      <c r="P42" s="3">
        <f>Таблица2[[#This Row],[CIF Avg Active Sessions node1]]/Таблица2[[#This Row],[CIF Avg Active Sessions (sum)]]</f>
        <v>0.54166666666666663</v>
      </c>
      <c r="Q42" s="3">
        <f>Таблица2[[#This Row],[CIF Avg Active Sessions node2]]/Таблица2[[#This Row],[CIF Avg Active Sessions (sum)]]</f>
        <v>0.45833333333333331</v>
      </c>
      <c r="R42" s="47">
        <f>SUM(Таблица2[[#This Row],[LAP DBTime node1 (min)]:[LAP DBTime node2 (min)]])</f>
        <v>5.72</v>
      </c>
      <c r="S42" s="47">
        <v>3.11</v>
      </c>
      <c r="T42" s="47">
        <v>2.61</v>
      </c>
      <c r="U42" s="3">
        <f>Таблица2[[#This Row],[LAP DBTime node1 (min)]]/Таблица2[[#This Row],[LAP DBTime (sum)]]</f>
        <v>0.54370629370629375</v>
      </c>
      <c r="V42" s="3">
        <f>Таблица2[[#This Row],[LAP DBTime node2 (min)]]/Таблица2[[#This Row],[LAP DBTime (sum)]]</f>
        <v>0.4562937062937063</v>
      </c>
      <c r="W42" s="47">
        <f>SUM(Таблица2[[#This Row],[LAP Avg Active Sessions node1]:[LAP Avg Active Sessions node2]])</f>
        <v>0.09</v>
      </c>
      <c r="X42" s="47">
        <v>0.05</v>
      </c>
      <c r="Y42" s="47">
        <v>0.04</v>
      </c>
      <c r="Z42" s="3">
        <f>Таблица2[[#This Row],[LAP Avg Active Sessions node1]]/Таблица2[[#This Row],[LAP Avg Active Sessions (sum)]]</f>
        <v>0.55555555555555558</v>
      </c>
      <c r="AA42" s="3">
        <f>Таблица2[[#This Row],[LAP Avg Active Sessions node2]]/Таблица2[[#This Row],[LAP Avg Active Sessions (sum)]]</f>
        <v>0.44444444444444448</v>
      </c>
    </row>
    <row r="43" spans="1:27" x14ac:dyDescent="0.25">
      <c r="A43" s="47" t="s">
        <v>128</v>
      </c>
      <c r="B43" s="47" t="s">
        <v>129</v>
      </c>
      <c r="C43" s="47" t="s">
        <v>130</v>
      </c>
      <c r="D43" s="47" t="s">
        <v>131</v>
      </c>
      <c r="E43" s="47">
        <v>60</v>
      </c>
      <c r="F43" s="47">
        <v>5217</v>
      </c>
      <c r="G43" s="47" t="s">
        <v>20</v>
      </c>
      <c r="H43" s="47">
        <f>SUM(Таблица2[[#This Row],[CIF DBTime node1 (min)]:[CIF DBTime node2 (min)]])</f>
        <v>76.97999999999999</v>
      </c>
      <c r="I43" s="47">
        <v>43.5</v>
      </c>
      <c r="J43" s="47">
        <v>33.479999999999997</v>
      </c>
      <c r="K43" s="3">
        <f>Таблица2[[#This Row],[CIF DBTime node1 (min)]]/Таблица2[[#This Row],[CIF DBTime (sum)]]</f>
        <v>0.5650818394388154</v>
      </c>
      <c r="L43" s="3">
        <f>Таблица2[[#This Row],[CIF DBTime node2 (min)]]/Таблица2[[#This Row],[CIF DBTime (sum)]]</f>
        <v>0.43491816056118476</v>
      </c>
      <c r="M43" s="47">
        <f>SUM(Таблица2[[#This Row],[CIF Avg Active Sessions node1]:[CIF Avg Active Sessions node2]])</f>
        <v>1.28</v>
      </c>
      <c r="N43" s="47">
        <v>0.72</v>
      </c>
      <c r="O43" s="47">
        <v>0.56000000000000005</v>
      </c>
      <c r="P43" s="3">
        <f>Таблица2[[#This Row],[CIF Avg Active Sessions node1]]/Таблица2[[#This Row],[CIF Avg Active Sessions (sum)]]</f>
        <v>0.5625</v>
      </c>
      <c r="Q43" s="3">
        <f>Таблица2[[#This Row],[CIF Avg Active Sessions node2]]/Таблица2[[#This Row],[CIF Avg Active Sessions (sum)]]</f>
        <v>0.43750000000000006</v>
      </c>
      <c r="R43" s="47">
        <f>SUM(Таблица2[[#This Row],[LAP DBTime node1 (min)]:[LAP DBTime node2 (min)]])</f>
        <v>5.51</v>
      </c>
      <c r="S43" s="47">
        <v>3.1</v>
      </c>
      <c r="T43" s="47">
        <v>2.41</v>
      </c>
      <c r="U43" s="3">
        <f>Таблица2[[#This Row],[LAP DBTime node1 (min)]]/Таблица2[[#This Row],[LAP DBTime (sum)]]</f>
        <v>0.56261343012704179</v>
      </c>
      <c r="V43" s="3">
        <f>Таблица2[[#This Row],[LAP DBTime node2 (min)]]/Таблица2[[#This Row],[LAP DBTime (sum)]]</f>
        <v>0.43738656987295832</v>
      </c>
      <c r="W43" s="47">
        <f>SUM(Таблица2[[#This Row],[LAP Avg Active Sessions node1]:[LAP Avg Active Sessions node2]])</f>
        <v>0.09</v>
      </c>
      <c r="X43" s="47">
        <v>0.05</v>
      </c>
      <c r="Y43" s="47">
        <v>0.04</v>
      </c>
      <c r="Z43" s="3">
        <f>Таблица2[[#This Row],[LAP Avg Active Sessions node1]]/Таблица2[[#This Row],[LAP Avg Active Sessions (sum)]]</f>
        <v>0.55555555555555558</v>
      </c>
      <c r="AA43" s="3">
        <f>Таблица2[[#This Row],[LAP Avg Active Sessions node2]]/Таблица2[[#This Row],[LAP Avg Active Sessions (sum)]]</f>
        <v>0.44444444444444448</v>
      </c>
    </row>
    <row r="44" spans="1:27" x14ac:dyDescent="0.25">
      <c r="A44" s="47" t="s">
        <v>132</v>
      </c>
      <c r="B44" s="47" t="s">
        <v>133</v>
      </c>
      <c r="C44" s="47" t="s">
        <v>134</v>
      </c>
      <c r="D44" s="47" t="s">
        <v>105</v>
      </c>
      <c r="E44" s="47">
        <v>60</v>
      </c>
      <c r="F44" s="47">
        <v>5225</v>
      </c>
      <c r="G44" s="47" t="s">
        <v>20</v>
      </c>
      <c r="H44" s="47">
        <f>SUM(Таблица2[[#This Row],[CIF DBTime node1 (min)]:[CIF DBTime node2 (min)]])</f>
        <v>76.86</v>
      </c>
      <c r="I44" s="47">
        <v>41.18</v>
      </c>
      <c r="J44" s="47">
        <v>35.68</v>
      </c>
      <c r="K44" s="3">
        <f>Таблица2[[#This Row],[CIF DBTime node1 (min)]]/Таблица2[[#This Row],[CIF DBTime (sum)]]</f>
        <v>0.53577933905802755</v>
      </c>
      <c r="L44" s="3">
        <f>Таблица2[[#This Row],[CIF DBTime node2 (min)]]/Таблица2[[#This Row],[CIF DBTime (sum)]]</f>
        <v>0.4642206609419724</v>
      </c>
      <c r="M44" s="47">
        <f>SUM(Таблица2[[#This Row],[CIF Avg Active Sessions node1]:[CIF Avg Active Sessions node2]])</f>
        <v>1.27</v>
      </c>
      <c r="N44" s="47">
        <v>0.68</v>
      </c>
      <c r="O44" s="47">
        <v>0.59</v>
      </c>
      <c r="P44" s="3">
        <f>Таблица2[[#This Row],[CIF Avg Active Sessions node1]]/Таблица2[[#This Row],[CIF Avg Active Sessions (sum)]]</f>
        <v>0.53543307086614178</v>
      </c>
      <c r="Q44" s="3">
        <f>Таблица2[[#This Row],[CIF Avg Active Sessions node2]]/Таблица2[[#This Row],[CIF Avg Active Sessions (sum)]]</f>
        <v>0.46456692913385822</v>
      </c>
      <c r="R44" s="47">
        <f>SUM(Таблица2[[#This Row],[LAP DBTime node1 (min)]:[LAP DBTime node2 (min)]])</f>
        <v>41.17</v>
      </c>
      <c r="S44" s="47">
        <v>38.76</v>
      </c>
      <c r="T44" s="47">
        <v>2.41</v>
      </c>
      <c r="U44" s="3">
        <f>Таблица2[[#This Row],[LAP DBTime node1 (min)]]/Таблица2[[#This Row],[LAP DBTime (sum)]]</f>
        <v>0.94146222977896521</v>
      </c>
      <c r="V44" s="3">
        <f>Таблица2[[#This Row],[LAP DBTime node2 (min)]]/Таблица2[[#This Row],[LAP DBTime (sum)]]</f>
        <v>5.8537770221034735E-2</v>
      </c>
      <c r="W44" s="47">
        <f>SUM(Таблица2[[#This Row],[LAP Avg Active Sessions node1]:[LAP Avg Active Sessions node2]])</f>
        <v>0.68</v>
      </c>
      <c r="X44" s="47">
        <v>0.64</v>
      </c>
      <c r="Y44" s="47">
        <v>0.04</v>
      </c>
      <c r="Z44" s="3">
        <f>Таблица2[[#This Row],[LAP Avg Active Sessions node1]]/Таблица2[[#This Row],[LAP Avg Active Sessions (sum)]]</f>
        <v>0.94117647058823528</v>
      </c>
      <c r="AA44" s="3">
        <f>Таблица2[[#This Row],[LAP Avg Active Sessions node2]]/Таблица2[[#This Row],[LAP Avg Active Sessions (sum)]]</f>
        <v>5.8823529411764705E-2</v>
      </c>
    </row>
    <row r="45" spans="1:27" x14ac:dyDescent="0.25">
      <c r="A45" s="47" t="s">
        <v>135</v>
      </c>
      <c r="B45" s="47" t="s">
        <v>133</v>
      </c>
      <c r="C45" s="47" t="s">
        <v>136</v>
      </c>
      <c r="D45" s="47" t="s">
        <v>76</v>
      </c>
      <c r="E45" s="47">
        <v>60</v>
      </c>
      <c r="F45" s="47">
        <v>5227</v>
      </c>
      <c r="G45" s="47" t="s">
        <v>20</v>
      </c>
      <c r="H45" s="47">
        <f>SUM(Таблица2[[#This Row],[CIF DBTime node1 (min)]:[CIF DBTime node2 (min)]])</f>
        <v>70.22</v>
      </c>
      <c r="I45" s="47">
        <v>30.81</v>
      </c>
      <c r="J45" s="47">
        <v>39.409999999999997</v>
      </c>
      <c r="K45" s="3">
        <f>Таблица2[[#This Row],[CIF DBTime node1 (min)]]/Таблица2[[#This Row],[CIF DBTime (sum)]]</f>
        <v>0.43876388493306751</v>
      </c>
      <c r="L45" s="3">
        <f>Таблица2[[#This Row],[CIF DBTime node2 (min)]]/Таблица2[[#This Row],[CIF DBTime (sum)]]</f>
        <v>0.56123611506693249</v>
      </c>
      <c r="M45" s="47">
        <f>SUM(Таблица2[[#This Row],[CIF Avg Active Sessions node1]:[CIF Avg Active Sessions node2]])</f>
        <v>1.1600000000000001</v>
      </c>
      <c r="N45" s="47">
        <v>0.51</v>
      </c>
      <c r="O45" s="47">
        <v>0.65</v>
      </c>
      <c r="P45" s="3">
        <f>Таблица2[[#This Row],[CIF Avg Active Sessions node1]]/Таблица2[[#This Row],[CIF Avg Active Sessions (sum)]]</f>
        <v>0.43965517241379304</v>
      </c>
      <c r="Q45" s="3">
        <f>Таблица2[[#This Row],[CIF Avg Active Sessions node2]]/Таблица2[[#This Row],[CIF Avg Active Sessions (sum)]]</f>
        <v>0.56034482758620685</v>
      </c>
      <c r="R45" s="47">
        <f>SUM(Таблица2[[#This Row],[LAP DBTime node1 (min)]:[LAP DBTime node2 (min)]])</f>
        <v>5.47</v>
      </c>
      <c r="S45" s="47">
        <v>3.09</v>
      </c>
      <c r="T45" s="47">
        <v>2.38</v>
      </c>
      <c r="U45" s="3">
        <f>Таблица2[[#This Row],[LAP DBTime node1 (min)]]/Таблица2[[#This Row],[LAP DBTime (sum)]]</f>
        <v>0.56489945155393051</v>
      </c>
      <c r="V45" s="3">
        <f>Таблица2[[#This Row],[LAP DBTime node2 (min)]]/Таблица2[[#This Row],[LAP DBTime (sum)]]</f>
        <v>0.43510054844606949</v>
      </c>
      <c r="W45" s="47">
        <f>SUM(Таблица2[[#This Row],[LAP Avg Active Sessions node1]:[LAP Avg Active Sessions node2]])</f>
        <v>0.09</v>
      </c>
      <c r="X45" s="47">
        <v>0.05</v>
      </c>
      <c r="Y45" s="47">
        <v>0.04</v>
      </c>
      <c r="Z45" s="3">
        <f>Таблица2[[#This Row],[LAP Avg Active Sessions node1]]/Таблица2[[#This Row],[LAP Avg Active Sessions (sum)]]</f>
        <v>0.55555555555555558</v>
      </c>
      <c r="AA45" s="3">
        <f>Таблица2[[#This Row],[LAP Avg Active Sessions node2]]/Таблица2[[#This Row],[LAP Avg Active Sessions (sum)]]</f>
        <v>0.44444444444444448</v>
      </c>
    </row>
    <row r="46" spans="1:27" hidden="1" x14ac:dyDescent="0.25">
      <c r="A46" s="47" t="s">
        <v>135</v>
      </c>
      <c r="B46" s="47" t="s">
        <v>137</v>
      </c>
      <c r="C46" s="47" t="s">
        <v>138</v>
      </c>
      <c r="D46" s="47" t="s">
        <v>115</v>
      </c>
      <c r="E46" s="47">
        <v>60</v>
      </c>
      <c r="F46" s="47">
        <v>5229</v>
      </c>
      <c r="G46" s="47" t="s">
        <v>49</v>
      </c>
      <c r="H46" s="47">
        <f>SUM(Таблица2[[#This Row],[CIF DBTime node1 (min)]:[CIF DBTime node2 (min)]])</f>
        <v>490.30999999999995</v>
      </c>
      <c r="I46" s="47">
        <v>223.53</v>
      </c>
      <c r="J46" s="47">
        <v>266.77999999999997</v>
      </c>
      <c r="K46" s="3">
        <f>Таблица2[[#This Row],[CIF DBTime node1 (min)]]/Таблица2[[#This Row],[CIF DBTime (sum)]]</f>
        <v>0.45589524994391306</v>
      </c>
      <c r="L46" s="3">
        <f>Таблица2[[#This Row],[CIF DBTime node2 (min)]]/Таблица2[[#This Row],[CIF DBTime (sum)]]</f>
        <v>0.54410475005608694</v>
      </c>
      <c r="M46" s="47">
        <f>SUM(Таблица2[[#This Row],[CIF Avg Active Sessions node1]:[CIF Avg Active Sessions node2]])</f>
        <v>8.14</v>
      </c>
      <c r="N46" s="47">
        <v>3.71</v>
      </c>
      <c r="O46" s="47">
        <v>4.43</v>
      </c>
      <c r="P46" s="3">
        <f>Таблица2[[#This Row],[CIF Avg Active Sessions node1]]/Таблица2[[#This Row],[CIF Avg Active Sessions (sum)]]</f>
        <v>0.45577395577395574</v>
      </c>
      <c r="Q46" s="3">
        <f>Таблица2[[#This Row],[CIF Avg Active Sessions node2]]/Таблица2[[#This Row],[CIF Avg Active Sessions (sum)]]</f>
        <v>0.54422604422604415</v>
      </c>
      <c r="R46" s="47">
        <f>SUM(Таблица2[[#This Row],[LAP DBTime node1 (min)]:[LAP DBTime node2 (min)]])</f>
        <v>4.12</v>
      </c>
      <c r="S46" s="47">
        <v>2.14</v>
      </c>
      <c r="T46" s="47">
        <v>1.98</v>
      </c>
      <c r="U46" s="3">
        <f>Таблица2[[#This Row],[LAP DBTime node1 (min)]]/Таблица2[[#This Row],[LAP DBTime (sum)]]</f>
        <v>0.51941747572815533</v>
      </c>
      <c r="V46" s="3">
        <f>Таблица2[[#This Row],[LAP DBTime node2 (min)]]/Таблица2[[#This Row],[LAP DBTime (sum)]]</f>
        <v>0.48058252427184467</v>
      </c>
      <c r="W46" s="47">
        <f>SUM(Таблица2[[#This Row],[LAP Avg Active Sessions node1]:[LAP Avg Active Sessions node2]])</f>
        <v>7.0000000000000007E-2</v>
      </c>
      <c r="X46" s="47">
        <v>0.04</v>
      </c>
      <c r="Y46" s="47">
        <v>0.03</v>
      </c>
      <c r="Z46" s="3">
        <f>Таблица2[[#This Row],[LAP Avg Active Sessions node1]]/Таблица2[[#This Row],[LAP Avg Active Sessions (sum)]]</f>
        <v>0.5714285714285714</v>
      </c>
      <c r="AA46" s="3">
        <f>Таблица2[[#This Row],[LAP Avg Active Sessions node2]]/Таблица2[[#This Row],[LAP Avg Active Sessions (sum)]]</f>
        <v>0.42857142857142849</v>
      </c>
    </row>
    <row r="47" spans="1:27" x14ac:dyDescent="0.25">
      <c r="A47" s="47" t="s">
        <v>139</v>
      </c>
      <c r="B47" s="47" t="s">
        <v>137</v>
      </c>
      <c r="C47" s="47" t="s">
        <v>140</v>
      </c>
      <c r="D47" s="47" t="s">
        <v>140</v>
      </c>
      <c r="E47" s="47">
        <v>60</v>
      </c>
      <c r="F47" s="47">
        <v>5231</v>
      </c>
      <c r="G47" s="47" t="s">
        <v>20</v>
      </c>
      <c r="H47" s="47">
        <f>SUM(Таблица2[[#This Row],[CIF DBTime node1 (min)]:[CIF DBTime node2 (min)]])</f>
        <v>74.430000000000007</v>
      </c>
      <c r="I47" s="47">
        <v>31.68</v>
      </c>
      <c r="J47" s="47">
        <v>42.75</v>
      </c>
      <c r="K47" s="3">
        <f>Таблица2[[#This Row],[CIF DBTime node1 (min)]]/Таблица2[[#This Row],[CIF DBTime (sum)]]</f>
        <v>0.42563482466747277</v>
      </c>
      <c r="L47" s="3">
        <f>Таблица2[[#This Row],[CIF DBTime node2 (min)]]/Таблица2[[#This Row],[CIF DBTime (sum)]]</f>
        <v>0.57436517533252718</v>
      </c>
      <c r="M47" s="47">
        <f>SUM(Таблица2[[#This Row],[CIF Avg Active Sessions node1]:[CIF Avg Active Sessions node2]])</f>
        <v>1.24</v>
      </c>
      <c r="N47" s="47">
        <v>0.53</v>
      </c>
      <c r="O47" s="47">
        <v>0.71</v>
      </c>
      <c r="P47" s="3">
        <f>Таблица2[[#This Row],[CIF Avg Active Sessions node1]]/Таблица2[[#This Row],[CIF Avg Active Sessions (sum)]]</f>
        <v>0.42741935483870969</v>
      </c>
      <c r="Q47" s="3">
        <f>Таблица2[[#This Row],[CIF Avg Active Sessions node2]]/Таблица2[[#This Row],[CIF Avg Active Sessions (sum)]]</f>
        <v>0.57258064516129026</v>
      </c>
      <c r="R47" s="47">
        <f>SUM(Таблица2[[#This Row],[LAP DBTime node1 (min)]:[LAP DBTime node2 (min)]])</f>
        <v>5.8599999999999994</v>
      </c>
      <c r="S47" s="47">
        <v>3.21</v>
      </c>
      <c r="T47" s="47">
        <v>2.65</v>
      </c>
      <c r="U47" s="3">
        <f>Таблица2[[#This Row],[LAP DBTime node1 (min)]]/Таблица2[[#This Row],[LAP DBTime (sum)]]</f>
        <v>0.54778156996587035</v>
      </c>
      <c r="V47" s="3">
        <f>Таблица2[[#This Row],[LAP DBTime node2 (min)]]/Таблица2[[#This Row],[LAP DBTime (sum)]]</f>
        <v>0.4522184300341297</v>
      </c>
      <c r="W47" s="47">
        <f>SUM(Таблица2[[#This Row],[LAP Avg Active Sessions node1]:[LAP Avg Active Sessions node2]])</f>
        <v>0.09</v>
      </c>
      <c r="X47" s="47">
        <v>0.05</v>
      </c>
      <c r="Y47" s="47">
        <v>0.04</v>
      </c>
      <c r="Z47" s="3">
        <f>Таблица2[[#This Row],[LAP Avg Active Sessions node1]]/Таблица2[[#This Row],[LAP Avg Active Sessions (sum)]]</f>
        <v>0.55555555555555558</v>
      </c>
      <c r="AA47" s="3">
        <f>Таблица2[[#This Row],[LAP Avg Active Sessions node2]]/Таблица2[[#This Row],[LAP Avg Active Sessions (sum)]]</f>
        <v>0.44444444444444448</v>
      </c>
    </row>
    <row r="48" spans="1:27" hidden="1" x14ac:dyDescent="0.25">
      <c r="A48" s="47" t="s">
        <v>139</v>
      </c>
      <c r="B48" s="47" t="s">
        <v>141</v>
      </c>
      <c r="C48" s="47" t="s">
        <v>114</v>
      </c>
      <c r="D48" s="47" t="s">
        <v>142</v>
      </c>
      <c r="E48" s="47">
        <v>60</v>
      </c>
      <c r="F48" s="47">
        <v>5232</v>
      </c>
      <c r="G48" s="47" t="s">
        <v>49</v>
      </c>
      <c r="H48" s="47">
        <f>SUM(Таблица2[[#This Row],[CIF DBTime node1 (min)]:[CIF DBTime node2 (min)]])</f>
        <v>329.33000000000004</v>
      </c>
      <c r="I48" s="47">
        <v>121.03</v>
      </c>
      <c r="J48" s="47">
        <v>208.3</v>
      </c>
      <c r="K48" s="3">
        <f>Таблица2[[#This Row],[CIF DBTime node1 (min)]]/Таблица2[[#This Row],[CIF DBTime (sum)]]</f>
        <v>0.367503719673276</v>
      </c>
      <c r="L48" s="3">
        <f>Таблица2[[#This Row],[CIF DBTime node2 (min)]]/Таблица2[[#This Row],[CIF DBTime (sum)]]</f>
        <v>0.63249628032672389</v>
      </c>
      <c r="M48" s="47">
        <f>SUM(Таблица2[[#This Row],[CIF Avg Active Sessions node1]:[CIF Avg Active Sessions node2]])</f>
        <v>5.52</v>
      </c>
      <c r="N48" s="47">
        <v>2.0299999999999998</v>
      </c>
      <c r="O48" s="47">
        <v>3.49</v>
      </c>
      <c r="P48" s="3">
        <f>Таблица2[[#This Row],[CIF Avg Active Sessions node1]]/Таблица2[[#This Row],[CIF Avg Active Sessions (sum)]]</f>
        <v>0.36775362318840576</v>
      </c>
      <c r="Q48" s="3">
        <f>Таблица2[[#This Row],[CIF Avg Active Sessions node2]]/Таблица2[[#This Row],[CIF Avg Active Sessions (sum)]]</f>
        <v>0.63224637681159424</v>
      </c>
      <c r="R48" s="47">
        <f>SUM(Таблица2[[#This Row],[LAP DBTime node1 (min)]:[LAP DBTime node2 (min)]])</f>
        <v>4.5199999999999996</v>
      </c>
      <c r="S48" s="47">
        <v>2.52</v>
      </c>
      <c r="T48" s="47">
        <v>2</v>
      </c>
      <c r="U48" s="3">
        <f>Таблица2[[#This Row],[LAP DBTime node1 (min)]]/Таблица2[[#This Row],[LAP DBTime (sum)]]</f>
        <v>0.5575221238938054</v>
      </c>
      <c r="V48" s="3">
        <f>Таблица2[[#This Row],[LAP DBTime node2 (min)]]/Таблица2[[#This Row],[LAP DBTime (sum)]]</f>
        <v>0.44247787610619471</v>
      </c>
      <c r="W48" s="47">
        <f>SUM(Таблица2[[#This Row],[LAP Avg Active Sessions node1]:[LAP Avg Active Sessions node2]])</f>
        <v>7.0000000000000007E-2</v>
      </c>
      <c r="X48" s="47">
        <v>0.04</v>
      </c>
      <c r="Y48" s="47">
        <v>0.03</v>
      </c>
      <c r="Z48" s="3">
        <f>Таблица2[[#This Row],[LAP Avg Active Sessions node1]]/Таблица2[[#This Row],[LAP Avg Active Sessions (sum)]]</f>
        <v>0.5714285714285714</v>
      </c>
      <c r="AA48" s="3">
        <f>Таблица2[[#This Row],[LAP Avg Active Sessions node2]]/Таблица2[[#This Row],[LAP Avg Active Sessions (sum)]]</f>
        <v>0.42857142857142849</v>
      </c>
    </row>
    <row r="49" spans="1:27" x14ac:dyDescent="0.25">
      <c r="A49" s="47" t="s">
        <v>143</v>
      </c>
      <c r="B49" s="47" t="s">
        <v>141</v>
      </c>
      <c r="C49" s="47" t="s">
        <v>144</v>
      </c>
      <c r="D49" s="47" t="s">
        <v>67</v>
      </c>
      <c r="E49" s="47">
        <v>60</v>
      </c>
      <c r="F49" s="47">
        <v>5233</v>
      </c>
      <c r="G49" s="47" t="s">
        <v>20</v>
      </c>
      <c r="H49" s="47">
        <f>SUM(Таблица2[[#This Row],[CIF DBTime node1 (min)]:[CIF DBTime node2 (min)]])</f>
        <v>72.650000000000006</v>
      </c>
      <c r="I49" s="47">
        <v>28.41</v>
      </c>
      <c r="J49" s="47">
        <v>44.24</v>
      </c>
      <c r="K49" s="3">
        <f>Таблица2[[#This Row],[CIF DBTime node1 (min)]]/Таблица2[[#This Row],[CIF DBTime (sum)]]</f>
        <v>0.39105299380591874</v>
      </c>
      <c r="L49" s="3">
        <f>Таблица2[[#This Row],[CIF DBTime node2 (min)]]/Таблица2[[#This Row],[CIF DBTime (sum)]]</f>
        <v>0.60894700619408115</v>
      </c>
      <c r="M49" s="47">
        <f>SUM(Таблица2[[#This Row],[CIF Avg Active Sessions node1]:[CIF Avg Active Sessions node2]])</f>
        <v>1.21</v>
      </c>
      <c r="N49" s="47">
        <v>0.47</v>
      </c>
      <c r="O49" s="47">
        <v>0.74</v>
      </c>
      <c r="P49" s="3">
        <f>Таблица2[[#This Row],[CIF Avg Active Sessions node1]]/Таблица2[[#This Row],[CIF Avg Active Sessions (sum)]]</f>
        <v>0.38842975206611569</v>
      </c>
      <c r="Q49" s="3">
        <f>Таблица2[[#This Row],[CIF Avg Active Sessions node2]]/Таблица2[[#This Row],[CIF Avg Active Sessions (sum)]]</f>
        <v>0.61157024793388426</v>
      </c>
      <c r="R49" s="47">
        <f>SUM(Таблица2[[#This Row],[LAP DBTime node1 (min)]:[LAP DBTime node2 (min)]])</f>
        <v>61.53</v>
      </c>
      <c r="S49" s="47">
        <v>59.08</v>
      </c>
      <c r="T49" s="47">
        <v>2.4500000000000002</v>
      </c>
      <c r="U49" s="3">
        <f>Таблица2[[#This Row],[LAP DBTime node1 (min)]]/Таблица2[[#This Row],[LAP DBTime (sum)]]</f>
        <v>0.96018202502844141</v>
      </c>
      <c r="V49" s="3">
        <f>Таблица2[[#This Row],[LAP DBTime node2 (min)]]/Таблица2[[#This Row],[LAP DBTime (sum)]]</f>
        <v>3.981797497155859E-2</v>
      </c>
      <c r="W49" s="47">
        <f>SUM(Таблица2[[#This Row],[LAP Avg Active Sessions node1]:[LAP Avg Active Sessions node2]])</f>
        <v>1.02</v>
      </c>
      <c r="X49" s="47">
        <v>0.98</v>
      </c>
      <c r="Y49" s="47">
        <v>0.04</v>
      </c>
      <c r="Z49" s="3">
        <f>Таблица2[[#This Row],[LAP Avg Active Sessions node1]]/Таблица2[[#This Row],[LAP Avg Active Sessions (sum)]]</f>
        <v>0.96078431372549011</v>
      </c>
      <c r="AA49" s="3">
        <f>Таблица2[[#This Row],[LAP Avg Active Sessions node2]]/Таблица2[[#This Row],[LAP Avg Active Sessions (sum)]]</f>
        <v>3.9215686274509803E-2</v>
      </c>
    </row>
    <row r="50" spans="1:27" x14ac:dyDescent="0.25">
      <c r="A50" s="47" t="s">
        <v>145</v>
      </c>
      <c r="B50" s="47" t="s">
        <v>146</v>
      </c>
      <c r="C50" s="47" t="s">
        <v>147</v>
      </c>
      <c r="D50" s="47" t="s">
        <v>148</v>
      </c>
      <c r="E50" s="47">
        <v>59</v>
      </c>
      <c r="F50" s="47">
        <v>5247</v>
      </c>
      <c r="G50" s="47" t="s">
        <v>20</v>
      </c>
      <c r="H50" s="47">
        <f>SUM(Таблица2[[#This Row],[CIF DBTime node1 (min)]:[CIF DBTime node2 (min)]])</f>
        <v>73.69</v>
      </c>
      <c r="I50" s="47">
        <v>27.17</v>
      </c>
      <c r="J50" s="47">
        <v>46.52</v>
      </c>
      <c r="K50" s="3">
        <f>Таблица2[[#This Row],[CIF DBTime node1 (min)]]/Таблица2[[#This Row],[CIF DBTime (sum)]]</f>
        <v>0.3687067444700774</v>
      </c>
      <c r="L50" s="3">
        <f>Таблица2[[#This Row],[CIF DBTime node2 (min)]]/Таблица2[[#This Row],[CIF DBTime (sum)]]</f>
        <v>0.63129325552992266</v>
      </c>
      <c r="M50" s="47">
        <f>SUM(Таблица2[[#This Row],[CIF Avg Active Sessions node1]:[CIF Avg Active Sessions node2]])</f>
        <v>1.24</v>
      </c>
      <c r="N50" s="47">
        <v>0.46</v>
      </c>
      <c r="O50" s="47">
        <v>0.78</v>
      </c>
      <c r="P50" s="3">
        <f>Таблица2[[#This Row],[CIF Avg Active Sessions node1]]/Таблица2[[#This Row],[CIF Avg Active Sessions (sum)]]</f>
        <v>0.37096774193548387</v>
      </c>
      <c r="Q50" s="3">
        <f>Таблица2[[#This Row],[CIF Avg Active Sessions node2]]/Таблица2[[#This Row],[CIF Avg Active Sessions (sum)]]</f>
        <v>0.62903225806451613</v>
      </c>
      <c r="R50" s="47">
        <f>SUM(Таблица2[[#This Row],[LAP DBTime node1 (min)]:[LAP DBTime node2 (min)]])</f>
        <v>11.61</v>
      </c>
      <c r="S50" s="47">
        <v>8.06</v>
      </c>
      <c r="T50" s="47">
        <v>3.55</v>
      </c>
      <c r="U50" s="3">
        <f>Таблица2[[#This Row],[LAP DBTime node1 (min)]]/Таблица2[[#This Row],[LAP DBTime (sum)]]</f>
        <v>0.69422911283376409</v>
      </c>
      <c r="V50" s="3">
        <f>Таблица2[[#This Row],[LAP DBTime node2 (min)]]/Таблица2[[#This Row],[LAP DBTime (sum)]]</f>
        <v>0.30577088716623602</v>
      </c>
      <c r="W50" s="47">
        <f>SUM(Таблица2[[#This Row],[LAP Avg Active Sessions node1]:[LAP Avg Active Sessions node2]])</f>
        <v>0.19</v>
      </c>
      <c r="X50" s="47">
        <v>0.13</v>
      </c>
      <c r="Y50" s="47">
        <v>0.06</v>
      </c>
      <c r="Z50" s="3">
        <f>Таблица2[[#This Row],[LAP Avg Active Sessions node1]]/Таблица2[[#This Row],[LAP Avg Active Sessions (sum)]]</f>
        <v>0.68421052631578949</v>
      </c>
      <c r="AA50" s="3">
        <f>Таблица2[[#This Row],[LAP Avg Active Sessions node2]]/Таблица2[[#This Row],[LAP Avg Active Sessions (sum)]]</f>
        <v>0.31578947368421051</v>
      </c>
    </row>
    <row r="51" spans="1:27" hidden="1" x14ac:dyDescent="0.25">
      <c r="A51" s="47" t="s">
        <v>145</v>
      </c>
      <c r="B51" s="47" t="s">
        <v>146</v>
      </c>
      <c r="C51" s="47" t="s">
        <v>149</v>
      </c>
      <c r="D51" s="47" t="s">
        <v>48</v>
      </c>
      <c r="E51" s="47">
        <v>60</v>
      </c>
      <c r="F51" s="47">
        <v>5248</v>
      </c>
      <c r="G51" s="47" t="s">
        <v>49</v>
      </c>
      <c r="H51" s="47">
        <f>SUM(Таблица2[[#This Row],[CIF DBTime node1 (min)]:[CIF DBTime node2 (min)]])</f>
        <v>285.39</v>
      </c>
      <c r="I51" s="47">
        <v>141.97</v>
      </c>
      <c r="J51" s="47">
        <v>143.41999999999999</v>
      </c>
      <c r="K51" s="3">
        <f>Таблица2[[#This Row],[CIF DBTime node1 (min)]]/Таблица2[[#This Row],[CIF DBTime (sum)]]</f>
        <v>0.49745961666491467</v>
      </c>
      <c r="L51" s="3">
        <f>Таблица2[[#This Row],[CIF DBTime node2 (min)]]/Таблица2[[#This Row],[CIF DBTime (sum)]]</f>
        <v>0.50254038333508533</v>
      </c>
      <c r="M51" s="47">
        <f>SUM(Таблица2[[#This Row],[CIF Avg Active Sessions node1]:[CIF Avg Active Sessions node2]])</f>
        <v>4.74</v>
      </c>
      <c r="N51" s="47">
        <v>2.36</v>
      </c>
      <c r="O51" s="47">
        <v>2.38</v>
      </c>
      <c r="P51" s="3">
        <f>Таблица2[[#This Row],[CIF Avg Active Sessions node1]]/Таблица2[[#This Row],[CIF Avg Active Sessions (sum)]]</f>
        <v>0.49789029535864976</v>
      </c>
      <c r="Q51" s="3">
        <f>Таблица2[[#This Row],[CIF Avg Active Sessions node2]]/Таблица2[[#This Row],[CIF Avg Active Sessions (sum)]]</f>
        <v>0.50210970464135019</v>
      </c>
      <c r="R51" s="47">
        <f>SUM(Таблица2[[#This Row],[LAP DBTime node1 (min)]:[LAP DBTime node2 (min)]])</f>
        <v>5.2799999999999994</v>
      </c>
      <c r="S51" s="47">
        <v>4.43</v>
      </c>
      <c r="T51" s="47">
        <v>0.85</v>
      </c>
      <c r="U51" s="3">
        <f>Таблица2[[#This Row],[LAP DBTime node1 (min)]]/Таблица2[[#This Row],[LAP DBTime (sum)]]</f>
        <v>0.8390151515151516</v>
      </c>
      <c r="V51" s="3">
        <f>Таблица2[[#This Row],[LAP DBTime node2 (min)]]/Таблица2[[#This Row],[LAP DBTime (sum)]]</f>
        <v>0.16098484848484851</v>
      </c>
      <c r="W51" s="47">
        <f>SUM(Таблица2[[#This Row],[LAP Avg Active Sessions node1]:[LAP Avg Active Sessions node2]])</f>
        <v>0.08</v>
      </c>
      <c r="X51" s="47">
        <v>7.0000000000000007E-2</v>
      </c>
      <c r="Y51" s="47">
        <v>0.01</v>
      </c>
      <c r="Z51" s="3">
        <f>Таблица2[[#This Row],[LAP Avg Active Sessions node1]]/Таблица2[[#This Row],[LAP Avg Active Sessions (sum)]]</f>
        <v>0.87500000000000011</v>
      </c>
      <c r="AA51" s="3">
        <f>Таблица2[[#This Row],[LAP Avg Active Sessions node2]]/Таблица2[[#This Row],[LAP Avg Active Sessions (sum)]]</f>
        <v>0.125</v>
      </c>
    </row>
    <row r="52" spans="1:27" hidden="1" x14ac:dyDescent="0.25">
      <c r="A52" s="47" t="s">
        <v>150</v>
      </c>
      <c r="B52" s="47" t="s">
        <v>151</v>
      </c>
      <c r="C52" s="47" t="s">
        <v>152</v>
      </c>
      <c r="D52" s="47" t="s">
        <v>153</v>
      </c>
      <c r="E52" s="47">
        <v>60</v>
      </c>
      <c r="F52" s="47">
        <v>5250</v>
      </c>
      <c r="G52" s="47" t="s">
        <v>49</v>
      </c>
      <c r="H52" s="47">
        <f>SUM(Таблица2[[#This Row],[CIF DBTime node1 (min)]:[CIF DBTime node2 (min)]])</f>
        <v>285.14</v>
      </c>
      <c r="I52" s="47">
        <v>122.91</v>
      </c>
      <c r="J52" s="47">
        <v>162.22999999999999</v>
      </c>
      <c r="K52" s="3">
        <f>Таблица2[[#This Row],[CIF DBTime node1 (min)]]/Таблица2[[#This Row],[CIF DBTime (sum)]]</f>
        <v>0.43105141334081504</v>
      </c>
      <c r="L52" s="3">
        <f>Таблица2[[#This Row],[CIF DBTime node2 (min)]]/Таблица2[[#This Row],[CIF DBTime (sum)]]</f>
        <v>0.56894858665918491</v>
      </c>
      <c r="M52" s="47">
        <f>SUM(Таблица2[[#This Row],[CIF Avg Active Sessions node1]:[CIF Avg Active Sessions node2]])</f>
        <v>4.7300000000000004</v>
      </c>
      <c r="N52" s="47">
        <v>2.04</v>
      </c>
      <c r="O52" s="47">
        <v>2.69</v>
      </c>
      <c r="P52" s="3">
        <f>Таблица2[[#This Row],[CIF Avg Active Sessions node1]]/Таблица2[[#This Row],[CIF Avg Active Sessions (sum)]]</f>
        <v>0.43128964059196612</v>
      </c>
      <c r="Q52" s="3">
        <f>Таблица2[[#This Row],[CIF Avg Active Sessions node2]]/Таблица2[[#This Row],[CIF Avg Active Sessions (sum)]]</f>
        <v>0.56871035940803372</v>
      </c>
      <c r="R52" s="47">
        <f>SUM(Таблица2[[#This Row],[LAP DBTime node1 (min)]:[LAP DBTime node2 (min)]])</f>
        <v>5.33</v>
      </c>
      <c r="S52" s="47">
        <v>2.85</v>
      </c>
      <c r="T52" s="47">
        <v>2.48</v>
      </c>
      <c r="U52" s="3">
        <f>Таблица2[[#This Row],[LAP DBTime node1 (min)]]/Таблица2[[#This Row],[LAP DBTime (sum)]]</f>
        <v>0.53470919324577859</v>
      </c>
      <c r="V52" s="3">
        <f>Таблица2[[#This Row],[LAP DBTime node2 (min)]]/Таблица2[[#This Row],[LAP DBTime (sum)]]</f>
        <v>0.46529080675422135</v>
      </c>
      <c r="W52" s="47">
        <f>SUM(Таблица2[[#This Row],[LAP Avg Active Sessions node1]:[LAP Avg Active Sessions node2]])</f>
        <v>0.09</v>
      </c>
      <c r="X52" s="47">
        <v>0.05</v>
      </c>
      <c r="Y52" s="47">
        <v>0.04</v>
      </c>
      <c r="Z52" s="3">
        <f>Таблица2[[#This Row],[LAP Avg Active Sessions node1]]/Таблица2[[#This Row],[LAP Avg Active Sessions (sum)]]</f>
        <v>0.55555555555555558</v>
      </c>
      <c r="AA52" s="3">
        <f>Таблица2[[#This Row],[LAP Avg Active Sessions node2]]/Таблица2[[#This Row],[LAP Avg Active Sessions (sum)]]</f>
        <v>0.44444444444444448</v>
      </c>
    </row>
    <row r="53" spans="1:27" x14ac:dyDescent="0.25">
      <c r="A53" s="47" t="s">
        <v>150</v>
      </c>
      <c r="B53" s="47" t="s">
        <v>151</v>
      </c>
      <c r="C53" s="47" t="s">
        <v>154</v>
      </c>
      <c r="D53" s="47" t="s">
        <v>155</v>
      </c>
      <c r="E53" s="47">
        <v>60</v>
      </c>
      <c r="F53" s="47">
        <v>5251</v>
      </c>
      <c r="G53" s="47" t="s">
        <v>20</v>
      </c>
      <c r="H53" s="47">
        <f>SUM(Таблица2[[#This Row],[CIF DBTime node1 (min)]:[CIF DBTime node2 (min)]])</f>
        <v>74.84</v>
      </c>
      <c r="I53" s="47">
        <v>31.25</v>
      </c>
      <c r="J53" s="47">
        <v>43.59</v>
      </c>
      <c r="K53" s="3">
        <f>Таблица2[[#This Row],[CIF DBTime node1 (min)]]/Таблица2[[#This Row],[CIF DBTime (sum)]]</f>
        <v>0.41755745590593263</v>
      </c>
      <c r="L53" s="3">
        <f>Таблица2[[#This Row],[CIF DBTime node2 (min)]]/Таблица2[[#This Row],[CIF DBTime (sum)]]</f>
        <v>0.58244254409406737</v>
      </c>
      <c r="M53" s="47">
        <f>SUM(Таблица2[[#This Row],[CIF Avg Active Sessions node1]:[CIF Avg Active Sessions node2]])</f>
        <v>1.24</v>
      </c>
      <c r="N53" s="47">
        <v>0.52</v>
      </c>
      <c r="O53" s="47">
        <v>0.72</v>
      </c>
      <c r="P53" s="3">
        <f>Таблица2[[#This Row],[CIF Avg Active Sessions node1]]/Таблица2[[#This Row],[CIF Avg Active Sessions (sum)]]</f>
        <v>0.41935483870967744</v>
      </c>
      <c r="Q53" s="3">
        <f>Таблица2[[#This Row],[CIF Avg Active Sessions node2]]/Таблица2[[#This Row],[CIF Avg Active Sessions (sum)]]</f>
        <v>0.58064516129032251</v>
      </c>
      <c r="R53" s="47">
        <f>SUM(Таблица2[[#This Row],[LAP DBTime node1 (min)]:[LAP DBTime node2 (min)]])</f>
        <v>6.93</v>
      </c>
      <c r="S53" s="47">
        <v>3.18</v>
      </c>
      <c r="T53" s="47">
        <v>3.75</v>
      </c>
      <c r="U53" s="3">
        <f>Таблица2[[#This Row],[LAP DBTime node1 (min)]]/Таблица2[[#This Row],[LAP DBTime (sum)]]</f>
        <v>0.45887445887445893</v>
      </c>
      <c r="V53" s="3">
        <f>Таблица2[[#This Row],[LAP DBTime node2 (min)]]/Таблица2[[#This Row],[LAP DBTime (sum)]]</f>
        <v>0.54112554112554112</v>
      </c>
      <c r="W53" s="47">
        <f>SUM(Таблица2[[#This Row],[LAP Avg Active Sessions node1]:[LAP Avg Active Sessions node2]])</f>
        <v>0.11</v>
      </c>
      <c r="X53" s="47">
        <v>0.05</v>
      </c>
      <c r="Y53" s="47">
        <v>0.06</v>
      </c>
      <c r="Z53" s="3">
        <f>Таблица2[[#This Row],[LAP Avg Active Sessions node1]]/Таблица2[[#This Row],[LAP Avg Active Sessions (sum)]]</f>
        <v>0.45454545454545459</v>
      </c>
      <c r="AA53" s="3">
        <f>Таблица2[[#This Row],[LAP Avg Active Sessions node2]]/Таблица2[[#This Row],[LAP Avg Active Sessions (sum)]]</f>
        <v>0.54545454545454541</v>
      </c>
    </row>
    <row r="54" spans="1:27" x14ac:dyDescent="0.25">
      <c r="A54" s="47" t="s">
        <v>156</v>
      </c>
      <c r="B54" s="47" t="s">
        <v>157</v>
      </c>
      <c r="C54" s="47" t="s">
        <v>158</v>
      </c>
      <c r="D54" s="47" t="s">
        <v>72</v>
      </c>
      <c r="E54" s="47">
        <v>60</v>
      </c>
      <c r="F54" s="47">
        <v>5252</v>
      </c>
      <c r="G54" s="47" t="s">
        <v>20</v>
      </c>
      <c r="H54" s="47">
        <f>SUM(Таблица2[[#This Row],[CIF DBTime node1 (min)]:[CIF DBTime node2 (min)]])</f>
        <v>74.900000000000006</v>
      </c>
      <c r="I54" s="47">
        <v>33.229999999999997</v>
      </c>
      <c r="J54" s="47">
        <v>41.67</v>
      </c>
      <c r="K54" s="3">
        <f>Таблица2[[#This Row],[CIF DBTime node1 (min)]]/Таблица2[[#This Row],[CIF DBTime (sum)]]</f>
        <v>0.44365821094793051</v>
      </c>
      <c r="L54" s="3">
        <f>Таблица2[[#This Row],[CIF DBTime node2 (min)]]/Таблица2[[#This Row],[CIF DBTime (sum)]]</f>
        <v>0.55634178905206944</v>
      </c>
      <c r="M54" s="47">
        <f>SUM(Таблица2[[#This Row],[CIF Avg Active Sessions node1]:[CIF Avg Active Sessions node2]])</f>
        <v>1.24</v>
      </c>
      <c r="N54" s="47">
        <v>0.55000000000000004</v>
      </c>
      <c r="O54" s="47">
        <v>0.69</v>
      </c>
      <c r="P54" s="3">
        <f>Таблица2[[#This Row],[CIF Avg Active Sessions node1]]/Таблица2[[#This Row],[CIF Avg Active Sessions (sum)]]</f>
        <v>0.44354838709677424</v>
      </c>
      <c r="Q54" s="3">
        <f>Таблица2[[#This Row],[CIF Avg Active Sessions node2]]/Таблица2[[#This Row],[CIF Avg Active Sessions (sum)]]</f>
        <v>0.55645161290322576</v>
      </c>
      <c r="R54" s="47">
        <f>SUM(Таблица2[[#This Row],[LAP DBTime node1 (min)]:[LAP DBTime node2 (min)]])</f>
        <v>6.6</v>
      </c>
      <c r="S54" s="47">
        <v>3.11</v>
      </c>
      <c r="T54" s="47">
        <v>3.49</v>
      </c>
      <c r="U54" s="3">
        <f>Таблица2[[#This Row],[LAP DBTime node1 (min)]]/Таблица2[[#This Row],[LAP DBTime (sum)]]</f>
        <v>0.47121212121212119</v>
      </c>
      <c r="V54" s="3">
        <f>Таблица2[[#This Row],[LAP DBTime node2 (min)]]/Таблица2[[#This Row],[LAP DBTime (sum)]]</f>
        <v>0.52878787878787881</v>
      </c>
      <c r="W54" s="47">
        <f>SUM(Таблица2[[#This Row],[LAP Avg Active Sessions node1]:[LAP Avg Active Sessions node2]])</f>
        <v>0.11</v>
      </c>
      <c r="X54" s="47">
        <v>0.05</v>
      </c>
      <c r="Y54" s="47">
        <v>0.06</v>
      </c>
      <c r="Z54" s="3">
        <f>Таблица2[[#This Row],[LAP Avg Active Sessions node1]]/Таблица2[[#This Row],[LAP Avg Active Sessions (sum)]]</f>
        <v>0.45454545454545459</v>
      </c>
      <c r="AA54" s="3">
        <f>Таблица2[[#This Row],[LAP Avg Active Sessions node2]]/Таблица2[[#This Row],[LAP Avg Active Sessions (sum)]]</f>
        <v>0.54545454545454541</v>
      </c>
    </row>
    <row r="55" spans="1:27" x14ac:dyDescent="0.25">
      <c r="A55" s="47" t="s">
        <v>159</v>
      </c>
      <c r="B55" s="47" t="s">
        <v>160</v>
      </c>
      <c r="C55" s="47" t="s">
        <v>75</v>
      </c>
      <c r="D55" s="47" t="s">
        <v>76</v>
      </c>
      <c r="E55" s="47">
        <v>60</v>
      </c>
      <c r="F55" s="47">
        <v>5257</v>
      </c>
      <c r="G55" s="47" t="s">
        <v>20</v>
      </c>
      <c r="H55" s="47">
        <f>SUM(Таблица2[[#This Row],[CIF DBTime node1 (min)]:[CIF DBTime node2 (min)]])</f>
        <v>79.12</v>
      </c>
      <c r="I55" s="47">
        <v>52.22</v>
      </c>
      <c r="J55" s="47">
        <v>26.9</v>
      </c>
      <c r="K55" s="3">
        <f>Таблица2[[#This Row],[CIF DBTime node1 (min)]]/Таблица2[[#This Row],[CIF DBTime (sum)]]</f>
        <v>0.66001011122345798</v>
      </c>
      <c r="L55" s="3">
        <f>Таблица2[[#This Row],[CIF DBTime node2 (min)]]/Таблица2[[#This Row],[CIF DBTime (sum)]]</f>
        <v>0.3399898887765419</v>
      </c>
      <c r="M55" s="47">
        <f>SUM(Таблица2[[#This Row],[CIF Avg Active Sessions node1]:[CIF Avg Active Sessions node2]])</f>
        <v>1.32</v>
      </c>
      <c r="N55" s="47">
        <v>0.87</v>
      </c>
      <c r="O55" s="47">
        <v>0.45</v>
      </c>
      <c r="P55" s="3">
        <f>Таблица2[[#This Row],[CIF Avg Active Sessions node1]]/Таблица2[[#This Row],[CIF Avg Active Sessions (sum)]]</f>
        <v>0.65909090909090906</v>
      </c>
      <c r="Q55" s="3">
        <f>Таблица2[[#This Row],[CIF Avg Active Sessions node2]]/Таблица2[[#This Row],[CIF Avg Active Sessions (sum)]]</f>
        <v>0.34090909090909088</v>
      </c>
      <c r="R55" s="47">
        <f>SUM(Таблица2[[#This Row],[LAP DBTime node1 (min)]:[LAP DBTime node2 (min)]])</f>
        <v>6.35</v>
      </c>
      <c r="S55" s="47">
        <v>2.98</v>
      </c>
      <c r="T55" s="47">
        <v>3.37</v>
      </c>
      <c r="U55" s="3">
        <f>Таблица2[[#This Row],[LAP DBTime node1 (min)]]/Таблица2[[#This Row],[LAP DBTime (sum)]]</f>
        <v>0.46929133858267719</v>
      </c>
      <c r="V55" s="3">
        <f>Таблица2[[#This Row],[LAP DBTime node2 (min)]]/Таблица2[[#This Row],[LAP DBTime (sum)]]</f>
        <v>0.53070866141732287</v>
      </c>
      <c r="W55" s="47">
        <f>SUM(Таблица2[[#This Row],[LAP Avg Active Sessions node1]:[LAP Avg Active Sessions node2]])</f>
        <v>0.11</v>
      </c>
      <c r="X55" s="47">
        <v>0.05</v>
      </c>
      <c r="Y55" s="47">
        <v>0.06</v>
      </c>
      <c r="Z55" s="3">
        <f>Таблица2[[#This Row],[LAP Avg Active Sessions node1]]/Таблица2[[#This Row],[LAP Avg Active Sessions (sum)]]</f>
        <v>0.45454545454545459</v>
      </c>
      <c r="AA55" s="3">
        <f>Таблица2[[#This Row],[LAP Avg Active Sessions node2]]/Таблица2[[#This Row],[LAP Avg Active Sessions (sum)]]</f>
        <v>0.54545454545454541</v>
      </c>
    </row>
    <row r="56" spans="1:27" x14ac:dyDescent="0.25">
      <c r="A56" s="47" t="s">
        <v>161</v>
      </c>
      <c r="B56" s="47" t="s">
        <v>162</v>
      </c>
      <c r="C56" s="47" t="s">
        <v>163</v>
      </c>
      <c r="D56" s="47" t="s">
        <v>115</v>
      </c>
      <c r="E56" s="47">
        <v>60</v>
      </c>
      <c r="F56" s="47">
        <v>5259</v>
      </c>
      <c r="G56" s="47" t="s">
        <v>20</v>
      </c>
      <c r="H56" s="47">
        <f>SUM(Таблица2[[#This Row],[CIF DBTime node1 (min)]:[CIF DBTime node2 (min)]])</f>
        <v>73.460000000000008</v>
      </c>
      <c r="I56" s="47">
        <v>45.32</v>
      </c>
      <c r="J56" s="47">
        <v>28.14</v>
      </c>
      <c r="K56" s="3">
        <f>Таблица2[[#This Row],[CIF DBTime node1 (min)]]/Таблица2[[#This Row],[CIF DBTime (sum)]]</f>
        <v>0.61693438606044104</v>
      </c>
      <c r="L56" s="3">
        <f>Таблица2[[#This Row],[CIF DBTime node2 (min)]]/Таблица2[[#This Row],[CIF DBTime (sum)]]</f>
        <v>0.3830656139395589</v>
      </c>
      <c r="M56" s="47">
        <f>SUM(Таблица2[[#This Row],[CIF Avg Active Sessions node1]:[CIF Avg Active Sessions node2]])</f>
        <v>1.23</v>
      </c>
      <c r="N56" s="47">
        <v>0.76</v>
      </c>
      <c r="O56" s="47">
        <v>0.47</v>
      </c>
      <c r="P56" s="3">
        <f>Таблица2[[#This Row],[CIF Avg Active Sessions node1]]/Таблица2[[#This Row],[CIF Avg Active Sessions (sum)]]</f>
        <v>0.61788617886178865</v>
      </c>
      <c r="Q56" s="3">
        <f>Таблица2[[#This Row],[CIF Avg Active Sessions node2]]/Таблица2[[#This Row],[CIF Avg Active Sessions (sum)]]</f>
        <v>0.38211382113821135</v>
      </c>
      <c r="R56" s="47">
        <f>SUM(Таблица2[[#This Row],[LAP DBTime node1 (min)]:[LAP DBTime node2 (min)]])</f>
        <v>6.59</v>
      </c>
      <c r="S56" s="47">
        <v>3.12</v>
      </c>
      <c r="T56" s="47">
        <v>3.47</v>
      </c>
      <c r="U56" s="3">
        <f>Таблица2[[#This Row],[LAP DBTime node1 (min)]]/Таблица2[[#This Row],[LAP DBTime (sum)]]</f>
        <v>0.4734446130500759</v>
      </c>
      <c r="V56" s="3">
        <f>Таблица2[[#This Row],[LAP DBTime node2 (min)]]/Таблица2[[#This Row],[LAP DBTime (sum)]]</f>
        <v>0.52655538694992421</v>
      </c>
      <c r="W56" s="47">
        <f>SUM(Таблица2[[#This Row],[LAP Avg Active Sessions node1]:[LAP Avg Active Sessions node2]])</f>
        <v>0.11</v>
      </c>
      <c r="X56" s="47">
        <v>0.05</v>
      </c>
      <c r="Y56" s="47">
        <v>0.06</v>
      </c>
      <c r="Z56" s="3">
        <f>Таблица2[[#This Row],[LAP Avg Active Sessions node1]]/Таблица2[[#This Row],[LAP Avg Active Sessions (sum)]]</f>
        <v>0.45454545454545459</v>
      </c>
      <c r="AA56" s="3">
        <f>Таблица2[[#This Row],[LAP Avg Active Sessions node2]]/Таблица2[[#This Row],[LAP Avg Active Sessions (sum)]]</f>
        <v>0.54545454545454541</v>
      </c>
    </row>
    <row r="57" spans="1:27" hidden="1" x14ac:dyDescent="0.25">
      <c r="A57" s="47" t="s">
        <v>164</v>
      </c>
      <c r="B57" s="47" t="s">
        <v>165</v>
      </c>
      <c r="C57" s="47" t="s">
        <v>166</v>
      </c>
      <c r="D57" s="47" t="s">
        <v>167</v>
      </c>
      <c r="E57" s="47">
        <v>60</v>
      </c>
      <c r="F57" s="47">
        <v>5271</v>
      </c>
      <c r="G57" s="47" t="s">
        <v>49</v>
      </c>
      <c r="H57" s="47">
        <f>SUM(Таблица2[[#This Row],[CIF DBTime node1 (min)]:[CIF DBTime node2 (min)]])</f>
        <v>344.36</v>
      </c>
      <c r="I57" s="47">
        <v>185.7</v>
      </c>
      <c r="J57" s="47">
        <v>158.66</v>
      </c>
      <c r="K57" s="3">
        <f>Таблица2[[#This Row],[CIF DBTime node1 (min)]]/Таблица2[[#This Row],[CIF DBTime (sum)]]</f>
        <v>0.53926123823905214</v>
      </c>
      <c r="L57" s="3">
        <f>Таблица2[[#This Row],[CIF DBTime node2 (min)]]/Таблица2[[#This Row],[CIF DBTime (sum)]]</f>
        <v>0.4607387617609478</v>
      </c>
      <c r="M57" s="47">
        <f>SUM(Таблица2[[#This Row],[CIF Avg Active Sessions node1]:[CIF Avg Active Sessions node2]])</f>
        <v>5.71</v>
      </c>
      <c r="N57" s="47">
        <v>3.08</v>
      </c>
      <c r="O57" s="47">
        <v>2.63</v>
      </c>
      <c r="P57" s="3">
        <f>Таблица2[[#This Row],[CIF Avg Active Sessions node1]]/Таблица2[[#This Row],[CIF Avg Active Sessions (sum)]]</f>
        <v>0.53940455341506133</v>
      </c>
      <c r="Q57" s="3">
        <f>Таблица2[[#This Row],[CIF Avg Active Sessions node2]]/Таблица2[[#This Row],[CIF Avg Active Sessions (sum)]]</f>
        <v>0.46059544658493867</v>
      </c>
      <c r="R57" s="47">
        <f>SUM(Таблица2[[#This Row],[LAP DBTime node1 (min)]:[LAP DBTime node2 (min)]])</f>
        <v>6.27</v>
      </c>
      <c r="S57" s="47">
        <v>3.1</v>
      </c>
      <c r="T57" s="47">
        <v>3.17</v>
      </c>
      <c r="U57" s="3">
        <f>Таблица2[[#This Row],[LAP DBTime node1 (min)]]/Таблица2[[#This Row],[LAP DBTime (sum)]]</f>
        <v>0.49441786283891553</v>
      </c>
      <c r="V57" s="3">
        <f>Таблица2[[#This Row],[LAP DBTime node2 (min)]]/Таблица2[[#This Row],[LAP DBTime (sum)]]</f>
        <v>0.50558213716108458</v>
      </c>
      <c r="W57" s="47">
        <f>SUM(Таблица2[[#This Row],[LAP Avg Active Sessions node1]:[LAP Avg Active Sessions node2]])</f>
        <v>0.1</v>
      </c>
      <c r="X57" s="47">
        <v>0.05</v>
      </c>
      <c r="Y57" s="47">
        <v>0.05</v>
      </c>
      <c r="Z57" s="3">
        <f>Таблица2[[#This Row],[LAP Avg Active Sessions node1]]/Таблица2[[#This Row],[LAP Avg Active Sessions (sum)]]</f>
        <v>0.5</v>
      </c>
      <c r="AA57" s="3">
        <f>Таблица2[[#This Row],[LAP Avg Active Sessions node2]]/Таблица2[[#This Row],[LAP Avg Active Sessions (sum)]]</f>
        <v>0.5</v>
      </c>
    </row>
    <row r="58" spans="1:27" x14ac:dyDescent="0.25">
      <c r="A58" s="47" t="s">
        <v>168</v>
      </c>
      <c r="B58" s="47" t="s">
        <v>169</v>
      </c>
      <c r="C58" s="47" t="s">
        <v>170</v>
      </c>
      <c r="D58" s="47" t="s">
        <v>140</v>
      </c>
      <c r="E58" s="47">
        <v>60</v>
      </c>
      <c r="F58" s="47">
        <v>5284</v>
      </c>
      <c r="G58" s="47" t="s">
        <v>20</v>
      </c>
      <c r="H58" s="47">
        <f>SUM(Таблица2[[#This Row],[CIF DBTime node1 (min)]:[CIF DBTime node2 (min)]])</f>
        <v>74.22</v>
      </c>
      <c r="I58" s="47">
        <v>28.61</v>
      </c>
      <c r="J58" s="47">
        <v>45.61</v>
      </c>
      <c r="K58" s="3">
        <f>Таблица2[[#This Row],[CIF DBTime node1 (min)]]/Таблица2[[#This Row],[CIF DBTime (sum)]]</f>
        <v>0.38547561304230665</v>
      </c>
      <c r="L58" s="3">
        <f>Таблица2[[#This Row],[CIF DBTime node2 (min)]]/Таблица2[[#This Row],[CIF DBTime (sum)]]</f>
        <v>0.61452438695769329</v>
      </c>
      <c r="M58" s="47">
        <f>SUM(Таблица2[[#This Row],[CIF Avg Active Sessions node1]:[CIF Avg Active Sessions node2]])</f>
        <v>1.23</v>
      </c>
      <c r="N58" s="47">
        <v>0.47</v>
      </c>
      <c r="O58" s="47">
        <v>0.76</v>
      </c>
      <c r="P58" s="3">
        <f>Таблица2[[#This Row],[CIF Avg Active Sessions node1]]/Таблица2[[#This Row],[CIF Avg Active Sessions (sum)]]</f>
        <v>0.38211382113821135</v>
      </c>
      <c r="Q58" s="3">
        <f>Таблица2[[#This Row],[CIF Avg Active Sessions node2]]/Таблица2[[#This Row],[CIF Avg Active Sessions (sum)]]</f>
        <v>0.61788617886178865</v>
      </c>
      <c r="R58" s="47">
        <f>SUM(Таблица2[[#This Row],[LAP DBTime node1 (min)]:[LAP DBTime node2 (min)]])</f>
        <v>6.9</v>
      </c>
      <c r="S58" s="47">
        <v>3.26</v>
      </c>
      <c r="T58" s="47">
        <v>3.64</v>
      </c>
      <c r="U58" s="3">
        <f>Таблица2[[#This Row],[LAP DBTime node1 (min)]]/Таблица2[[#This Row],[LAP DBTime (sum)]]</f>
        <v>0.47246376811594198</v>
      </c>
      <c r="V58" s="3">
        <f>Таблица2[[#This Row],[LAP DBTime node2 (min)]]/Таблица2[[#This Row],[LAP DBTime (sum)]]</f>
        <v>0.52753623188405796</v>
      </c>
      <c r="W58" s="47">
        <f>SUM(Таблица2[[#This Row],[LAP Avg Active Sessions node1]:[LAP Avg Active Sessions node2]])</f>
        <v>0.11</v>
      </c>
      <c r="X58" s="47">
        <v>0.05</v>
      </c>
      <c r="Y58" s="47">
        <v>0.06</v>
      </c>
      <c r="Z58" s="3">
        <f>Таблица2[[#This Row],[LAP Avg Active Sessions node1]]/Таблица2[[#This Row],[LAP Avg Active Sessions (sum)]]</f>
        <v>0.45454545454545459</v>
      </c>
      <c r="AA58" s="3">
        <f>Таблица2[[#This Row],[LAP Avg Active Sessions node2]]/Таблица2[[#This Row],[LAP Avg Active Sessions (sum)]]</f>
        <v>0.54545454545454541</v>
      </c>
    </row>
    <row r="59" spans="1:27" x14ac:dyDescent="0.25">
      <c r="A59" s="47" t="s">
        <v>171</v>
      </c>
      <c r="B59" s="47" t="s">
        <v>172</v>
      </c>
      <c r="C59" s="47" t="s">
        <v>173</v>
      </c>
      <c r="D59" s="47" t="s">
        <v>174</v>
      </c>
      <c r="E59" s="47">
        <v>60</v>
      </c>
      <c r="F59" s="47">
        <v>5289</v>
      </c>
      <c r="G59" s="47" t="s">
        <v>20</v>
      </c>
      <c r="H59" s="47">
        <f>SUM(Таблица2[[#This Row],[CIF DBTime node1 (min)]:[CIF DBTime node2 (min)]])</f>
        <v>75.08</v>
      </c>
      <c r="I59" s="47">
        <v>32.229999999999997</v>
      </c>
      <c r="J59" s="47">
        <v>42.85</v>
      </c>
      <c r="K59" s="3">
        <f>Таблица2[[#This Row],[CIF DBTime node1 (min)]]/Таблица2[[#This Row],[CIF DBTime (sum)]]</f>
        <v>0.4292754395311667</v>
      </c>
      <c r="L59" s="3">
        <f>Таблица2[[#This Row],[CIF DBTime node2 (min)]]/Таблица2[[#This Row],[CIF DBTime (sum)]]</f>
        <v>0.57072456046883324</v>
      </c>
      <c r="M59" s="47">
        <f>SUM(Таблица2[[#This Row],[CIF Avg Active Sessions node1]:[CIF Avg Active Sessions node2]])</f>
        <v>1.26</v>
      </c>
      <c r="N59" s="47">
        <v>0.54</v>
      </c>
      <c r="O59" s="47">
        <v>0.72</v>
      </c>
      <c r="P59" s="3">
        <f>Таблица2[[#This Row],[CIF Avg Active Sessions node1]]/Таблица2[[#This Row],[CIF Avg Active Sessions (sum)]]</f>
        <v>0.4285714285714286</v>
      </c>
      <c r="Q59" s="3">
        <f>Таблица2[[#This Row],[CIF Avg Active Sessions node2]]/Таблица2[[#This Row],[CIF Avg Active Sessions (sum)]]</f>
        <v>0.5714285714285714</v>
      </c>
      <c r="R59" s="47">
        <f>SUM(Таблица2[[#This Row],[LAP DBTime node1 (min)]:[LAP DBTime node2 (min)]])</f>
        <v>38.080000000000005</v>
      </c>
      <c r="S59" s="47">
        <v>34.340000000000003</v>
      </c>
      <c r="T59" s="47">
        <v>3.74</v>
      </c>
      <c r="U59" s="3">
        <f>Таблица2[[#This Row],[LAP DBTime node1 (min)]]/Таблица2[[#This Row],[LAP DBTime (sum)]]</f>
        <v>0.9017857142857143</v>
      </c>
      <c r="V59" s="3">
        <f>Таблица2[[#This Row],[LAP DBTime node2 (min)]]/Таблица2[[#This Row],[LAP DBTime (sum)]]</f>
        <v>9.8214285714285712E-2</v>
      </c>
      <c r="W59" s="47">
        <f>SUM(Таблица2[[#This Row],[LAP Avg Active Sessions node1]:[LAP Avg Active Sessions node2]])</f>
        <v>0.62999999999999989</v>
      </c>
      <c r="X59" s="47">
        <v>0.56999999999999995</v>
      </c>
      <c r="Y59" s="47">
        <v>0.06</v>
      </c>
      <c r="Z59" s="3">
        <f>Таблица2[[#This Row],[LAP Avg Active Sessions node1]]/Таблица2[[#This Row],[LAP Avg Active Sessions (sum)]]</f>
        <v>0.90476190476190488</v>
      </c>
      <c r="AA59" s="3">
        <f>Таблица2[[#This Row],[LAP Avg Active Sessions node2]]/Таблица2[[#This Row],[LAP Avg Active Sessions (sum)]]</f>
        <v>9.5238095238095247E-2</v>
      </c>
    </row>
    <row r="60" spans="1:27" x14ac:dyDescent="0.25">
      <c r="A60" s="47" t="s">
        <v>175</v>
      </c>
      <c r="B60" s="47" t="s">
        <v>176</v>
      </c>
      <c r="C60" s="47" t="s">
        <v>177</v>
      </c>
      <c r="D60" s="47" t="s">
        <v>155</v>
      </c>
      <c r="E60" s="47">
        <v>59</v>
      </c>
      <c r="F60" s="47">
        <v>5293</v>
      </c>
      <c r="G60" s="47" t="s">
        <v>20</v>
      </c>
      <c r="H60" s="47">
        <f>SUM(Таблица2[[#This Row],[CIF DBTime node1 (min)]:[CIF DBTime node2 (min)]])</f>
        <v>73.87</v>
      </c>
      <c r="I60" s="47">
        <v>25.35</v>
      </c>
      <c r="J60" s="47">
        <v>48.52</v>
      </c>
      <c r="K60" s="3">
        <f>Таблица2[[#This Row],[CIF DBTime node1 (min)]]/Таблица2[[#This Row],[CIF DBTime (sum)]]</f>
        <v>0.34317043454717749</v>
      </c>
      <c r="L60" s="3">
        <f>Таблица2[[#This Row],[CIF DBTime node2 (min)]]/Таблица2[[#This Row],[CIF DBTime (sum)]]</f>
        <v>0.65682956545282256</v>
      </c>
      <c r="M60" s="47">
        <f>SUM(Таблица2[[#This Row],[CIF Avg Active Sessions node1]:[CIF Avg Active Sessions node2]])</f>
        <v>1.25</v>
      </c>
      <c r="N60" s="47">
        <v>0.43</v>
      </c>
      <c r="O60" s="47">
        <v>0.82</v>
      </c>
      <c r="P60" s="3">
        <f>Таблица2[[#This Row],[CIF Avg Active Sessions node1]]/Таблица2[[#This Row],[CIF Avg Active Sessions (sum)]]</f>
        <v>0.34399999999999997</v>
      </c>
      <c r="Q60" s="3">
        <f>Таблица2[[#This Row],[CIF Avg Active Sessions node2]]/Таблица2[[#This Row],[CIF Avg Active Sessions (sum)]]</f>
        <v>0.65599999999999992</v>
      </c>
      <c r="R60" s="47">
        <f>SUM(Таблица2[[#This Row],[LAP DBTime node1 (min)]:[LAP DBTime node2 (min)]])</f>
        <v>64.11999999999999</v>
      </c>
      <c r="S60" s="47">
        <v>60.41</v>
      </c>
      <c r="T60" s="47">
        <v>3.71</v>
      </c>
      <c r="U60" s="3">
        <f>Таблица2[[#This Row],[LAP DBTime node1 (min)]]/Таблица2[[#This Row],[LAP DBTime (sum)]]</f>
        <v>0.94213973799126649</v>
      </c>
      <c r="V60" s="3">
        <f>Таблица2[[#This Row],[LAP DBTime node2 (min)]]/Таблица2[[#This Row],[LAP DBTime (sum)]]</f>
        <v>5.7860262008733634E-2</v>
      </c>
      <c r="W60" s="47">
        <f>SUM(Таблица2[[#This Row],[LAP Avg Active Sessions node1]:[LAP Avg Active Sessions node2]])</f>
        <v>1.06</v>
      </c>
      <c r="X60" s="47">
        <v>1</v>
      </c>
      <c r="Y60" s="47">
        <v>0.06</v>
      </c>
      <c r="Z60" s="3">
        <f>Таблица2[[#This Row],[LAP Avg Active Sessions node1]]/Таблица2[[#This Row],[LAP Avg Active Sessions (sum)]]</f>
        <v>0.94339622641509424</v>
      </c>
      <c r="AA60" s="3">
        <f>Таблица2[[#This Row],[LAP Avg Active Sessions node2]]/Таблица2[[#This Row],[LAP Avg Active Sessions (sum)]]</f>
        <v>5.6603773584905655E-2</v>
      </c>
    </row>
    <row r="61" spans="1:27" x14ac:dyDescent="0.25">
      <c r="A61" s="47" t="s">
        <v>178</v>
      </c>
      <c r="B61" s="47" t="s">
        <v>179</v>
      </c>
      <c r="C61" s="47" t="s">
        <v>180</v>
      </c>
      <c r="D61" s="47" t="s">
        <v>23</v>
      </c>
      <c r="E61" s="47">
        <v>60</v>
      </c>
      <c r="F61" s="47">
        <v>5295</v>
      </c>
      <c r="G61" s="47" t="s">
        <v>20</v>
      </c>
      <c r="H61" s="47">
        <f>SUM(Таблица2[[#This Row],[CIF DBTime node1 (min)]:[CIF DBTime node2 (min)]])</f>
        <v>79.63</v>
      </c>
      <c r="I61" s="47">
        <v>46.29</v>
      </c>
      <c r="J61" s="47">
        <v>33.340000000000003</v>
      </c>
      <c r="K61" s="3">
        <f>Таблица2[[#This Row],[CIF DBTime node1 (min)]]/Таблица2[[#This Row],[CIF DBTime (sum)]]</f>
        <v>0.58131357528569638</v>
      </c>
      <c r="L61" s="3">
        <f>Таблица2[[#This Row],[CIF DBTime node2 (min)]]/Таблица2[[#This Row],[CIF DBTime (sum)]]</f>
        <v>0.41868642471430373</v>
      </c>
      <c r="M61" s="47">
        <f>SUM(Таблица2[[#This Row],[CIF Avg Active Sessions node1]:[CIF Avg Active Sessions node2]])</f>
        <v>1.33</v>
      </c>
      <c r="N61" s="47">
        <v>0.77</v>
      </c>
      <c r="O61" s="47">
        <v>0.56000000000000005</v>
      </c>
      <c r="P61" s="3">
        <f>Таблица2[[#This Row],[CIF Avg Active Sessions node1]]/Таблица2[[#This Row],[CIF Avg Active Sessions (sum)]]</f>
        <v>0.57894736842105265</v>
      </c>
      <c r="Q61" s="3">
        <f>Таблица2[[#This Row],[CIF Avg Active Sessions node2]]/Таблица2[[#This Row],[CIF Avg Active Sessions (sum)]]</f>
        <v>0.4210526315789474</v>
      </c>
      <c r="R61" s="47">
        <f>SUM(Таблица2[[#This Row],[LAP DBTime node1 (min)]:[LAP DBTime node2 (min)]])</f>
        <v>7.34</v>
      </c>
      <c r="S61" s="47">
        <v>3.32</v>
      </c>
      <c r="T61" s="47">
        <v>4.0199999999999996</v>
      </c>
      <c r="U61" s="3">
        <f>Таблица2[[#This Row],[LAP DBTime node1 (min)]]/Таблица2[[#This Row],[LAP DBTime (sum)]]</f>
        <v>0.45231607629427789</v>
      </c>
      <c r="V61" s="3">
        <f>Таблица2[[#This Row],[LAP DBTime node2 (min)]]/Таблица2[[#This Row],[LAP DBTime (sum)]]</f>
        <v>0.54768392370572205</v>
      </c>
      <c r="W61" s="47">
        <f>SUM(Таблица2[[#This Row],[LAP Avg Active Sessions node1]:[LAP Avg Active Sessions node2]])</f>
        <v>0.12000000000000001</v>
      </c>
      <c r="X61" s="47">
        <v>0.05</v>
      </c>
      <c r="Y61" s="47">
        <v>7.0000000000000007E-2</v>
      </c>
      <c r="Z61" s="3">
        <f>Таблица2[[#This Row],[LAP Avg Active Sessions node1]]/Таблица2[[#This Row],[LAP Avg Active Sessions (sum)]]</f>
        <v>0.41666666666666663</v>
      </c>
      <c r="AA61" s="3">
        <f>Таблица2[[#This Row],[LAP Avg Active Sessions node2]]/Таблица2[[#This Row],[LAP Avg Active Sessions (sum)]]</f>
        <v>0.58333333333333337</v>
      </c>
    </row>
    <row r="62" spans="1:27" x14ac:dyDescent="0.25">
      <c r="A62" s="47" t="s">
        <v>181</v>
      </c>
      <c r="B62" s="47" t="s">
        <v>179</v>
      </c>
      <c r="C62" s="47" t="s">
        <v>182</v>
      </c>
      <c r="D62" s="47" t="s">
        <v>67</v>
      </c>
      <c r="E62" s="47">
        <v>60</v>
      </c>
      <c r="F62" s="47">
        <v>5297</v>
      </c>
      <c r="G62" s="47" t="s">
        <v>20</v>
      </c>
      <c r="H62" s="47">
        <f>SUM(Таблица2[[#This Row],[CIF DBTime node1 (min)]:[CIF DBTime node2 (min)]])</f>
        <v>75.31</v>
      </c>
      <c r="I62" s="47">
        <v>41.92</v>
      </c>
      <c r="J62" s="47">
        <v>33.39</v>
      </c>
      <c r="K62" s="3">
        <f>Таблица2[[#This Row],[CIF DBTime node1 (min)]]/Таблица2[[#This Row],[CIF DBTime (sum)]]</f>
        <v>0.55663258531403537</v>
      </c>
      <c r="L62" s="3">
        <f>Таблица2[[#This Row],[CIF DBTime node2 (min)]]/Таблица2[[#This Row],[CIF DBTime (sum)]]</f>
        <v>0.44336741468596469</v>
      </c>
      <c r="M62" s="47">
        <f>SUM(Таблица2[[#This Row],[CIF Avg Active Sessions node1]:[CIF Avg Active Sessions node2]])</f>
        <v>1.26</v>
      </c>
      <c r="N62" s="47">
        <v>0.7</v>
      </c>
      <c r="O62" s="47">
        <v>0.56000000000000005</v>
      </c>
      <c r="P62" s="3">
        <f>Таблица2[[#This Row],[CIF Avg Active Sessions node1]]/Таблица2[[#This Row],[CIF Avg Active Sessions (sum)]]</f>
        <v>0.55555555555555547</v>
      </c>
      <c r="Q62" s="3">
        <f>Таблица2[[#This Row],[CIF Avg Active Sessions node2]]/Таблица2[[#This Row],[CIF Avg Active Sessions (sum)]]</f>
        <v>0.44444444444444448</v>
      </c>
      <c r="R62" s="47">
        <f>SUM(Таблица2[[#This Row],[LAP DBTime node1 (min)]:[LAP DBTime node2 (min)]])</f>
        <v>7.63</v>
      </c>
      <c r="S62" s="47">
        <v>3.94</v>
      </c>
      <c r="T62" s="47">
        <v>3.69</v>
      </c>
      <c r="U62" s="3">
        <f>Таблица2[[#This Row],[LAP DBTime node1 (min)]]/Таблица2[[#This Row],[LAP DBTime (sum)]]</f>
        <v>0.51638269986893837</v>
      </c>
      <c r="V62" s="3">
        <f>Таблица2[[#This Row],[LAP DBTime node2 (min)]]/Таблица2[[#This Row],[LAP DBTime (sum)]]</f>
        <v>0.48361730013106158</v>
      </c>
      <c r="W62" s="47">
        <f>SUM(Таблица2[[#This Row],[LAP Avg Active Sessions node1]:[LAP Avg Active Sessions node2]])</f>
        <v>0.13</v>
      </c>
      <c r="X62" s="47">
        <v>7.0000000000000007E-2</v>
      </c>
      <c r="Y62" s="47">
        <v>0.06</v>
      </c>
      <c r="Z62" s="3">
        <f>Таблица2[[#This Row],[LAP Avg Active Sessions node1]]/Таблица2[[#This Row],[LAP Avg Active Sessions (sum)]]</f>
        <v>0.53846153846153855</v>
      </c>
      <c r="AA62" s="3">
        <f>Таблица2[[#This Row],[LAP Avg Active Sessions node2]]/Таблица2[[#This Row],[LAP Avg Active Sessions (sum)]]</f>
        <v>0.46153846153846151</v>
      </c>
    </row>
    <row r="63" spans="1:27" hidden="1" x14ac:dyDescent="0.25">
      <c r="A63" s="47" t="s">
        <v>183</v>
      </c>
      <c r="B63" s="47" t="s">
        <v>184</v>
      </c>
      <c r="C63" s="47" t="s">
        <v>185</v>
      </c>
      <c r="D63" s="47" t="s">
        <v>174</v>
      </c>
      <c r="E63" s="47">
        <v>60</v>
      </c>
      <c r="F63" s="47">
        <v>5299</v>
      </c>
      <c r="G63" s="47" t="s">
        <v>49</v>
      </c>
      <c r="H63" s="47">
        <f>SUM(Таблица2[[#This Row],[CIF DBTime node1 (min)]:[CIF DBTime node2 (min)]])</f>
        <v>468.39</v>
      </c>
      <c r="I63" s="47">
        <v>165.51</v>
      </c>
      <c r="J63" s="47">
        <v>302.88</v>
      </c>
      <c r="K63" s="3">
        <f>Таблица2[[#This Row],[CIF DBTime node1 (min)]]/Таблица2[[#This Row],[CIF DBTime (sum)]]</f>
        <v>0.35335938000384293</v>
      </c>
      <c r="L63" s="3">
        <f>Таблица2[[#This Row],[CIF DBTime node2 (min)]]/Таблица2[[#This Row],[CIF DBTime (sum)]]</f>
        <v>0.64664061999615707</v>
      </c>
      <c r="M63" s="47">
        <f>SUM(Таблица2[[#This Row],[CIF Avg Active Sessions node1]:[CIF Avg Active Sessions node2]])</f>
        <v>7.77</v>
      </c>
      <c r="N63" s="47">
        <v>2.75</v>
      </c>
      <c r="O63" s="47">
        <v>5.0199999999999996</v>
      </c>
      <c r="P63" s="3">
        <f>Таблица2[[#This Row],[CIF Avg Active Sessions node1]]/Таблица2[[#This Row],[CIF Avg Active Sessions (sum)]]</f>
        <v>0.35392535392535396</v>
      </c>
      <c r="Q63" s="3">
        <f>Таблица2[[#This Row],[CIF Avg Active Sessions node2]]/Таблица2[[#This Row],[CIF Avg Active Sessions (sum)]]</f>
        <v>0.64607464607464604</v>
      </c>
      <c r="R63" s="47">
        <f>SUM(Таблица2[[#This Row],[LAP DBTime node1 (min)]:[LAP DBTime node2 (min)]])</f>
        <v>7.74</v>
      </c>
      <c r="S63" s="47">
        <v>4.5599999999999996</v>
      </c>
      <c r="T63" s="47">
        <v>3.18</v>
      </c>
      <c r="U63" s="3">
        <f>Таблица2[[#This Row],[LAP DBTime node1 (min)]]/Таблица2[[#This Row],[LAP DBTime (sum)]]</f>
        <v>0.58914728682170536</v>
      </c>
      <c r="V63" s="3">
        <f>Таблица2[[#This Row],[LAP DBTime node2 (min)]]/Таблица2[[#This Row],[LAP DBTime (sum)]]</f>
        <v>0.41085271317829458</v>
      </c>
      <c r="W63" s="47">
        <f>SUM(Таблица2[[#This Row],[LAP Avg Active Sessions node1]:[LAP Avg Active Sessions node2]])</f>
        <v>0.13</v>
      </c>
      <c r="X63" s="47">
        <v>0.08</v>
      </c>
      <c r="Y63" s="47">
        <v>0.05</v>
      </c>
      <c r="Z63" s="3">
        <f>Таблица2[[#This Row],[LAP Avg Active Sessions node1]]/Таблица2[[#This Row],[LAP Avg Active Sessions (sum)]]</f>
        <v>0.61538461538461542</v>
      </c>
      <c r="AA63" s="3">
        <f>Таблица2[[#This Row],[LAP Avg Active Sessions node2]]/Таблица2[[#This Row],[LAP Avg Active Sessions (sum)]]</f>
        <v>0.38461538461538464</v>
      </c>
    </row>
    <row r="64" spans="1:27" x14ac:dyDescent="0.25">
      <c r="A64" s="47" t="s">
        <v>186</v>
      </c>
      <c r="B64" s="47" t="s">
        <v>187</v>
      </c>
      <c r="C64" s="47" t="s">
        <v>188</v>
      </c>
      <c r="D64" s="47" t="s">
        <v>127</v>
      </c>
      <c r="E64" s="47">
        <v>60</v>
      </c>
      <c r="F64" s="47">
        <v>5301</v>
      </c>
      <c r="G64" s="47" t="s">
        <v>20</v>
      </c>
      <c r="H64" s="47">
        <f>SUM(Таблица2[[#This Row],[CIF DBTime node1 (min)]:[CIF DBTime node2 (min)]])</f>
        <v>77.5</v>
      </c>
      <c r="I64" s="47">
        <v>48.36</v>
      </c>
      <c r="J64" s="47">
        <v>29.14</v>
      </c>
      <c r="K64" s="3">
        <f>Таблица2[[#This Row],[CIF DBTime node1 (min)]]/Таблица2[[#This Row],[CIF DBTime (sum)]]</f>
        <v>0.624</v>
      </c>
      <c r="L64" s="3">
        <f>Таблица2[[#This Row],[CIF DBTime node2 (min)]]/Таблица2[[#This Row],[CIF DBTime (sum)]]</f>
        <v>0.376</v>
      </c>
      <c r="M64" s="47">
        <f>SUM(Таблица2[[#This Row],[CIF Avg Active Sessions node1]:[CIF Avg Active Sessions node2]])</f>
        <v>1.3</v>
      </c>
      <c r="N64" s="47">
        <v>0.81</v>
      </c>
      <c r="O64" s="47">
        <v>0.49</v>
      </c>
      <c r="P64" s="3">
        <f>Таблица2[[#This Row],[CIF Avg Active Sessions node1]]/Таблица2[[#This Row],[CIF Avg Active Sessions (sum)]]</f>
        <v>0.62307692307692308</v>
      </c>
      <c r="Q64" s="3">
        <f>Таблица2[[#This Row],[CIF Avg Active Sessions node2]]/Таблица2[[#This Row],[CIF Avg Active Sessions (sum)]]</f>
        <v>0.37692307692307692</v>
      </c>
      <c r="R64" s="47">
        <f>SUM(Таблица2[[#This Row],[LAP DBTime node1 (min)]:[LAP DBTime node2 (min)]])</f>
        <v>7.04</v>
      </c>
      <c r="S64" s="47">
        <v>3.25</v>
      </c>
      <c r="T64" s="47">
        <v>3.79</v>
      </c>
      <c r="U64" s="3">
        <f>Таблица2[[#This Row],[LAP DBTime node1 (min)]]/Таблица2[[#This Row],[LAP DBTime (sum)]]</f>
        <v>0.46164772727272729</v>
      </c>
      <c r="V64" s="3">
        <f>Таблица2[[#This Row],[LAP DBTime node2 (min)]]/Таблица2[[#This Row],[LAP DBTime (sum)]]</f>
        <v>0.53835227272727271</v>
      </c>
      <c r="W64" s="47">
        <f>SUM(Таблица2[[#This Row],[LAP Avg Active Sessions node1]:[LAP Avg Active Sessions node2]])</f>
        <v>0.11</v>
      </c>
      <c r="X64" s="47">
        <v>0.05</v>
      </c>
      <c r="Y64" s="47">
        <v>0.06</v>
      </c>
      <c r="Z64" s="3">
        <f>Таблица2[[#This Row],[LAP Avg Active Sessions node1]]/Таблица2[[#This Row],[LAP Avg Active Sessions (sum)]]</f>
        <v>0.45454545454545459</v>
      </c>
      <c r="AA64" s="3">
        <f>Таблица2[[#This Row],[LAP Avg Active Sessions node2]]/Таблица2[[#This Row],[LAP Avg Active Sessions (sum)]]</f>
        <v>0.54545454545454541</v>
      </c>
    </row>
    <row r="65" spans="1:27" x14ac:dyDescent="0.25">
      <c r="A65" s="47" t="s">
        <v>189</v>
      </c>
      <c r="B65" s="47" t="s">
        <v>190</v>
      </c>
      <c r="C65" s="47" t="s">
        <v>136</v>
      </c>
      <c r="D65" s="47" t="s">
        <v>76</v>
      </c>
      <c r="E65" s="47">
        <v>60</v>
      </c>
      <c r="F65" s="47">
        <v>5308</v>
      </c>
      <c r="G65" s="47" t="s">
        <v>20</v>
      </c>
      <c r="H65" s="47">
        <f>SUM(Таблица2[[#This Row],[CIF DBTime node1 (min)]:[CIF DBTime node2 (min)]])</f>
        <v>70.72</v>
      </c>
      <c r="I65" s="47">
        <v>23.21</v>
      </c>
      <c r="J65" s="47">
        <v>47.51</v>
      </c>
      <c r="K65" s="3">
        <f>Таблица2[[#This Row],[CIF DBTime node1 (min)]]/Таблица2[[#This Row],[CIF DBTime (sum)]]</f>
        <v>0.32819570135746606</v>
      </c>
      <c r="L65" s="3">
        <f>Таблица2[[#This Row],[CIF DBTime node2 (min)]]/Таблица2[[#This Row],[CIF DBTime (sum)]]</f>
        <v>0.67180429864253388</v>
      </c>
      <c r="M65" s="47">
        <f>SUM(Таблица2[[#This Row],[CIF Avg Active Sessions node1]:[CIF Avg Active Sessions node2]])</f>
        <v>1.17</v>
      </c>
      <c r="N65" s="47">
        <v>0.38</v>
      </c>
      <c r="O65" s="47">
        <v>0.79</v>
      </c>
      <c r="P65" s="3">
        <f>Таблица2[[#This Row],[CIF Avg Active Sessions node1]]/Таблица2[[#This Row],[CIF Avg Active Sessions (sum)]]</f>
        <v>0.3247863247863248</v>
      </c>
      <c r="Q65" s="3">
        <f>Таблица2[[#This Row],[CIF Avg Active Sessions node2]]/Таблица2[[#This Row],[CIF Avg Active Sessions (sum)]]</f>
        <v>0.67521367521367526</v>
      </c>
      <c r="R65" s="47">
        <f>SUM(Таблица2[[#This Row],[LAP DBTime node1 (min)]:[LAP DBTime node2 (min)]])</f>
        <v>7.03</v>
      </c>
      <c r="S65" s="47">
        <v>3.37</v>
      </c>
      <c r="T65" s="47">
        <v>3.66</v>
      </c>
      <c r="U65" s="3">
        <f>Таблица2[[#This Row],[LAP DBTime node1 (min)]]/Таблица2[[#This Row],[LAP DBTime (sum)]]</f>
        <v>0.47937411095305832</v>
      </c>
      <c r="V65" s="3">
        <f>Таблица2[[#This Row],[LAP DBTime node2 (min)]]/Таблица2[[#This Row],[LAP DBTime (sum)]]</f>
        <v>0.52062588904694163</v>
      </c>
      <c r="W65" s="47">
        <f>SUM(Таблица2[[#This Row],[LAP Avg Active Sessions node1]:[LAP Avg Active Sessions node2]])</f>
        <v>0.12</v>
      </c>
      <c r="X65" s="47">
        <v>0.06</v>
      </c>
      <c r="Y65" s="47">
        <v>0.06</v>
      </c>
      <c r="Z65" s="3">
        <f>Таблица2[[#This Row],[LAP Avg Active Sessions node1]]/Таблица2[[#This Row],[LAP Avg Active Sessions (sum)]]</f>
        <v>0.5</v>
      </c>
      <c r="AA65" s="3">
        <f>Таблица2[[#This Row],[LAP Avg Active Sessions node2]]/Таблица2[[#This Row],[LAP Avg Active Sessions (sum)]]</f>
        <v>0.5</v>
      </c>
    </row>
    <row r="66" spans="1:27" x14ac:dyDescent="0.25">
      <c r="A66" s="47" t="s">
        <v>193</v>
      </c>
      <c r="B66" s="47" t="s">
        <v>194</v>
      </c>
      <c r="C66" s="47" t="s">
        <v>195</v>
      </c>
      <c r="D66" s="47" t="s">
        <v>85</v>
      </c>
      <c r="E66" s="47">
        <v>60</v>
      </c>
      <c r="F66" s="47">
        <v>5313</v>
      </c>
      <c r="G66" s="47" t="s">
        <v>20</v>
      </c>
      <c r="H66" s="47">
        <f>SUM(Таблица2[[#This Row],[CIF DBTime node1 (min)]:[CIF DBTime node2 (min)]])</f>
        <v>85.86</v>
      </c>
      <c r="I66" s="47">
        <v>38.33</v>
      </c>
      <c r="J66" s="47">
        <v>47.53</v>
      </c>
      <c r="K66" s="3">
        <f>Таблица2[[#This Row],[CIF DBTime node1 (min)]]/Таблица2[[#This Row],[CIF DBTime (sum)]]</f>
        <v>0.44642441183321685</v>
      </c>
      <c r="L66" s="3">
        <f>Таблица2[[#This Row],[CIF DBTime node2 (min)]]/Таблица2[[#This Row],[CIF DBTime (sum)]]</f>
        <v>0.55357558816678321</v>
      </c>
      <c r="M66" s="47">
        <f>SUM(Таблица2[[#This Row],[CIF Avg Active Sessions node1]:[CIF Avg Active Sessions node2]])</f>
        <v>1.4300000000000002</v>
      </c>
      <c r="N66" s="47">
        <v>0.64</v>
      </c>
      <c r="O66" s="47">
        <v>0.79</v>
      </c>
      <c r="P66" s="3">
        <f>Таблица2[[#This Row],[CIF Avg Active Sessions node1]]/Таблица2[[#This Row],[CIF Avg Active Sessions (sum)]]</f>
        <v>0.4475524475524475</v>
      </c>
      <c r="Q66" s="3">
        <f>Таблица2[[#This Row],[CIF Avg Active Sessions node2]]/Таблица2[[#This Row],[CIF Avg Active Sessions (sum)]]</f>
        <v>0.55244755244755239</v>
      </c>
      <c r="R66" s="47">
        <f>SUM(Таблица2[[#This Row],[LAP DBTime node1 (min)]:[LAP DBTime node2 (min)]])</f>
        <v>6.93</v>
      </c>
      <c r="S66" s="47">
        <v>3.3</v>
      </c>
      <c r="T66" s="47">
        <v>3.63</v>
      </c>
      <c r="U66" s="3">
        <f>Таблица2[[#This Row],[LAP DBTime node1 (min)]]/Таблица2[[#This Row],[LAP DBTime (sum)]]</f>
        <v>0.47619047619047616</v>
      </c>
      <c r="V66" s="3">
        <f>Таблица2[[#This Row],[LAP DBTime node2 (min)]]/Таблица2[[#This Row],[LAP DBTime (sum)]]</f>
        <v>0.52380952380952384</v>
      </c>
      <c r="W66" s="47">
        <f>SUM(Таблица2[[#This Row],[LAP Avg Active Sessions node1]:[LAP Avg Active Sessions node2]])</f>
        <v>0.12</v>
      </c>
      <c r="X66" s="47">
        <v>0.06</v>
      </c>
      <c r="Y66" s="47">
        <v>0.06</v>
      </c>
      <c r="Z66" s="3">
        <f>Таблица2[[#This Row],[LAP Avg Active Sessions node1]]/Таблица2[[#This Row],[LAP Avg Active Sessions (sum)]]</f>
        <v>0.5</v>
      </c>
      <c r="AA66" s="3">
        <f>Таблица2[[#This Row],[LAP Avg Active Sessions node2]]/Таблица2[[#This Row],[LAP Avg Active Sessions (sum)]]</f>
        <v>0.5</v>
      </c>
    </row>
    <row r="67" spans="1:27" x14ac:dyDescent="0.25">
      <c r="A67" s="47" t="s">
        <v>196</v>
      </c>
      <c r="B67" s="47" t="s">
        <v>194</v>
      </c>
      <c r="C67" s="47" t="s">
        <v>197</v>
      </c>
      <c r="D67" s="47" t="s">
        <v>198</v>
      </c>
      <c r="E67" s="47">
        <v>60</v>
      </c>
      <c r="F67" s="47">
        <v>5314</v>
      </c>
      <c r="G67" s="47" t="s">
        <v>20</v>
      </c>
      <c r="H67" s="47">
        <f>SUM(Таблица2[[#This Row],[CIF DBTime node1 (min)]:[CIF DBTime node2 (min)]])</f>
        <v>72.48</v>
      </c>
      <c r="I67" s="47">
        <v>28.52</v>
      </c>
      <c r="J67" s="47">
        <v>43.96</v>
      </c>
      <c r="K67" s="3">
        <f>Таблица2[[#This Row],[CIF DBTime node1 (min)]]/Таблица2[[#This Row],[CIF DBTime (sum)]]</f>
        <v>0.39348785871964675</v>
      </c>
      <c r="L67" s="3">
        <f>Таблица2[[#This Row],[CIF DBTime node2 (min)]]/Таблица2[[#This Row],[CIF DBTime (sum)]]</f>
        <v>0.60651214128035313</v>
      </c>
      <c r="M67" s="47">
        <f>SUM(Таблица2[[#This Row],[CIF Avg Active Sessions node1]:[CIF Avg Active Sessions node2]])</f>
        <v>1.2</v>
      </c>
      <c r="N67" s="47">
        <v>0.47</v>
      </c>
      <c r="O67" s="47">
        <v>0.73</v>
      </c>
      <c r="P67" s="3">
        <f>Таблица2[[#This Row],[CIF Avg Active Sessions node1]]/Таблица2[[#This Row],[CIF Avg Active Sessions (sum)]]</f>
        <v>0.39166666666666666</v>
      </c>
      <c r="Q67" s="3">
        <f>Таблица2[[#This Row],[CIF Avg Active Sessions node2]]/Таблица2[[#This Row],[CIF Avg Active Sessions (sum)]]</f>
        <v>0.60833333333333339</v>
      </c>
      <c r="R67" s="47">
        <f>SUM(Таблица2[[#This Row],[LAP DBTime node1 (min)]:[LAP DBTime node2 (min)]])</f>
        <v>7.52</v>
      </c>
      <c r="S67" s="47">
        <v>3.99</v>
      </c>
      <c r="T67" s="47">
        <v>3.53</v>
      </c>
      <c r="U67" s="3">
        <f>Таблица2[[#This Row],[LAP DBTime node1 (min)]]/Таблица2[[#This Row],[LAP DBTime (sum)]]</f>
        <v>0.53058510638297873</v>
      </c>
      <c r="V67" s="3">
        <f>Таблица2[[#This Row],[LAP DBTime node2 (min)]]/Таблица2[[#This Row],[LAP DBTime (sum)]]</f>
        <v>0.46941489361702127</v>
      </c>
      <c r="W67" s="47">
        <f>SUM(Таблица2[[#This Row],[LAP Avg Active Sessions node1]:[LAP Avg Active Sessions node2]])</f>
        <v>0.13</v>
      </c>
      <c r="X67" s="47">
        <v>7.0000000000000007E-2</v>
      </c>
      <c r="Y67" s="47">
        <v>0.06</v>
      </c>
      <c r="Z67" s="3">
        <f>Таблица2[[#This Row],[LAP Avg Active Sessions node1]]/Таблица2[[#This Row],[LAP Avg Active Sessions (sum)]]</f>
        <v>0.53846153846153855</v>
      </c>
      <c r="AA67" s="3">
        <f>Таблица2[[#This Row],[LAP Avg Active Sessions node2]]/Таблица2[[#This Row],[LAP Avg Active Sessions (sum)]]</f>
        <v>0.46153846153846151</v>
      </c>
    </row>
    <row r="68" spans="1:27" x14ac:dyDescent="0.25">
      <c r="A68" s="47" t="s">
        <v>199</v>
      </c>
      <c r="B68" s="47" t="s">
        <v>194</v>
      </c>
      <c r="C68" s="47" t="s">
        <v>200</v>
      </c>
      <c r="D68" s="47" t="s">
        <v>201</v>
      </c>
      <c r="E68" s="47">
        <v>60</v>
      </c>
      <c r="F68" s="47">
        <v>5315</v>
      </c>
      <c r="G68" s="47" t="s">
        <v>20</v>
      </c>
      <c r="H68" s="47">
        <f>SUM(Таблица2[[#This Row],[CIF DBTime node1 (min)]:[CIF DBTime node2 (min)]])</f>
        <v>82.12</v>
      </c>
      <c r="I68" s="47">
        <v>57.55</v>
      </c>
      <c r="J68" s="47">
        <v>24.57</v>
      </c>
      <c r="K68" s="3">
        <f>Таблица2[[#This Row],[CIF DBTime node1 (min)]]/Таблица2[[#This Row],[CIF DBTime (sum)]]</f>
        <v>0.70080370189965902</v>
      </c>
      <c r="L68" s="3">
        <f>Таблица2[[#This Row],[CIF DBTime node2 (min)]]/Таблица2[[#This Row],[CIF DBTime (sum)]]</f>
        <v>0.29919629810034093</v>
      </c>
      <c r="M68" s="47">
        <f>SUM(Таблица2[[#This Row],[CIF Avg Active Sessions node1]:[CIF Avg Active Sessions node2]])</f>
        <v>1.3699999999999999</v>
      </c>
      <c r="N68" s="47">
        <v>0.96</v>
      </c>
      <c r="O68" s="47">
        <v>0.41</v>
      </c>
      <c r="P68" s="3">
        <f>Таблица2[[#This Row],[CIF Avg Active Sessions node1]]/Таблица2[[#This Row],[CIF Avg Active Sessions (sum)]]</f>
        <v>0.7007299270072993</v>
      </c>
      <c r="Q68" s="3">
        <f>Таблица2[[#This Row],[CIF Avg Active Sessions node2]]/Таблица2[[#This Row],[CIF Avg Active Sessions (sum)]]</f>
        <v>0.29927007299270075</v>
      </c>
      <c r="R68" s="47">
        <f>SUM(Таблица2[[#This Row],[LAP DBTime node1 (min)]:[LAP DBTime node2 (min)]])</f>
        <v>7.26</v>
      </c>
      <c r="S68" s="47">
        <v>3.4</v>
      </c>
      <c r="T68" s="47">
        <v>3.86</v>
      </c>
      <c r="U68" s="3">
        <f>Таблица2[[#This Row],[LAP DBTime node1 (min)]]/Таблица2[[#This Row],[LAP DBTime (sum)]]</f>
        <v>0.46831955922865015</v>
      </c>
      <c r="V68" s="3">
        <f>Таблица2[[#This Row],[LAP DBTime node2 (min)]]/Таблица2[[#This Row],[LAP DBTime (sum)]]</f>
        <v>0.5316804407713499</v>
      </c>
      <c r="W68" s="47">
        <f>SUM(Таблица2[[#This Row],[LAP Avg Active Sessions node1]:[LAP Avg Active Sessions node2]])</f>
        <v>0.12</v>
      </c>
      <c r="X68" s="47">
        <v>0.06</v>
      </c>
      <c r="Y68" s="47">
        <v>0.06</v>
      </c>
      <c r="Z68" s="3">
        <f>Таблица2[[#This Row],[LAP Avg Active Sessions node1]]/Таблица2[[#This Row],[LAP Avg Active Sessions (sum)]]</f>
        <v>0.5</v>
      </c>
      <c r="AA68" s="3">
        <f>Таблица2[[#This Row],[LAP Avg Active Sessions node2]]/Таблица2[[#This Row],[LAP Avg Active Sessions (sum)]]</f>
        <v>0.5</v>
      </c>
    </row>
    <row r="69" spans="1:27" x14ac:dyDescent="0.25">
      <c r="A69" s="47" t="s">
        <v>202</v>
      </c>
      <c r="B69" s="47" t="s">
        <v>203</v>
      </c>
      <c r="C69" s="47" t="s">
        <v>204</v>
      </c>
      <c r="D69" s="47" t="s">
        <v>85</v>
      </c>
      <c r="E69" s="47">
        <v>60</v>
      </c>
      <c r="F69" s="47">
        <v>5320</v>
      </c>
      <c r="G69" s="47" t="s">
        <v>20</v>
      </c>
      <c r="H69" s="47">
        <f>SUM(Таблица2[[#This Row],[CIF DBTime node1 (min)]:[CIF DBTime node2 (min)]])</f>
        <v>81.430000000000007</v>
      </c>
      <c r="I69" s="47">
        <v>56.59</v>
      </c>
      <c r="J69" s="47">
        <v>24.84</v>
      </c>
      <c r="K69" s="3">
        <f>Таблица2[[#This Row],[CIF DBTime node1 (min)]]/Таблица2[[#This Row],[CIF DBTime (sum)]]</f>
        <v>0.69495272012771703</v>
      </c>
      <c r="L69" s="3">
        <f>Таблица2[[#This Row],[CIF DBTime node2 (min)]]/Таблица2[[#This Row],[CIF DBTime (sum)]]</f>
        <v>0.30504727987228292</v>
      </c>
      <c r="M69" s="47">
        <f>SUM(Таблица2[[#This Row],[CIF Avg Active Sessions node1]:[CIF Avg Active Sessions node2]])</f>
        <v>1.3699999999999999</v>
      </c>
      <c r="N69" s="47">
        <v>0.95</v>
      </c>
      <c r="O69" s="47">
        <v>0.42</v>
      </c>
      <c r="P69" s="3">
        <f>Таблица2[[#This Row],[CIF Avg Active Sessions node1]]/Таблица2[[#This Row],[CIF Avg Active Sessions (sum)]]</f>
        <v>0.69343065693430661</v>
      </c>
      <c r="Q69" s="3">
        <f>Таблица2[[#This Row],[CIF Avg Active Sessions node2]]/Таблица2[[#This Row],[CIF Avg Active Sessions (sum)]]</f>
        <v>0.30656934306569344</v>
      </c>
      <c r="R69" s="47">
        <f>SUM(Таблица2[[#This Row],[LAP DBTime node1 (min)]:[LAP DBTime node2 (min)]])</f>
        <v>7.3599999999999994</v>
      </c>
      <c r="S69" s="47">
        <v>3.48</v>
      </c>
      <c r="T69" s="47">
        <v>3.88</v>
      </c>
      <c r="U69" s="3">
        <f>Таблица2[[#This Row],[LAP DBTime node1 (min)]]/Таблица2[[#This Row],[LAP DBTime (sum)]]</f>
        <v>0.47282608695652178</v>
      </c>
      <c r="V69" s="3">
        <f>Таблица2[[#This Row],[LAP DBTime node2 (min)]]/Таблица2[[#This Row],[LAP DBTime (sum)]]</f>
        <v>0.52717391304347827</v>
      </c>
      <c r="W69" s="47">
        <f>SUM(Таблица2[[#This Row],[LAP Avg Active Sessions node1]:[LAP Avg Active Sessions node2]])</f>
        <v>0.13</v>
      </c>
      <c r="X69" s="47">
        <v>0.06</v>
      </c>
      <c r="Y69" s="47">
        <v>7.0000000000000007E-2</v>
      </c>
      <c r="Z69" s="3">
        <f>Таблица2[[#This Row],[LAP Avg Active Sessions node1]]/Таблица2[[#This Row],[LAP Avg Active Sessions (sum)]]</f>
        <v>0.46153846153846151</v>
      </c>
      <c r="AA69" s="3">
        <f>Таблица2[[#This Row],[LAP Avg Active Sessions node2]]/Таблица2[[#This Row],[LAP Avg Active Sessions (sum)]]</f>
        <v>0.53846153846153855</v>
      </c>
    </row>
    <row r="70" spans="1:27" x14ac:dyDescent="0.25">
      <c r="A70" s="47" t="s">
        <v>205</v>
      </c>
      <c r="B70" s="47" t="s">
        <v>203</v>
      </c>
      <c r="C70" s="47" t="s">
        <v>206</v>
      </c>
      <c r="D70" s="47" t="s">
        <v>207</v>
      </c>
      <c r="E70" s="47">
        <v>60</v>
      </c>
      <c r="F70" s="47">
        <v>5321</v>
      </c>
      <c r="G70" s="47" t="s">
        <v>20</v>
      </c>
      <c r="H70" s="47">
        <f>SUM(Таблица2[[#This Row],[CIF DBTime node1 (min)]:[CIF DBTime node2 (min)]])</f>
        <v>80.03</v>
      </c>
      <c r="I70" s="47">
        <v>26.37</v>
      </c>
      <c r="J70" s="47">
        <v>53.66</v>
      </c>
      <c r="K70" s="3">
        <f>Таблица2[[#This Row],[CIF DBTime node1 (min)]]/Таблица2[[#This Row],[CIF DBTime (sum)]]</f>
        <v>0.32950143696113959</v>
      </c>
      <c r="L70" s="3">
        <f>Таблица2[[#This Row],[CIF DBTime node2 (min)]]/Таблица2[[#This Row],[CIF DBTime (sum)]]</f>
        <v>0.67049856303886035</v>
      </c>
      <c r="M70" s="47">
        <f>SUM(Таблица2[[#This Row],[CIF Avg Active Sessions node1]:[CIF Avg Active Sessions node2]])</f>
        <v>1.33</v>
      </c>
      <c r="N70" s="47">
        <v>0.44</v>
      </c>
      <c r="O70" s="47">
        <v>0.89</v>
      </c>
      <c r="P70" s="3">
        <f>Таблица2[[#This Row],[CIF Avg Active Sessions node1]]/Таблица2[[#This Row],[CIF Avg Active Sessions (sum)]]</f>
        <v>0.33082706766917291</v>
      </c>
      <c r="Q70" s="3">
        <f>Таблица2[[#This Row],[CIF Avg Active Sessions node2]]/Таблица2[[#This Row],[CIF Avg Active Sessions (sum)]]</f>
        <v>0.66917293233082709</v>
      </c>
      <c r="R70" s="47">
        <f>SUM(Таблица2[[#This Row],[LAP DBTime node1 (min)]:[LAP DBTime node2 (min)]])</f>
        <v>6.8900000000000006</v>
      </c>
      <c r="S70" s="47">
        <v>3.44</v>
      </c>
      <c r="T70" s="47">
        <v>3.45</v>
      </c>
      <c r="U70" s="3">
        <f>Таблица2[[#This Row],[LAP DBTime node1 (min)]]/Таблица2[[#This Row],[LAP DBTime (sum)]]</f>
        <v>0.49927431059506527</v>
      </c>
      <c r="V70" s="3">
        <f>Таблица2[[#This Row],[LAP DBTime node2 (min)]]/Таблица2[[#This Row],[LAP DBTime (sum)]]</f>
        <v>0.50072568940493467</v>
      </c>
      <c r="W70" s="47">
        <f>SUM(Таблица2[[#This Row],[LAP Avg Active Sessions node1]:[LAP Avg Active Sessions node2]])</f>
        <v>0.12</v>
      </c>
      <c r="X70" s="47">
        <v>0.06</v>
      </c>
      <c r="Y70" s="47">
        <v>0.06</v>
      </c>
      <c r="Z70" s="3">
        <f>Таблица2[[#This Row],[LAP Avg Active Sessions node1]]/Таблица2[[#This Row],[LAP Avg Active Sessions (sum)]]</f>
        <v>0.5</v>
      </c>
      <c r="AA70" s="3">
        <f>Таблица2[[#This Row],[LAP Avg Active Sessions node2]]/Таблица2[[#This Row],[LAP Avg Active Sessions (sum)]]</f>
        <v>0.5</v>
      </c>
    </row>
    <row r="71" spans="1:27" x14ac:dyDescent="0.25">
      <c r="A71" s="47" t="s">
        <v>208</v>
      </c>
      <c r="B71" s="47" t="s">
        <v>209</v>
      </c>
      <c r="C71" s="47" t="s">
        <v>210</v>
      </c>
      <c r="D71" s="47" t="s">
        <v>42</v>
      </c>
      <c r="E71" s="47">
        <v>60</v>
      </c>
      <c r="F71" s="47">
        <v>5322</v>
      </c>
      <c r="G71" s="47" t="s">
        <v>20</v>
      </c>
      <c r="H71" s="47">
        <f>SUM(Таблица2[[#This Row],[CIF DBTime node1 (min)]:[CIF DBTime node2 (min)]])</f>
        <v>81.710000000000008</v>
      </c>
      <c r="I71" s="47">
        <v>55.96</v>
      </c>
      <c r="J71" s="47">
        <v>25.75</v>
      </c>
      <c r="K71" s="3">
        <f>Таблица2[[#This Row],[CIF DBTime node1 (min)]]/Таблица2[[#This Row],[CIF DBTime (sum)]]</f>
        <v>0.68486109411332752</v>
      </c>
      <c r="L71" s="3">
        <f>Таблица2[[#This Row],[CIF DBTime node2 (min)]]/Таблица2[[#This Row],[CIF DBTime (sum)]]</f>
        <v>0.31513890588667237</v>
      </c>
      <c r="M71" s="47">
        <f>SUM(Таблица2[[#This Row],[CIF Avg Active Sessions node1]:[CIF Avg Active Sessions node2]])</f>
        <v>1.36</v>
      </c>
      <c r="N71" s="47">
        <v>0.93</v>
      </c>
      <c r="O71" s="47">
        <v>0.43</v>
      </c>
      <c r="P71" s="3">
        <f>Таблица2[[#This Row],[CIF Avg Active Sessions node1]]/Таблица2[[#This Row],[CIF Avg Active Sessions (sum)]]</f>
        <v>0.68382352941176472</v>
      </c>
      <c r="Q71" s="3">
        <f>Таблица2[[#This Row],[CIF Avg Active Sessions node2]]/Таблица2[[#This Row],[CIF Avg Active Sessions (sum)]]</f>
        <v>0.31617647058823528</v>
      </c>
      <c r="R71" s="47">
        <f>SUM(Таблица2[[#This Row],[LAP DBTime node1 (min)]:[LAP DBTime node2 (min)]])</f>
        <v>12.1</v>
      </c>
      <c r="S71" s="47">
        <v>8.24</v>
      </c>
      <c r="T71" s="47">
        <v>3.86</v>
      </c>
      <c r="U71" s="3">
        <f>Таблица2[[#This Row],[LAP DBTime node1 (min)]]/Таблица2[[#This Row],[LAP DBTime (sum)]]</f>
        <v>0.68099173553719017</v>
      </c>
      <c r="V71" s="3">
        <f>Таблица2[[#This Row],[LAP DBTime node2 (min)]]/Таблица2[[#This Row],[LAP DBTime (sum)]]</f>
        <v>0.31900826446280994</v>
      </c>
      <c r="W71" s="47">
        <f>SUM(Таблица2[[#This Row],[LAP Avg Active Sessions node1]:[LAP Avg Active Sessions node2]])</f>
        <v>0.2</v>
      </c>
      <c r="X71" s="47">
        <v>0.14000000000000001</v>
      </c>
      <c r="Y71" s="47">
        <v>0.06</v>
      </c>
      <c r="Z71" s="3">
        <f>Таблица2[[#This Row],[LAP Avg Active Sessions node1]]/Таблица2[[#This Row],[LAP Avg Active Sessions (sum)]]</f>
        <v>0.70000000000000007</v>
      </c>
      <c r="AA71" s="3">
        <f>Таблица2[[#This Row],[LAP Avg Active Sessions node2]]/Таблица2[[#This Row],[LAP Avg Active Sessions (sum)]]</f>
        <v>0.3</v>
      </c>
    </row>
    <row r="72" spans="1:27" x14ac:dyDescent="0.25">
      <c r="A72" s="47" t="s">
        <v>211</v>
      </c>
      <c r="B72" s="47" t="s">
        <v>209</v>
      </c>
      <c r="C72" s="47" t="s">
        <v>212</v>
      </c>
      <c r="D72" s="47" t="s">
        <v>155</v>
      </c>
      <c r="E72" s="47">
        <v>60</v>
      </c>
      <c r="F72" s="47">
        <v>5323</v>
      </c>
      <c r="G72" s="47" t="s">
        <v>20</v>
      </c>
      <c r="H72" s="47">
        <f>SUM(Таблица2[[#This Row],[CIF DBTime node1 (min)]:[CIF DBTime node2 (min)]])</f>
        <v>80.75</v>
      </c>
      <c r="I72" s="47">
        <v>52.49</v>
      </c>
      <c r="J72" s="47">
        <v>28.26</v>
      </c>
      <c r="K72" s="3">
        <f>Таблица2[[#This Row],[CIF DBTime node1 (min)]]/Таблица2[[#This Row],[CIF DBTime (sum)]]</f>
        <v>0.65003095975232206</v>
      </c>
      <c r="L72" s="3">
        <f>Таблица2[[#This Row],[CIF DBTime node2 (min)]]/Таблица2[[#This Row],[CIF DBTime (sum)]]</f>
        <v>0.34996904024767805</v>
      </c>
      <c r="M72" s="47">
        <f>SUM(Таблица2[[#This Row],[CIF Avg Active Sessions node1]:[CIF Avg Active Sessions node2]])</f>
        <v>1.3399999999999999</v>
      </c>
      <c r="N72" s="47">
        <v>0.87</v>
      </c>
      <c r="O72" s="47">
        <v>0.47</v>
      </c>
      <c r="P72" s="3">
        <f>Таблица2[[#This Row],[CIF Avg Active Sessions node1]]/Таблица2[[#This Row],[CIF Avg Active Sessions (sum)]]</f>
        <v>0.64925373134328368</v>
      </c>
      <c r="Q72" s="3">
        <f>Таблица2[[#This Row],[CIF Avg Active Sessions node2]]/Таблица2[[#This Row],[CIF Avg Active Sessions (sum)]]</f>
        <v>0.35074626865671643</v>
      </c>
      <c r="R72" s="47">
        <f>SUM(Таблица2[[#This Row],[LAP DBTime node1 (min)]:[LAP DBTime node2 (min)]])</f>
        <v>7.21</v>
      </c>
      <c r="S72" s="47">
        <v>3.43</v>
      </c>
      <c r="T72" s="47">
        <v>3.78</v>
      </c>
      <c r="U72" s="3">
        <f>Таблица2[[#This Row],[LAP DBTime node1 (min)]]/Таблица2[[#This Row],[LAP DBTime (sum)]]</f>
        <v>0.47572815533980584</v>
      </c>
      <c r="V72" s="3">
        <f>Таблица2[[#This Row],[LAP DBTime node2 (min)]]/Таблица2[[#This Row],[LAP DBTime (sum)]]</f>
        <v>0.52427184466019416</v>
      </c>
      <c r="W72" s="47">
        <f>SUM(Таблица2[[#This Row],[LAP Avg Active Sessions node1]:[LAP Avg Active Sessions node2]])</f>
        <v>0.12</v>
      </c>
      <c r="X72" s="47">
        <v>0.06</v>
      </c>
      <c r="Y72" s="47">
        <v>0.06</v>
      </c>
      <c r="Z72" s="3">
        <f>Таблица2[[#This Row],[LAP Avg Active Sessions node1]]/Таблица2[[#This Row],[LAP Avg Active Sessions (sum)]]</f>
        <v>0.5</v>
      </c>
      <c r="AA72" s="3">
        <f>Таблица2[[#This Row],[LAP Avg Active Sessions node2]]/Таблица2[[#This Row],[LAP Avg Active Sessions (sum)]]</f>
        <v>0.5</v>
      </c>
    </row>
    <row r="73" spans="1:27" x14ac:dyDescent="0.25">
      <c r="A73" s="47" t="s">
        <v>213</v>
      </c>
      <c r="B73" s="47" t="s">
        <v>214</v>
      </c>
      <c r="C73" s="47" t="s">
        <v>215</v>
      </c>
      <c r="D73" s="47" t="s">
        <v>216</v>
      </c>
      <c r="E73" s="47">
        <v>60</v>
      </c>
      <c r="F73" s="47">
        <v>5324</v>
      </c>
      <c r="G73" s="47" t="s">
        <v>20</v>
      </c>
      <c r="H73" s="47">
        <f>SUM(Таблица2[[#This Row],[CIF DBTime node1 (min)]:[CIF DBTime node2 (min)]])</f>
        <v>79.94</v>
      </c>
      <c r="I73" s="47">
        <v>57.17</v>
      </c>
      <c r="J73" s="47">
        <v>22.77</v>
      </c>
      <c r="K73" s="3">
        <f>Таблица2[[#This Row],[CIF DBTime node1 (min)]]/Таблица2[[#This Row],[CIF DBTime (sum)]]</f>
        <v>0.71516137102827126</v>
      </c>
      <c r="L73" s="3">
        <f>Таблица2[[#This Row],[CIF DBTime node2 (min)]]/Таблица2[[#This Row],[CIF DBTime (sum)]]</f>
        <v>0.28483862897172879</v>
      </c>
      <c r="M73" s="47">
        <f>SUM(Таблица2[[#This Row],[CIF Avg Active Sessions node1]:[CIF Avg Active Sessions node2]])</f>
        <v>1.33</v>
      </c>
      <c r="N73" s="47">
        <v>0.95</v>
      </c>
      <c r="O73" s="47">
        <v>0.38</v>
      </c>
      <c r="P73" s="3">
        <f>Таблица2[[#This Row],[CIF Avg Active Sessions node1]]/Таблица2[[#This Row],[CIF Avg Active Sessions (sum)]]</f>
        <v>0.71428571428571419</v>
      </c>
      <c r="Q73" s="3">
        <f>Таблица2[[#This Row],[CIF Avg Active Sessions node2]]/Таблица2[[#This Row],[CIF Avg Active Sessions (sum)]]</f>
        <v>0.2857142857142857</v>
      </c>
      <c r="R73" s="47">
        <f>SUM(Таблица2[[#This Row],[LAP DBTime node1 (min)]:[LAP DBTime node2 (min)]])</f>
        <v>48.93</v>
      </c>
      <c r="S73" s="47">
        <v>46.25</v>
      </c>
      <c r="T73" s="47">
        <v>2.68</v>
      </c>
      <c r="U73" s="3">
        <f>Таблица2[[#This Row],[LAP DBTime node1 (min)]]/Таблица2[[#This Row],[LAP DBTime (sum)]]</f>
        <v>0.94522787655834861</v>
      </c>
      <c r="V73" s="3">
        <f>Таблица2[[#This Row],[LAP DBTime node2 (min)]]/Таблица2[[#This Row],[LAP DBTime (sum)]]</f>
        <v>5.4772123441651339E-2</v>
      </c>
      <c r="W73" s="47">
        <f>SUM(Таблица2[[#This Row],[LAP Avg Active Sessions node1]:[LAP Avg Active Sessions node2]])</f>
        <v>0.81</v>
      </c>
      <c r="X73" s="47">
        <v>0.77</v>
      </c>
      <c r="Y73" s="47">
        <v>0.04</v>
      </c>
      <c r="Z73" s="3">
        <f>Таблица2[[#This Row],[LAP Avg Active Sessions node1]]/Таблица2[[#This Row],[LAP Avg Active Sessions (sum)]]</f>
        <v>0.95061728395061729</v>
      </c>
      <c r="AA73" s="3">
        <f>Таблица2[[#This Row],[LAP Avg Active Sessions node2]]/Таблица2[[#This Row],[LAP Avg Active Sessions (sum)]]</f>
        <v>4.9382716049382713E-2</v>
      </c>
    </row>
    <row r="74" spans="1:27" x14ac:dyDescent="0.25">
      <c r="A74" s="47" t="s">
        <v>217</v>
      </c>
      <c r="B74" s="47" t="s">
        <v>214</v>
      </c>
      <c r="C74" s="47" t="s">
        <v>218</v>
      </c>
      <c r="D74" s="47" t="s">
        <v>29</v>
      </c>
      <c r="E74" s="47">
        <v>60</v>
      </c>
      <c r="F74" s="47">
        <v>5327</v>
      </c>
      <c r="G74" s="47" t="s">
        <v>20</v>
      </c>
      <c r="H74" s="47">
        <f>SUM(Таблица2[[#This Row],[CIF DBTime node1 (min)]:[CIF DBTime node2 (min)]])</f>
        <v>79.680000000000007</v>
      </c>
      <c r="I74" s="47">
        <v>31.57</v>
      </c>
      <c r="J74" s="47">
        <v>48.11</v>
      </c>
      <c r="K74" s="3">
        <f>Таблица2[[#This Row],[CIF DBTime node1 (min)]]/Таблица2[[#This Row],[CIF DBTime (sum)]]</f>
        <v>0.39620983935742971</v>
      </c>
      <c r="L74" s="3">
        <f>Таблица2[[#This Row],[CIF DBTime node2 (min)]]/Таблица2[[#This Row],[CIF DBTime (sum)]]</f>
        <v>0.60379016064257018</v>
      </c>
      <c r="M74" s="47">
        <f>SUM(Таблица2[[#This Row],[CIF Avg Active Sessions node1]:[CIF Avg Active Sessions node2]])</f>
        <v>1.34</v>
      </c>
      <c r="N74" s="47">
        <v>0.53</v>
      </c>
      <c r="O74" s="47">
        <v>0.81</v>
      </c>
      <c r="P74" s="3">
        <f>Таблица2[[#This Row],[CIF Avg Active Sessions node1]]/Таблица2[[#This Row],[CIF Avg Active Sessions (sum)]]</f>
        <v>0.39552238805970147</v>
      </c>
      <c r="Q74" s="3">
        <f>Таблица2[[#This Row],[CIF Avg Active Sessions node2]]/Таблица2[[#This Row],[CIF Avg Active Sessions (sum)]]</f>
        <v>0.60447761194029848</v>
      </c>
      <c r="R74" s="47">
        <f>SUM(Таблица2[[#This Row],[LAP DBTime node1 (min)]:[LAP DBTime node2 (min)]])</f>
        <v>5.9399999999999995</v>
      </c>
      <c r="S74" s="47">
        <v>3.5</v>
      </c>
      <c r="T74" s="47">
        <v>2.44</v>
      </c>
      <c r="U74" s="3">
        <f>Таблица2[[#This Row],[LAP DBTime node1 (min)]]/Таблица2[[#This Row],[LAP DBTime (sum)]]</f>
        <v>0.58922558922558932</v>
      </c>
      <c r="V74" s="3">
        <f>Таблица2[[#This Row],[LAP DBTime node2 (min)]]/Таблица2[[#This Row],[LAP DBTime (sum)]]</f>
        <v>0.41077441077441079</v>
      </c>
      <c r="W74" s="47">
        <f>SUM(Таблица2[[#This Row],[LAP Avg Active Sessions node1]:[LAP Avg Active Sessions node2]])</f>
        <v>0.1</v>
      </c>
      <c r="X74" s="47">
        <v>0.06</v>
      </c>
      <c r="Y74" s="47">
        <v>0.04</v>
      </c>
      <c r="Z74" s="3">
        <f>Таблица2[[#This Row],[LAP Avg Active Sessions node1]]/Таблица2[[#This Row],[LAP Avg Active Sessions (sum)]]</f>
        <v>0.6</v>
      </c>
      <c r="AA74" s="3">
        <f>Таблица2[[#This Row],[LAP Avg Active Sessions node2]]/Таблица2[[#This Row],[LAP Avg Active Sessions (sum)]]</f>
        <v>0.39999999999999997</v>
      </c>
    </row>
    <row r="75" spans="1:27" x14ac:dyDescent="0.25">
      <c r="A75" s="47" t="s">
        <v>219</v>
      </c>
      <c r="B75" s="47" t="s">
        <v>220</v>
      </c>
      <c r="C75" s="47" t="s">
        <v>221</v>
      </c>
      <c r="D75" s="47" t="s">
        <v>216</v>
      </c>
      <c r="E75" s="47">
        <v>60</v>
      </c>
      <c r="F75" s="47">
        <v>5331</v>
      </c>
      <c r="G75" s="47" t="s">
        <v>20</v>
      </c>
      <c r="H75" s="47">
        <f>SUM(Таблица2[[#This Row],[CIF DBTime node1 (min)]:[CIF DBTime node2 (min)]])</f>
        <v>74.59</v>
      </c>
      <c r="I75" s="47">
        <v>16.36</v>
      </c>
      <c r="J75" s="47">
        <v>58.23</v>
      </c>
      <c r="K75" s="3">
        <f>Таблица2[[#This Row],[CIF DBTime node1 (min)]]/Таблица2[[#This Row],[CIF DBTime (sum)]]</f>
        <v>0.2193323501809894</v>
      </c>
      <c r="L75" s="3">
        <f>Таблица2[[#This Row],[CIF DBTime node2 (min)]]/Таблица2[[#This Row],[CIF DBTime (sum)]]</f>
        <v>0.78066764981901049</v>
      </c>
      <c r="M75" s="47">
        <f>SUM(Таблица2[[#This Row],[CIF Avg Active Sessions node1]:[CIF Avg Active Sessions node2]])</f>
        <v>1.24</v>
      </c>
      <c r="N75" s="47">
        <v>0.27</v>
      </c>
      <c r="O75" s="47">
        <v>0.97</v>
      </c>
      <c r="P75" s="3">
        <f>Таблица2[[#This Row],[CIF Avg Active Sessions node1]]/Таблица2[[#This Row],[CIF Avg Active Sessions (sum)]]</f>
        <v>0.217741935483871</v>
      </c>
      <c r="Q75" s="3">
        <f>Таблица2[[#This Row],[CIF Avg Active Sessions node2]]/Таблица2[[#This Row],[CIF Avg Active Sessions (sum)]]</f>
        <v>0.782258064516129</v>
      </c>
      <c r="R75" s="47">
        <f>SUM(Таблица2[[#This Row],[LAP DBTime node1 (min)]:[LAP DBTime node2 (min)]])</f>
        <v>5.8900000000000006</v>
      </c>
      <c r="S75" s="47">
        <v>3.5</v>
      </c>
      <c r="T75" s="47">
        <v>2.39</v>
      </c>
      <c r="U75" s="3">
        <f>Таблица2[[#This Row],[LAP DBTime node1 (min)]]/Таблица2[[#This Row],[LAP DBTime (sum)]]</f>
        <v>0.59422750424448212</v>
      </c>
      <c r="V75" s="3">
        <f>Таблица2[[#This Row],[LAP DBTime node2 (min)]]/Таблица2[[#This Row],[LAP DBTime (sum)]]</f>
        <v>0.40577249575551783</v>
      </c>
      <c r="W75" s="47">
        <f>SUM(Таблица2[[#This Row],[LAP Avg Active Sessions node1]:[LAP Avg Active Sessions node2]])</f>
        <v>0.1</v>
      </c>
      <c r="X75" s="47">
        <v>0.06</v>
      </c>
      <c r="Y75" s="47">
        <v>0.04</v>
      </c>
      <c r="Z75" s="3">
        <f>Таблица2[[#This Row],[LAP Avg Active Sessions node1]]/Таблица2[[#This Row],[LAP Avg Active Sessions (sum)]]</f>
        <v>0.6</v>
      </c>
      <c r="AA75" s="3">
        <f>Таблица2[[#This Row],[LAP Avg Active Sessions node2]]/Таблица2[[#This Row],[LAP Avg Active Sessions (sum)]]</f>
        <v>0.39999999999999997</v>
      </c>
    </row>
    <row r="76" spans="1:27" x14ac:dyDescent="0.25">
      <c r="A76" s="47" t="s">
        <v>222</v>
      </c>
      <c r="B76" s="47" t="s">
        <v>220</v>
      </c>
      <c r="C76" s="47" t="s">
        <v>223</v>
      </c>
      <c r="D76" s="47" t="s">
        <v>35</v>
      </c>
      <c r="E76" s="47">
        <v>60</v>
      </c>
      <c r="F76" s="47">
        <v>5332</v>
      </c>
      <c r="G76" s="47" t="s">
        <v>20</v>
      </c>
      <c r="H76" s="47">
        <f>SUM(Таблица2[[#This Row],[CIF DBTime node1 (min)]:[CIF DBTime node2 (min)]])</f>
        <v>84.86</v>
      </c>
      <c r="I76" s="47">
        <v>28.86</v>
      </c>
      <c r="J76" s="47">
        <v>56</v>
      </c>
      <c r="K76" s="3">
        <f>Таблица2[[#This Row],[CIF DBTime node1 (min)]]/Таблица2[[#This Row],[CIF DBTime (sum)]]</f>
        <v>0.34008955927409851</v>
      </c>
      <c r="L76" s="3">
        <f>Таблица2[[#This Row],[CIF DBTime node2 (min)]]/Таблица2[[#This Row],[CIF DBTime (sum)]]</f>
        <v>0.65991044072590144</v>
      </c>
      <c r="M76" s="47">
        <f>SUM(Таблица2[[#This Row],[CIF Avg Active Sessions node1]:[CIF Avg Active Sessions node2]])</f>
        <v>1.4100000000000001</v>
      </c>
      <c r="N76" s="47">
        <v>0.48</v>
      </c>
      <c r="O76" s="47">
        <v>0.93</v>
      </c>
      <c r="P76" s="3">
        <f>Таблица2[[#This Row],[CIF Avg Active Sessions node1]]/Таблица2[[#This Row],[CIF Avg Active Sessions (sum)]]</f>
        <v>0.34042553191489355</v>
      </c>
      <c r="Q76" s="3">
        <f>Таблица2[[#This Row],[CIF Avg Active Sessions node2]]/Таблица2[[#This Row],[CIF Avg Active Sessions (sum)]]</f>
        <v>0.65957446808510634</v>
      </c>
      <c r="R76" s="47">
        <f>SUM(Таблица2[[#This Row],[LAP DBTime node1 (min)]:[LAP DBTime node2 (min)]])</f>
        <v>36.67</v>
      </c>
      <c r="S76" s="47">
        <v>34.24</v>
      </c>
      <c r="T76" s="47">
        <v>2.4300000000000002</v>
      </c>
      <c r="U76" s="3">
        <f>Таблица2[[#This Row],[LAP DBTime node1 (min)]]/Таблица2[[#This Row],[LAP DBTime (sum)]]</f>
        <v>0.93373329697300245</v>
      </c>
      <c r="V76" s="3">
        <f>Таблица2[[#This Row],[LAP DBTime node2 (min)]]/Таблица2[[#This Row],[LAP DBTime (sum)]]</f>
        <v>6.6266703026997553E-2</v>
      </c>
      <c r="W76" s="47">
        <f>SUM(Таблица2[[#This Row],[LAP Avg Active Sessions node1]:[LAP Avg Active Sessions node2]])</f>
        <v>0.61</v>
      </c>
      <c r="X76" s="47">
        <v>0.56999999999999995</v>
      </c>
      <c r="Y76" s="47">
        <v>0.04</v>
      </c>
      <c r="Z76" s="3">
        <f>Таблица2[[#This Row],[LAP Avg Active Sessions node1]]/Таблица2[[#This Row],[LAP Avg Active Sessions (sum)]]</f>
        <v>0.93442622950819665</v>
      </c>
      <c r="AA76" s="3">
        <f>Таблица2[[#This Row],[LAP Avg Active Sessions node2]]/Таблица2[[#This Row],[LAP Avg Active Sessions (sum)]]</f>
        <v>6.5573770491803282E-2</v>
      </c>
    </row>
    <row r="77" spans="1:27" x14ac:dyDescent="0.25">
      <c r="A77" s="47" t="s">
        <v>224</v>
      </c>
      <c r="B77" s="47" t="s">
        <v>225</v>
      </c>
      <c r="C77" s="47" t="s">
        <v>226</v>
      </c>
      <c r="D77" s="47" t="s">
        <v>148</v>
      </c>
      <c r="E77" s="47">
        <v>60</v>
      </c>
      <c r="F77" s="47">
        <v>5333</v>
      </c>
      <c r="G77" s="47" t="s">
        <v>20</v>
      </c>
      <c r="H77" s="47">
        <f>SUM(Таблица2[[#This Row],[CIF DBTime node1 (min)]:[CIF DBTime node2 (min)]])</f>
        <v>67.760000000000005</v>
      </c>
      <c r="I77" s="47">
        <v>8.52</v>
      </c>
      <c r="J77" s="47">
        <v>59.24</v>
      </c>
      <c r="K77" s="3">
        <f>Таблица2[[#This Row],[CIF DBTime node1 (min)]]/Таблица2[[#This Row],[CIF DBTime (sum)]]</f>
        <v>0.12573789846517117</v>
      </c>
      <c r="L77" s="3">
        <f>Таблица2[[#This Row],[CIF DBTime node2 (min)]]/Таблица2[[#This Row],[CIF DBTime (sum)]]</f>
        <v>0.87426210153482875</v>
      </c>
      <c r="M77" s="47">
        <f>SUM(Таблица2[[#This Row],[CIF Avg Active Sessions node1]:[CIF Avg Active Sessions node2]])</f>
        <v>1.1299999999999999</v>
      </c>
      <c r="N77" s="47">
        <v>0.14000000000000001</v>
      </c>
      <c r="O77" s="47">
        <v>0.99</v>
      </c>
      <c r="P77" s="3">
        <f>Таблица2[[#This Row],[CIF Avg Active Sessions node1]]/Таблица2[[#This Row],[CIF Avg Active Sessions (sum)]]</f>
        <v>0.12389380530973454</v>
      </c>
      <c r="Q77" s="3">
        <f>Таблица2[[#This Row],[CIF Avg Active Sessions node2]]/Таблица2[[#This Row],[CIF Avg Active Sessions (sum)]]</f>
        <v>0.87610619469026552</v>
      </c>
      <c r="R77" s="47">
        <f>SUM(Таблица2[[#This Row],[LAP DBTime node1 (min)]:[LAP DBTime node2 (min)]])</f>
        <v>5.79</v>
      </c>
      <c r="S77" s="47">
        <v>3.44</v>
      </c>
      <c r="T77" s="47">
        <v>2.35</v>
      </c>
      <c r="U77" s="3">
        <f>Таблица2[[#This Row],[LAP DBTime node1 (min)]]/Таблица2[[#This Row],[LAP DBTime (sum)]]</f>
        <v>0.59412780656303976</v>
      </c>
      <c r="V77" s="3">
        <f>Таблица2[[#This Row],[LAP DBTime node2 (min)]]/Таблица2[[#This Row],[LAP DBTime (sum)]]</f>
        <v>0.40587219343696029</v>
      </c>
      <c r="W77" s="47">
        <f>SUM(Таблица2[[#This Row],[LAP Avg Active Sessions node1]:[LAP Avg Active Sessions node2]])</f>
        <v>0.1</v>
      </c>
      <c r="X77" s="47">
        <v>0.06</v>
      </c>
      <c r="Y77" s="47">
        <v>0.04</v>
      </c>
      <c r="Z77" s="3">
        <f>Таблица2[[#This Row],[LAP Avg Active Sessions node1]]/Таблица2[[#This Row],[LAP Avg Active Sessions (sum)]]</f>
        <v>0.6</v>
      </c>
      <c r="AA77" s="3">
        <f>Таблица2[[#This Row],[LAP Avg Active Sessions node2]]/Таблица2[[#This Row],[LAP Avg Active Sessions (sum)]]</f>
        <v>0.39999999999999997</v>
      </c>
    </row>
    <row r="78" spans="1:27" hidden="1" x14ac:dyDescent="0.25">
      <c r="A78" s="47" t="s">
        <v>227</v>
      </c>
      <c r="B78" s="47" t="s">
        <v>225</v>
      </c>
      <c r="C78" s="47" t="s">
        <v>228</v>
      </c>
      <c r="D78" s="47" t="s">
        <v>229</v>
      </c>
      <c r="E78" s="47">
        <v>65</v>
      </c>
      <c r="F78" s="47">
        <v>5334</v>
      </c>
      <c r="G78" s="47" t="s">
        <v>49</v>
      </c>
      <c r="H78" s="47">
        <f>SUM(Таблица2[[#This Row],[CIF DBTime node1 (min)]:[CIF DBTime node2 (min)]])</f>
        <v>514.87</v>
      </c>
      <c r="I78" s="47">
        <v>231.33</v>
      </c>
      <c r="J78" s="47">
        <v>283.54000000000002</v>
      </c>
      <c r="K78" s="3">
        <f>Таблица2[[#This Row],[CIF DBTime node1 (min)]]/Таблица2[[#This Row],[CIF DBTime (sum)]]</f>
        <v>0.44929788101850954</v>
      </c>
      <c r="L78" s="3">
        <f>Таблица2[[#This Row],[CIF DBTime node2 (min)]]/Таблица2[[#This Row],[CIF DBTime (sum)]]</f>
        <v>0.55070211898149046</v>
      </c>
      <c r="M78" s="47">
        <f>SUM(Таблица2[[#This Row],[CIF Avg Active Sessions node1]:[CIF Avg Active Sessions node2]])</f>
        <v>7.88</v>
      </c>
      <c r="N78" s="47">
        <v>3.54</v>
      </c>
      <c r="O78" s="47">
        <v>4.34</v>
      </c>
      <c r="P78" s="3">
        <f>Таблица2[[#This Row],[CIF Avg Active Sessions node1]]/Таблица2[[#This Row],[CIF Avg Active Sessions (sum)]]</f>
        <v>0.44923857868020306</v>
      </c>
      <c r="Q78" s="3">
        <f>Таблица2[[#This Row],[CIF Avg Active Sessions node2]]/Таблица2[[#This Row],[CIF Avg Active Sessions (sum)]]</f>
        <v>0.550761421319797</v>
      </c>
      <c r="R78" s="47">
        <f>SUM(Таблица2[[#This Row],[LAP DBTime node1 (min)]:[LAP DBTime node2 (min)]])</f>
        <v>50.75</v>
      </c>
      <c r="S78" s="47">
        <v>48.81</v>
      </c>
      <c r="T78" s="47">
        <v>1.94</v>
      </c>
      <c r="U78" s="3">
        <f>Таблица2[[#This Row],[LAP DBTime node1 (min)]]/Таблица2[[#This Row],[LAP DBTime (sum)]]</f>
        <v>0.96177339901477832</v>
      </c>
      <c r="V78" s="3">
        <f>Таблица2[[#This Row],[LAP DBTime node2 (min)]]/Таблица2[[#This Row],[LAP DBTime (sum)]]</f>
        <v>3.8226600985221675E-2</v>
      </c>
      <c r="W78" s="47">
        <f>SUM(Таблица2[[#This Row],[LAP Avg Active Sessions node1]:[LAP Avg Active Sessions node2]])</f>
        <v>0.85</v>
      </c>
      <c r="X78" s="47">
        <v>0.82</v>
      </c>
      <c r="Y78" s="47">
        <v>0.03</v>
      </c>
      <c r="Z78" s="3">
        <f>Таблица2[[#This Row],[LAP Avg Active Sessions node1]]/Таблица2[[#This Row],[LAP Avg Active Sessions (sum)]]</f>
        <v>0.96470588235294119</v>
      </c>
      <c r="AA78" s="3">
        <f>Таблица2[[#This Row],[LAP Avg Active Sessions node2]]/Таблица2[[#This Row],[LAP Avg Active Sessions (sum)]]</f>
        <v>3.5294117647058823E-2</v>
      </c>
    </row>
    <row r="79" spans="1:27" hidden="1" x14ac:dyDescent="0.25">
      <c r="A79" s="47" t="s">
        <v>230</v>
      </c>
      <c r="B79" s="47" t="s">
        <v>231</v>
      </c>
      <c r="C79" s="47" t="s">
        <v>232</v>
      </c>
      <c r="D79" s="47" t="s">
        <v>115</v>
      </c>
      <c r="E79" s="47">
        <v>60</v>
      </c>
      <c r="F79" s="47">
        <v>5338</v>
      </c>
      <c r="G79" s="47" t="s">
        <v>49</v>
      </c>
      <c r="H79" s="47">
        <f>SUM(Таблица2[[#This Row],[CIF DBTime node1 (min)]:[CIF DBTime node2 (min)]])</f>
        <v>487.84000000000003</v>
      </c>
      <c r="I79" s="47">
        <v>289.68</v>
      </c>
      <c r="J79" s="47">
        <v>198.16</v>
      </c>
      <c r="K79" s="3">
        <f>Таблица2[[#This Row],[CIF DBTime node1 (min)]]/Таблица2[[#This Row],[CIF DBTime (sum)]]</f>
        <v>0.59380124631026565</v>
      </c>
      <c r="L79" s="3">
        <f>Таблица2[[#This Row],[CIF DBTime node2 (min)]]/Таблица2[[#This Row],[CIF DBTime (sum)]]</f>
        <v>0.40619875368973429</v>
      </c>
      <c r="M79" s="47">
        <f>SUM(Таблица2[[#This Row],[CIF Avg Active Sessions node1]:[CIF Avg Active Sessions node2]])</f>
        <v>7.88</v>
      </c>
      <c r="N79" s="47">
        <v>3.54</v>
      </c>
      <c r="O79" s="47">
        <v>4.34</v>
      </c>
      <c r="P79" s="3">
        <f>Таблица2[[#This Row],[CIF Avg Active Sessions node1]]/Таблица2[[#This Row],[CIF Avg Active Sessions (sum)]]</f>
        <v>0.44923857868020306</v>
      </c>
      <c r="Q79" s="3">
        <f>Таблица2[[#This Row],[CIF Avg Active Sessions node2]]/Таблица2[[#This Row],[CIF Avg Active Sessions (sum)]]</f>
        <v>0.550761421319797</v>
      </c>
      <c r="R79" s="47">
        <f>SUM(Таблица2[[#This Row],[LAP DBTime node1 (min)]:[LAP DBTime node2 (min)]])</f>
        <v>50.75</v>
      </c>
      <c r="S79" s="47">
        <v>48.81</v>
      </c>
      <c r="T79" s="47">
        <v>1.94</v>
      </c>
      <c r="U79" s="3">
        <f>Таблица2[[#This Row],[LAP DBTime node1 (min)]]/Таблица2[[#This Row],[LAP DBTime (sum)]]</f>
        <v>0.96177339901477832</v>
      </c>
      <c r="V79" s="3">
        <f>Таблица2[[#This Row],[LAP DBTime node2 (min)]]/Таблица2[[#This Row],[LAP DBTime (sum)]]</f>
        <v>3.8226600985221675E-2</v>
      </c>
      <c r="W79" s="47">
        <f>SUM(Таблица2[[#This Row],[LAP Avg Active Sessions node1]:[LAP Avg Active Sessions node2]])</f>
        <v>0.85</v>
      </c>
      <c r="X79" s="47">
        <v>0.82</v>
      </c>
      <c r="Y79" s="47">
        <v>0.03</v>
      </c>
      <c r="Z79" s="3">
        <f>Таблица2[[#This Row],[LAP Avg Active Sessions node1]]/Таблица2[[#This Row],[LAP Avg Active Sessions (sum)]]</f>
        <v>0.96470588235294119</v>
      </c>
      <c r="AA79" s="3">
        <f>Таблица2[[#This Row],[LAP Avg Active Sessions node2]]/Таблица2[[#This Row],[LAP Avg Active Sessions (sum)]]</f>
        <v>3.5294117647058823E-2</v>
      </c>
    </row>
    <row r="80" spans="1:27" x14ac:dyDescent="0.25">
      <c r="A80" s="47" t="s">
        <v>233</v>
      </c>
      <c r="B80" s="47" t="s">
        <v>231</v>
      </c>
      <c r="C80" s="47" t="s">
        <v>234</v>
      </c>
      <c r="D80" s="47" t="s">
        <v>153</v>
      </c>
      <c r="E80" s="47">
        <v>60</v>
      </c>
      <c r="F80" s="47">
        <v>5339</v>
      </c>
      <c r="G80" s="47" t="s">
        <v>20</v>
      </c>
      <c r="H80" s="47">
        <f>SUM(Таблица2[[#This Row],[CIF DBTime node1 (min)]:[CIF DBTime node2 (min)]])</f>
        <v>79.489999999999995</v>
      </c>
      <c r="I80" s="47">
        <v>19.73</v>
      </c>
      <c r="J80" s="47">
        <v>59.76</v>
      </c>
      <c r="K80" s="3">
        <f>Таблица2[[#This Row],[CIF DBTime node1 (min)]]/Таблица2[[#This Row],[CIF DBTime (sum)]]</f>
        <v>0.24820732167568249</v>
      </c>
      <c r="L80" s="3">
        <f>Таблица2[[#This Row],[CIF DBTime node2 (min)]]/Таблица2[[#This Row],[CIF DBTime (sum)]]</f>
        <v>0.75179267832431751</v>
      </c>
      <c r="M80" s="47">
        <f>SUM(Таблица2[[#This Row],[CIF Avg Active Sessions node1]:[CIF Avg Active Sessions node2]])</f>
        <v>1.33</v>
      </c>
      <c r="N80" s="47">
        <v>0.33</v>
      </c>
      <c r="O80" s="47">
        <v>1</v>
      </c>
      <c r="P80" s="3">
        <f>Таблица2[[#This Row],[CIF Avg Active Sessions node1]]/Таблица2[[#This Row],[CIF Avg Active Sessions (sum)]]</f>
        <v>0.24812030075187969</v>
      </c>
      <c r="Q80" s="3">
        <f>Таблица2[[#This Row],[CIF Avg Active Sessions node2]]/Таблица2[[#This Row],[CIF Avg Active Sessions (sum)]]</f>
        <v>0.75187969924812026</v>
      </c>
      <c r="R80" s="47">
        <f>SUM(Таблица2[[#This Row],[LAP DBTime node1 (min)]:[LAP DBTime node2 (min)]])</f>
        <v>6.04</v>
      </c>
      <c r="S80" s="47">
        <v>3.36</v>
      </c>
      <c r="T80" s="47">
        <v>2.68</v>
      </c>
      <c r="U80" s="3">
        <f>Таблица2[[#This Row],[LAP DBTime node1 (min)]]/Таблица2[[#This Row],[LAP DBTime (sum)]]</f>
        <v>0.55629139072847678</v>
      </c>
      <c r="V80" s="3">
        <f>Таблица2[[#This Row],[LAP DBTime node2 (min)]]/Таблица2[[#This Row],[LAP DBTime (sum)]]</f>
        <v>0.44370860927152322</v>
      </c>
      <c r="W80" s="47">
        <f>SUM(Таблица2[[#This Row],[LAP Avg Active Sessions node1]:[LAP Avg Active Sessions node2]])</f>
        <v>0.11</v>
      </c>
      <c r="X80" s="47">
        <v>0.06</v>
      </c>
      <c r="Y80" s="47">
        <v>0.05</v>
      </c>
      <c r="Z80" s="3">
        <f>Таблица2[[#This Row],[LAP Avg Active Sessions node1]]/Таблица2[[#This Row],[LAP Avg Active Sessions (sum)]]</f>
        <v>0.54545454545454541</v>
      </c>
      <c r="AA80" s="3">
        <f>Таблица2[[#This Row],[LAP Avg Active Sessions node2]]/Таблица2[[#This Row],[LAP Avg Active Sessions (sum)]]</f>
        <v>0.45454545454545459</v>
      </c>
    </row>
    <row r="81" spans="1:27" hidden="1" x14ac:dyDescent="0.25">
      <c r="A81" s="28" t="s">
        <v>235</v>
      </c>
      <c r="B81" s="43" t="s">
        <v>236</v>
      </c>
      <c r="C81" s="43" t="s">
        <v>237</v>
      </c>
      <c r="D81" s="43" t="s">
        <v>85</v>
      </c>
      <c r="E81" s="43">
        <v>60</v>
      </c>
      <c r="F81" s="43">
        <v>5342</v>
      </c>
      <c r="G81" s="43" t="s">
        <v>49</v>
      </c>
      <c r="H81" s="43">
        <f>SUM(Таблица2[[#This Row],[CIF DBTime node1 (min)]:[CIF DBTime node2 (min)]])</f>
        <v>442.16999999999996</v>
      </c>
      <c r="I81" s="43">
        <v>265.19</v>
      </c>
      <c r="J81" s="43">
        <v>176.98</v>
      </c>
      <c r="K81" s="29">
        <f>Таблица2[[#This Row],[CIF DBTime node1 (min)]]/Таблица2[[#This Row],[CIF DBTime (sum)]]</f>
        <v>0.59974670375647376</v>
      </c>
      <c r="L81" s="29">
        <f>Таблица2[[#This Row],[CIF DBTime node2 (min)]]/Таблица2[[#This Row],[CIF DBTime (sum)]]</f>
        <v>0.40025329624352624</v>
      </c>
      <c r="M81" s="43">
        <f>SUM(Таблица2[[#This Row],[CIF Avg Active Sessions node1]:[CIF Avg Active Sessions node2]])</f>
        <v>7.32</v>
      </c>
      <c r="N81" s="43">
        <v>4.3899999999999997</v>
      </c>
      <c r="O81" s="43">
        <v>2.93</v>
      </c>
      <c r="P81" s="29">
        <f>Таблица2[[#This Row],[CIF Avg Active Sessions node1]]/Таблица2[[#This Row],[CIF Avg Active Sessions (sum)]]</f>
        <v>0.5997267759562841</v>
      </c>
      <c r="Q81" s="29">
        <f>Таблица2[[#This Row],[CIF Avg Active Sessions node2]]/Таблица2[[#This Row],[CIF Avg Active Sessions (sum)]]</f>
        <v>0.40027322404371585</v>
      </c>
      <c r="R81" s="43">
        <f>SUM(Таблица2[[#This Row],[LAP DBTime node1 (min)]:[LAP DBTime node2 (min)]])</f>
        <v>5.85</v>
      </c>
      <c r="S81" s="43">
        <v>3.29</v>
      </c>
      <c r="T81" s="43">
        <v>2.56</v>
      </c>
      <c r="U81" s="29">
        <f>Таблица2[[#This Row],[LAP DBTime node1 (min)]]/Таблица2[[#This Row],[LAP DBTime (sum)]]</f>
        <v>0.56239316239316239</v>
      </c>
      <c r="V81" s="29">
        <f>Таблица2[[#This Row],[LAP DBTime node2 (min)]]/Таблица2[[#This Row],[LAP DBTime (sum)]]</f>
        <v>0.43760683760683766</v>
      </c>
      <c r="W81" s="43">
        <f>SUM(Таблица2[[#This Row],[LAP Avg Active Sessions node1]:[LAP Avg Active Sessions node2]])</f>
        <v>0.09</v>
      </c>
      <c r="X81" s="43">
        <v>0.05</v>
      </c>
      <c r="Y81" s="43">
        <v>0.04</v>
      </c>
      <c r="Z81" s="29">
        <f>Таблица2[[#This Row],[LAP Avg Active Sessions node1]]/Таблица2[[#This Row],[LAP Avg Active Sessions (sum)]]</f>
        <v>0.55555555555555558</v>
      </c>
      <c r="AA81" s="30">
        <f>Таблица2[[#This Row],[LAP Avg Active Sessions node2]]/Таблица2[[#This Row],[LAP Avg Active Sessions (sum)]]</f>
        <v>0.44444444444444448</v>
      </c>
    </row>
    <row r="82" spans="1:27" x14ac:dyDescent="0.25">
      <c r="A82" s="47" t="s">
        <v>238</v>
      </c>
      <c r="B82" s="47" t="s">
        <v>236</v>
      </c>
      <c r="C82" s="47" t="s">
        <v>239</v>
      </c>
      <c r="D82" s="47" t="s">
        <v>239</v>
      </c>
      <c r="E82" s="47">
        <v>60</v>
      </c>
      <c r="F82" s="47">
        <v>5343</v>
      </c>
      <c r="G82" s="47" t="s">
        <v>20</v>
      </c>
      <c r="H82" s="47">
        <f>SUM(Таблица2[[#This Row],[CIF DBTime node1 (min)]:[CIF DBTime node2 (min)]])</f>
        <v>88.89</v>
      </c>
      <c r="I82" s="47">
        <v>29.25</v>
      </c>
      <c r="J82" s="47">
        <v>59.64</v>
      </c>
      <c r="K82" s="3">
        <f>Таблица2[[#This Row],[CIF DBTime node1 (min)]]/Таблица2[[#This Row],[CIF DBTime (sum)]]</f>
        <v>0.32905838677016536</v>
      </c>
      <c r="L82" s="3">
        <f>Таблица2[[#This Row],[CIF DBTime node2 (min)]]/Таблица2[[#This Row],[CIF DBTime (sum)]]</f>
        <v>0.67094161322983459</v>
      </c>
      <c r="M82" s="47">
        <f>SUM(Таблица2[[#This Row],[CIF Avg Active Sessions node1]:[CIF Avg Active Sessions node2]])</f>
        <v>1.48</v>
      </c>
      <c r="N82" s="47">
        <v>0.49</v>
      </c>
      <c r="O82" s="47">
        <v>0.99</v>
      </c>
      <c r="P82" s="3">
        <f>Таблица2[[#This Row],[CIF Avg Active Sessions node1]]/Таблица2[[#This Row],[CIF Avg Active Sessions (sum)]]</f>
        <v>0.33108108108108109</v>
      </c>
      <c r="Q82" s="3">
        <f>Таблица2[[#This Row],[CIF Avg Active Sessions node2]]/Таблица2[[#This Row],[CIF Avg Active Sessions (sum)]]</f>
        <v>0.66891891891891897</v>
      </c>
      <c r="R82" s="47">
        <f>SUM(Таблица2[[#This Row],[LAP DBTime node1 (min)]:[LAP DBTime node2 (min)]])</f>
        <v>6.09</v>
      </c>
      <c r="S82" s="47">
        <v>3.52</v>
      </c>
      <c r="T82" s="47">
        <v>2.57</v>
      </c>
      <c r="U82" s="3">
        <f>Таблица2[[#This Row],[LAP DBTime node1 (min)]]/Таблица2[[#This Row],[LAP DBTime (sum)]]</f>
        <v>0.57799671592775048</v>
      </c>
      <c r="V82" s="3">
        <f>Таблица2[[#This Row],[LAP DBTime node2 (min)]]/Таблица2[[#This Row],[LAP DBTime (sum)]]</f>
        <v>0.42200328407224957</v>
      </c>
      <c r="W82" s="47">
        <f>SUM(Таблица2[[#This Row],[LAP Avg Active Sessions node1]:[LAP Avg Active Sessions node2]])</f>
        <v>0.1</v>
      </c>
      <c r="X82" s="47">
        <v>0.06</v>
      </c>
      <c r="Y82" s="47">
        <v>0.04</v>
      </c>
      <c r="Z82" s="3">
        <f>Таблица2[[#This Row],[LAP Avg Active Sessions node1]]/Таблица2[[#This Row],[LAP Avg Active Sessions (sum)]]</f>
        <v>0.6</v>
      </c>
      <c r="AA82" s="3">
        <f>Таблица2[[#This Row],[LAP Avg Active Sessions node2]]/Таблица2[[#This Row],[LAP Avg Active Sessions (sum)]]</f>
        <v>0.39999999999999997</v>
      </c>
    </row>
    <row r="83" spans="1:27" x14ac:dyDescent="0.25">
      <c r="A83" s="47" t="s">
        <v>240</v>
      </c>
      <c r="B83" s="47" t="s">
        <v>241</v>
      </c>
      <c r="C83" s="47" t="s">
        <v>152</v>
      </c>
      <c r="D83" s="47" t="s">
        <v>153</v>
      </c>
      <c r="E83" s="47">
        <v>60</v>
      </c>
      <c r="F83" s="47">
        <v>5347</v>
      </c>
      <c r="G83" s="47" t="s">
        <v>20</v>
      </c>
      <c r="H83" s="47">
        <f>SUM(Таблица2[[#This Row],[CIF DBTime node1 (min)]:[CIF DBTime node2 (min)]])</f>
        <v>81.599999999999994</v>
      </c>
      <c r="I83" s="47">
        <v>23.57</v>
      </c>
      <c r="J83" s="47">
        <v>58.03</v>
      </c>
      <c r="K83" s="3">
        <f>Таблица2[[#This Row],[CIF DBTime node1 (min)]]/Таблица2[[#This Row],[CIF DBTime (sum)]]</f>
        <v>0.2888480392156863</v>
      </c>
      <c r="L83" s="3">
        <f>Таблица2[[#This Row],[CIF DBTime node2 (min)]]/Таблица2[[#This Row],[CIF DBTime (sum)]]</f>
        <v>0.71115196078431375</v>
      </c>
      <c r="M83" s="47">
        <f>SUM(Таблица2[[#This Row],[CIF Avg Active Sessions node1]:[CIF Avg Active Sessions node2]])</f>
        <v>1.3599999999999999</v>
      </c>
      <c r="N83" s="47">
        <v>0.39</v>
      </c>
      <c r="O83" s="47">
        <v>0.97</v>
      </c>
      <c r="P83" s="3">
        <f>Таблица2[[#This Row],[CIF Avg Active Sessions node1]]/Таблица2[[#This Row],[CIF Avg Active Sessions (sum)]]</f>
        <v>0.28676470588235298</v>
      </c>
      <c r="Q83" s="3">
        <f>Таблица2[[#This Row],[CIF Avg Active Sessions node2]]/Таблица2[[#This Row],[CIF Avg Active Sessions (sum)]]</f>
        <v>0.71323529411764708</v>
      </c>
      <c r="R83" s="47">
        <f>SUM(Таблица2[[#This Row],[LAP DBTime node1 (min)]:[LAP DBTime node2 (min)]])</f>
        <v>6.09</v>
      </c>
      <c r="S83" s="47">
        <v>3.67</v>
      </c>
      <c r="T83" s="47">
        <v>2.42</v>
      </c>
      <c r="U83" s="3">
        <f>Таблица2[[#This Row],[LAP DBTime node1 (min)]]/Таблица2[[#This Row],[LAP DBTime (sum)]]</f>
        <v>0.60262725779967163</v>
      </c>
      <c r="V83" s="3">
        <f>Таблица2[[#This Row],[LAP DBTime node2 (min)]]/Таблица2[[#This Row],[LAP DBTime (sum)]]</f>
        <v>0.39737274220032842</v>
      </c>
      <c r="W83" s="47">
        <f>SUM(Таблица2[[#This Row],[LAP Avg Active Sessions node1]:[LAP Avg Active Sessions node2]])</f>
        <v>0.1</v>
      </c>
      <c r="X83" s="47">
        <v>0.06</v>
      </c>
      <c r="Y83" s="47">
        <v>0.04</v>
      </c>
      <c r="Z83" s="3">
        <f>Таблица2[[#This Row],[LAP Avg Active Sessions node1]]/Таблица2[[#This Row],[LAP Avg Active Sessions (sum)]]</f>
        <v>0.6</v>
      </c>
      <c r="AA83" s="3">
        <f>Таблица2[[#This Row],[LAP Avg Active Sessions node2]]/Таблица2[[#This Row],[LAP Avg Active Sessions (sum)]]</f>
        <v>0.39999999999999997</v>
      </c>
    </row>
    <row r="84" spans="1:27" x14ac:dyDescent="0.25">
      <c r="A84" s="47" t="s">
        <v>242</v>
      </c>
      <c r="B84" s="47" t="s">
        <v>241</v>
      </c>
      <c r="C84" s="47" t="s">
        <v>66</v>
      </c>
      <c r="D84" s="47" t="s">
        <v>67</v>
      </c>
      <c r="E84" s="47">
        <v>60</v>
      </c>
      <c r="F84" s="47">
        <v>5348</v>
      </c>
      <c r="G84" s="47" t="s">
        <v>20</v>
      </c>
      <c r="H84" s="47">
        <f>SUM(Таблица2[[#This Row],[CIF DBTime node1 (min)]:[CIF DBTime node2 (min)]])</f>
        <v>79.11</v>
      </c>
      <c r="I84" s="47">
        <v>19.16</v>
      </c>
      <c r="J84" s="47">
        <v>59.95</v>
      </c>
      <c r="K84" s="3">
        <f>Таблица2[[#This Row],[CIF DBTime node1 (min)]]/Таблица2[[#This Row],[CIF DBTime (sum)]]</f>
        <v>0.24219441284287702</v>
      </c>
      <c r="L84" s="3">
        <f>Таблица2[[#This Row],[CIF DBTime node2 (min)]]/Таблица2[[#This Row],[CIF DBTime (sum)]]</f>
        <v>0.75780558715712298</v>
      </c>
      <c r="M84" s="47">
        <f>SUM(Таблица2[[#This Row],[CIF Avg Active Sessions node1]:[CIF Avg Active Sessions node2]])</f>
        <v>1.31</v>
      </c>
      <c r="N84" s="47">
        <v>0.32</v>
      </c>
      <c r="O84" s="47">
        <v>0.99</v>
      </c>
      <c r="P84" s="3">
        <f>Таблица2[[#This Row],[CIF Avg Active Sessions node1]]/Таблица2[[#This Row],[CIF Avg Active Sessions (sum)]]</f>
        <v>0.24427480916030533</v>
      </c>
      <c r="Q84" s="3">
        <f>Таблица2[[#This Row],[CIF Avg Active Sessions node2]]/Таблица2[[#This Row],[CIF Avg Active Sessions (sum)]]</f>
        <v>0.75572519083969458</v>
      </c>
      <c r="R84" s="47">
        <f>SUM(Таблица2[[#This Row],[LAP DBTime node1 (min)]:[LAP DBTime node2 (min)]])</f>
        <v>6.75</v>
      </c>
      <c r="S84" s="47">
        <v>4.0999999999999996</v>
      </c>
      <c r="T84" s="47">
        <v>2.65</v>
      </c>
      <c r="U84" s="3">
        <f>Таблица2[[#This Row],[LAP DBTime node1 (min)]]/Таблица2[[#This Row],[LAP DBTime (sum)]]</f>
        <v>0.6074074074074074</v>
      </c>
      <c r="V84" s="3">
        <f>Таблица2[[#This Row],[LAP DBTime node2 (min)]]/Таблица2[[#This Row],[LAP DBTime (sum)]]</f>
        <v>0.3925925925925926</v>
      </c>
      <c r="W84" s="47">
        <f>SUM(Таблица2[[#This Row],[LAP Avg Active Sessions node1]:[LAP Avg Active Sessions node2]])</f>
        <v>0.11000000000000001</v>
      </c>
      <c r="X84" s="47">
        <v>7.0000000000000007E-2</v>
      </c>
      <c r="Y84" s="47">
        <v>0.04</v>
      </c>
      <c r="Z84" s="3">
        <f>Таблица2[[#This Row],[LAP Avg Active Sessions node1]]/Таблица2[[#This Row],[LAP Avg Active Sessions (sum)]]</f>
        <v>0.63636363636363635</v>
      </c>
      <c r="AA84" s="3">
        <f>Таблица2[[#This Row],[LAP Avg Active Sessions node2]]/Таблица2[[#This Row],[LAP Avg Active Sessions (sum)]]</f>
        <v>0.36363636363636359</v>
      </c>
    </row>
    <row r="85" spans="1:27" hidden="1" x14ac:dyDescent="0.25">
      <c r="A85" s="47" t="s">
        <v>243</v>
      </c>
      <c r="B85" s="47" t="s">
        <v>244</v>
      </c>
      <c r="C85" s="47" t="s">
        <v>245</v>
      </c>
      <c r="D85" s="47" t="s">
        <v>246</v>
      </c>
      <c r="E85" s="47">
        <v>65</v>
      </c>
      <c r="F85" s="47">
        <v>5352</v>
      </c>
      <c r="G85" s="47" t="s">
        <v>49</v>
      </c>
      <c r="H85" s="47">
        <f>SUM(Таблица2[[#This Row],[CIF DBTime node1 (min)]:[CIF DBTime node2 (min)]])</f>
        <v>407.81</v>
      </c>
      <c r="I85" s="47">
        <v>210.81</v>
      </c>
      <c r="J85" s="47">
        <v>197</v>
      </c>
      <c r="K85" s="3">
        <f>Таблица2[[#This Row],[CIF DBTime node1 (min)]]/Таблица2[[#This Row],[CIF DBTime (sum)]]</f>
        <v>0.51693190456339966</v>
      </c>
      <c r="L85" s="3">
        <f>Таблица2[[#This Row],[CIF DBTime node2 (min)]]/Таблица2[[#This Row],[CIF DBTime (sum)]]</f>
        <v>0.4830680954366004</v>
      </c>
      <c r="M85" s="47">
        <f>SUM(Таблица2[[#This Row],[CIF Avg Active Sessions node1]:[CIF Avg Active Sessions node2]])</f>
        <v>6.24</v>
      </c>
      <c r="N85" s="47">
        <v>3.23</v>
      </c>
      <c r="O85" s="47">
        <v>3.01</v>
      </c>
      <c r="P85" s="3">
        <f>Таблица2[[#This Row],[CIF Avg Active Sessions node1]]/Таблица2[[#This Row],[CIF Avg Active Sessions (sum)]]</f>
        <v>0.51762820512820507</v>
      </c>
      <c r="Q85" s="3">
        <f>Таблица2[[#This Row],[CIF Avg Active Sessions node2]]/Таблица2[[#This Row],[CIF Avg Active Sessions (sum)]]</f>
        <v>0.48237179487179482</v>
      </c>
      <c r="R85" s="47">
        <f>SUM(Таблица2[[#This Row],[LAP DBTime node1 (min)]:[LAP DBTime node2 (min)]])</f>
        <v>6.06</v>
      </c>
      <c r="S85" s="47">
        <v>4.47</v>
      </c>
      <c r="T85" s="47">
        <v>1.59</v>
      </c>
      <c r="U85" s="3">
        <f>Таблица2[[#This Row],[LAP DBTime node1 (min)]]/Таблица2[[#This Row],[LAP DBTime (sum)]]</f>
        <v>0.73762376237623761</v>
      </c>
      <c r="V85" s="3">
        <f>Таблица2[[#This Row],[LAP DBTime node2 (min)]]/Таблица2[[#This Row],[LAP DBTime (sum)]]</f>
        <v>0.26237623762376239</v>
      </c>
      <c r="W85" s="47">
        <f>SUM(Таблица2[[#This Row],[LAP Avg Active Sessions node1]:[LAP Avg Active Sessions node2]])</f>
        <v>0.11</v>
      </c>
      <c r="X85" s="47">
        <v>0.08</v>
      </c>
      <c r="Y85" s="47">
        <v>0.03</v>
      </c>
      <c r="Z85" s="3">
        <f>Таблица2[[#This Row],[LAP Avg Active Sessions node1]]/Таблица2[[#This Row],[LAP Avg Active Sessions (sum)]]</f>
        <v>0.72727272727272729</v>
      </c>
      <c r="AA85" s="3">
        <f>Таблица2[[#This Row],[LAP Avg Active Sessions node2]]/Таблица2[[#This Row],[LAP Avg Active Sessions (sum)]]</f>
        <v>0.27272727272727271</v>
      </c>
    </row>
    <row r="86" spans="1:27" x14ac:dyDescent="0.25">
      <c r="A86" s="47" t="s">
        <v>247</v>
      </c>
      <c r="B86" s="47" t="s">
        <v>248</v>
      </c>
      <c r="C86" s="47" t="s">
        <v>210</v>
      </c>
      <c r="D86" s="47" t="s">
        <v>42</v>
      </c>
      <c r="E86" s="47">
        <v>60</v>
      </c>
      <c r="F86" s="47">
        <v>5354</v>
      </c>
      <c r="G86" s="47" t="s">
        <v>20</v>
      </c>
      <c r="H86" s="47">
        <f>SUM(Таблица2[[#This Row],[CIF DBTime node1 (min)]:[CIF DBTime node2 (min)]])</f>
        <v>84.15</v>
      </c>
      <c r="I86" s="47">
        <v>42.38</v>
      </c>
      <c r="J86" s="47">
        <v>41.77</v>
      </c>
      <c r="K86" s="3">
        <f>Таблица2[[#This Row],[CIF DBTime node1 (min)]]/Таблица2[[#This Row],[CIF DBTime (sum)]]</f>
        <v>0.50362448009506833</v>
      </c>
      <c r="L86" s="3">
        <f>Таблица2[[#This Row],[CIF DBTime node2 (min)]]/Таблица2[[#This Row],[CIF DBTime (sum)]]</f>
        <v>0.49637551990493167</v>
      </c>
      <c r="M86" s="47">
        <f>SUM(Таблица2[[#This Row],[CIF Avg Active Sessions node1]:[CIF Avg Active Sessions node2]])</f>
        <v>1.39</v>
      </c>
      <c r="N86" s="47">
        <v>0.7</v>
      </c>
      <c r="O86" s="47">
        <v>0.69</v>
      </c>
      <c r="P86" s="3">
        <f>Таблица2[[#This Row],[CIF Avg Active Sessions node1]]/Таблица2[[#This Row],[CIF Avg Active Sessions (sum)]]</f>
        <v>0.50359712230215825</v>
      </c>
      <c r="Q86" s="3">
        <f>Таблица2[[#This Row],[CIF Avg Active Sessions node2]]/Таблица2[[#This Row],[CIF Avg Active Sessions (sum)]]</f>
        <v>0.49640287769784175</v>
      </c>
      <c r="R86" s="47">
        <f>SUM(Таблица2[[#This Row],[LAP DBTime node1 (min)]:[LAP DBTime node2 (min)]])</f>
        <v>6.1</v>
      </c>
      <c r="S86" s="47">
        <v>3.47</v>
      </c>
      <c r="T86" s="47">
        <v>2.63</v>
      </c>
      <c r="U86" s="3">
        <f>Таблица2[[#This Row],[LAP DBTime node1 (min)]]/Таблица2[[#This Row],[LAP DBTime (sum)]]</f>
        <v>0.56885245901639347</v>
      </c>
      <c r="V86" s="3">
        <f>Таблица2[[#This Row],[LAP DBTime node2 (min)]]/Таблица2[[#This Row],[LAP DBTime (sum)]]</f>
        <v>0.43114754098360658</v>
      </c>
      <c r="W86" s="47">
        <f>SUM(Таблица2[[#This Row],[LAP Avg Active Sessions node1]:[LAP Avg Active Sessions node2]])</f>
        <v>0.1</v>
      </c>
      <c r="X86" s="47">
        <v>0.06</v>
      </c>
      <c r="Y86" s="47">
        <v>0.04</v>
      </c>
      <c r="Z86" s="3">
        <f>Таблица2[[#This Row],[LAP Avg Active Sessions node1]]/Таблица2[[#This Row],[LAP Avg Active Sessions (sum)]]</f>
        <v>0.6</v>
      </c>
      <c r="AA86" s="3">
        <f>Таблица2[[#This Row],[LAP Avg Active Sessions node2]]/Таблица2[[#This Row],[LAP Avg Active Sessions (sum)]]</f>
        <v>0.39999999999999997</v>
      </c>
    </row>
    <row r="87" spans="1:27" hidden="1" x14ac:dyDescent="0.25">
      <c r="A87" s="47" t="s">
        <v>249</v>
      </c>
      <c r="B87" s="47" t="s">
        <v>248</v>
      </c>
      <c r="C87" s="47" t="s">
        <v>250</v>
      </c>
      <c r="D87" s="47" t="s">
        <v>251</v>
      </c>
      <c r="E87" s="47">
        <v>62</v>
      </c>
      <c r="F87" s="47">
        <v>5356</v>
      </c>
      <c r="G87" s="47" t="s">
        <v>49</v>
      </c>
      <c r="H87" s="47">
        <f>SUM(Таблица2[[#This Row],[CIF DBTime node1 (min)]:[CIF DBTime node2 (min)]])</f>
        <v>447.45000000000005</v>
      </c>
      <c r="I87" s="47">
        <v>185.58</v>
      </c>
      <c r="J87" s="47">
        <v>261.87</v>
      </c>
      <c r="K87" s="3">
        <f>Таблица2[[#This Row],[CIF DBTime node1 (min)]]/Таблица2[[#This Row],[CIF DBTime (sum)]]</f>
        <v>0.4147502514247402</v>
      </c>
      <c r="L87" s="3">
        <f>Таблица2[[#This Row],[CIF DBTime node2 (min)]]/Таблица2[[#This Row],[CIF DBTime (sum)]]</f>
        <v>0.5852497485752598</v>
      </c>
      <c r="M87" s="47">
        <f>SUM(Таблица2[[#This Row],[CIF Avg Active Sessions node1]:[CIF Avg Active Sessions node2]])</f>
        <v>7.17</v>
      </c>
      <c r="N87" s="47">
        <v>2.97</v>
      </c>
      <c r="O87" s="47">
        <v>4.2</v>
      </c>
      <c r="P87" s="3">
        <f>Таблица2[[#This Row],[CIF Avg Active Sessions node1]]/Таблица2[[#This Row],[CIF Avg Active Sessions (sum)]]</f>
        <v>0.41422594142259417</v>
      </c>
      <c r="Q87" s="3">
        <f>Таблица2[[#This Row],[CIF Avg Active Sessions node2]]/Таблица2[[#This Row],[CIF Avg Active Sessions (sum)]]</f>
        <v>0.58577405857740594</v>
      </c>
      <c r="R87" s="47">
        <f>SUM(Таблица2[[#This Row],[LAP DBTime node1 (min)]:[LAP DBTime node2 (min)]])</f>
        <v>6.53</v>
      </c>
      <c r="S87" s="47">
        <v>4.58</v>
      </c>
      <c r="T87" s="47">
        <v>1.95</v>
      </c>
      <c r="U87" s="3">
        <f>Таблица2[[#This Row],[LAP DBTime node1 (min)]]/Таблица2[[#This Row],[LAP DBTime (sum)]]</f>
        <v>0.70137825421133226</v>
      </c>
      <c r="V87" s="3">
        <f>Таблица2[[#This Row],[LAP DBTime node2 (min)]]/Таблица2[[#This Row],[LAP DBTime (sum)]]</f>
        <v>0.29862174578866768</v>
      </c>
      <c r="W87" s="47">
        <f>SUM(Таблица2[[#This Row],[LAP Avg Active Sessions node1]:[LAP Avg Active Sessions node2]])</f>
        <v>0.11</v>
      </c>
      <c r="X87" s="47">
        <v>0.08</v>
      </c>
      <c r="Y87" s="47">
        <v>0.03</v>
      </c>
      <c r="Z87" s="3">
        <f>Таблица2[[#This Row],[LAP Avg Active Sessions node1]]/Таблица2[[#This Row],[LAP Avg Active Sessions (sum)]]</f>
        <v>0.72727272727272729</v>
      </c>
      <c r="AA87" s="3">
        <f>Таблица2[[#This Row],[LAP Avg Active Sessions node2]]/Таблица2[[#This Row],[LAP Avg Active Sessions (sum)]]</f>
        <v>0.27272727272727271</v>
      </c>
    </row>
    <row r="88" spans="1:27" x14ac:dyDescent="0.25">
      <c r="A88" s="47" t="s">
        <v>252</v>
      </c>
      <c r="B88" s="47" t="s">
        <v>253</v>
      </c>
      <c r="C88" s="47" t="s">
        <v>254</v>
      </c>
      <c r="D88" s="47" t="s">
        <v>148</v>
      </c>
      <c r="E88" s="47">
        <v>60</v>
      </c>
      <c r="F88" s="47">
        <v>5357</v>
      </c>
      <c r="G88" s="47" t="s">
        <v>20</v>
      </c>
      <c r="H88" s="47">
        <f>SUM(Таблица2[[#This Row],[CIF DBTime node1 (min)]:[CIF DBTime node2 (min)]])</f>
        <v>85.06</v>
      </c>
      <c r="I88" s="47">
        <v>36.06</v>
      </c>
      <c r="J88" s="47">
        <v>49</v>
      </c>
      <c r="K88" s="3">
        <f>Таблица2[[#This Row],[CIF DBTime node1 (min)]]/Таблица2[[#This Row],[CIF DBTime (sum)]]</f>
        <v>0.42393604514460381</v>
      </c>
      <c r="L88" s="3">
        <f>Таблица2[[#This Row],[CIF DBTime node2 (min)]]/Таблица2[[#This Row],[CIF DBTime (sum)]]</f>
        <v>0.57606395485539619</v>
      </c>
      <c r="M88" s="47">
        <f>SUM(Таблица2[[#This Row],[CIF Avg Active Sessions node1]:[CIF Avg Active Sessions node2]])</f>
        <v>1.42</v>
      </c>
      <c r="N88" s="47">
        <v>0.6</v>
      </c>
      <c r="O88" s="47">
        <v>0.82</v>
      </c>
      <c r="P88" s="3">
        <f>Таблица2[[#This Row],[CIF Avg Active Sessions node1]]/Таблица2[[#This Row],[CIF Avg Active Sessions (sum)]]</f>
        <v>0.42253521126760563</v>
      </c>
      <c r="Q88" s="3">
        <f>Таблица2[[#This Row],[CIF Avg Active Sessions node2]]/Таблица2[[#This Row],[CIF Avg Active Sessions (sum)]]</f>
        <v>0.57746478873239437</v>
      </c>
      <c r="R88" s="47">
        <f>SUM(Таблица2[[#This Row],[LAP DBTime node1 (min)]:[LAP DBTime node2 (min)]])</f>
        <v>6.5600000000000005</v>
      </c>
      <c r="S88" s="47">
        <v>3.91</v>
      </c>
      <c r="T88" s="47">
        <v>2.65</v>
      </c>
      <c r="U88" s="3">
        <f>Таблица2[[#This Row],[LAP DBTime node1 (min)]]/Таблица2[[#This Row],[LAP DBTime (sum)]]</f>
        <v>0.59603658536585369</v>
      </c>
      <c r="V88" s="3">
        <f>Таблица2[[#This Row],[LAP DBTime node2 (min)]]/Таблица2[[#This Row],[LAP DBTime (sum)]]</f>
        <v>0.40396341463414631</v>
      </c>
      <c r="W88" s="47">
        <f>SUM(Таблица2[[#This Row],[LAP Avg Active Sessions node1]:[LAP Avg Active Sessions node2]])</f>
        <v>0.1</v>
      </c>
      <c r="X88" s="47">
        <v>0.06</v>
      </c>
      <c r="Y88" s="47">
        <v>0.04</v>
      </c>
      <c r="Z88" s="3">
        <f>Таблица2[[#This Row],[LAP Avg Active Sessions node1]]/Таблица2[[#This Row],[LAP Avg Active Sessions (sum)]]</f>
        <v>0.6</v>
      </c>
      <c r="AA88" s="3">
        <f>Таблица2[[#This Row],[LAP Avg Active Sessions node2]]/Таблица2[[#This Row],[LAP Avg Active Sessions (sum)]]</f>
        <v>0.39999999999999997</v>
      </c>
    </row>
    <row r="89" spans="1:27" x14ac:dyDescent="0.25">
      <c r="A89" s="47" t="s">
        <v>255</v>
      </c>
      <c r="B89" s="47" t="s">
        <v>253</v>
      </c>
      <c r="C89" s="47" t="s">
        <v>256</v>
      </c>
      <c r="D89" s="47" t="s">
        <v>52</v>
      </c>
      <c r="E89" s="47">
        <v>60</v>
      </c>
      <c r="F89" s="47">
        <v>5359</v>
      </c>
      <c r="G89" s="47" t="s">
        <v>20</v>
      </c>
      <c r="H89" s="47">
        <f>SUM(Таблица2[[#This Row],[CIF DBTime node1 (min)]:[CIF DBTime node2 (min)]])</f>
        <v>92.04</v>
      </c>
      <c r="I89" s="47">
        <v>39.590000000000003</v>
      </c>
      <c r="J89" s="47">
        <v>52.45</v>
      </c>
      <c r="K89" s="3">
        <f>Таблица2[[#This Row],[CIF DBTime node1 (min)]]/Таблица2[[#This Row],[CIF DBTime (sum)]]</f>
        <v>0.43013906996957846</v>
      </c>
      <c r="L89" s="3">
        <f>Таблица2[[#This Row],[CIF DBTime node2 (min)]]/Таблица2[[#This Row],[CIF DBTime (sum)]]</f>
        <v>0.5698609300304216</v>
      </c>
      <c r="M89" s="47">
        <f>SUM(Таблица2[[#This Row],[CIF Avg Active Sessions node1]:[CIF Avg Active Sessions node2]])</f>
        <v>1.53</v>
      </c>
      <c r="N89" s="47">
        <v>0.66</v>
      </c>
      <c r="O89" s="47">
        <v>0.87</v>
      </c>
      <c r="P89" s="3">
        <f>Таблица2[[#This Row],[CIF Avg Active Sessions node1]]/Таблица2[[#This Row],[CIF Avg Active Sessions (sum)]]</f>
        <v>0.43137254901960786</v>
      </c>
      <c r="Q89" s="3">
        <f>Таблица2[[#This Row],[CIF Avg Active Sessions node2]]/Таблица2[[#This Row],[CIF Avg Active Sessions (sum)]]</f>
        <v>0.56862745098039214</v>
      </c>
      <c r="R89" s="47">
        <f>SUM(Таблица2[[#This Row],[LAP DBTime node1 (min)]:[LAP DBTime node2 (min)]])</f>
        <v>7.05</v>
      </c>
      <c r="S89" s="47">
        <v>4.3</v>
      </c>
      <c r="T89" s="47">
        <v>2.75</v>
      </c>
      <c r="U89" s="3">
        <f>Таблица2[[#This Row],[LAP DBTime node1 (min)]]/Таблица2[[#This Row],[LAP DBTime (sum)]]</f>
        <v>0.60992907801418439</v>
      </c>
      <c r="V89" s="3">
        <f>Таблица2[[#This Row],[LAP DBTime node2 (min)]]/Таблица2[[#This Row],[LAP DBTime (sum)]]</f>
        <v>0.39007092198581561</v>
      </c>
      <c r="W89" s="47">
        <f>SUM(Таблица2[[#This Row],[LAP Avg Active Sessions node1]:[LAP Avg Active Sessions node2]])</f>
        <v>0.12000000000000001</v>
      </c>
      <c r="X89" s="47">
        <v>7.0000000000000007E-2</v>
      </c>
      <c r="Y89" s="47">
        <v>0.05</v>
      </c>
      <c r="Z89" s="3">
        <f>Таблица2[[#This Row],[LAP Avg Active Sessions node1]]/Таблица2[[#This Row],[LAP Avg Active Sessions (sum)]]</f>
        <v>0.58333333333333337</v>
      </c>
      <c r="AA89" s="3">
        <f>Таблица2[[#This Row],[LAP Avg Active Sessions node2]]/Таблица2[[#This Row],[LAP Avg Active Sessions (sum)]]</f>
        <v>0.41666666666666663</v>
      </c>
    </row>
    <row r="90" spans="1:27" hidden="1" x14ac:dyDescent="0.25">
      <c r="A90" s="47" t="s">
        <v>257</v>
      </c>
      <c r="B90" s="47" t="s">
        <v>258</v>
      </c>
      <c r="C90" s="47" t="s">
        <v>259</v>
      </c>
      <c r="D90" s="47" t="s">
        <v>260</v>
      </c>
      <c r="E90" s="47">
        <v>62</v>
      </c>
      <c r="F90" s="47">
        <v>5360</v>
      </c>
      <c r="G90" s="47" t="s">
        <v>49</v>
      </c>
      <c r="H90" s="47">
        <f>SUM(Таблица2[[#This Row],[CIF DBTime node1 (min)]:[CIF DBTime node2 (min)]])</f>
        <v>443.82000000000005</v>
      </c>
      <c r="I90" s="47">
        <v>211.58</v>
      </c>
      <c r="J90" s="47">
        <v>232.24</v>
      </c>
      <c r="K90" s="3">
        <f>Таблица2[[#This Row],[CIF DBTime node1 (min)]]/Таблица2[[#This Row],[CIF DBTime (sum)]]</f>
        <v>0.47672479834167003</v>
      </c>
      <c r="L90" s="3">
        <f>Таблица2[[#This Row],[CIF DBTime node2 (min)]]/Таблица2[[#This Row],[CIF DBTime (sum)]]</f>
        <v>0.52327520165832997</v>
      </c>
      <c r="M90" s="47">
        <f>SUM(Таблица2[[#This Row],[CIF Avg Active Sessions node1]:[CIF Avg Active Sessions node2]])</f>
        <v>7.12</v>
      </c>
      <c r="N90" s="47">
        <v>3.39</v>
      </c>
      <c r="O90" s="47">
        <v>3.73</v>
      </c>
      <c r="P90" s="3">
        <f>Таблица2[[#This Row],[CIF Avg Active Sessions node1]]/Таблица2[[#This Row],[CIF Avg Active Sessions (sum)]]</f>
        <v>0.476123595505618</v>
      </c>
      <c r="Q90" s="3">
        <f>Таблица2[[#This Row],[CIF Avg Active Sessions node2]]/Таблица2[[#This Row],[CIF Avg Active Sessions (sum)]]</f>
        <v>0.523876404494382</v>
      </c>
      <c r="R90" s="47">
        <f>SUM(Таблица2[[#This Row],[LAP DBTime node1 (min)]:[LAP DBTime node2 (min)]])</f>
        <v>6.22</v>
      </c>
      <c r="S90" s="47">
        <v>4.3</v>
      </c>
      <c r="T90" s="47">
        <v>1.92</v>
      </c>
      <c r="U90" s="3">
        <f>Таблица2[[#This Row],[LAP DBTime node1 (min)]]/Таблица2[[#This Row],[LAP DBTime (sum)]]</f>
        <v>0.6913183279742765</v>
      </c>
      <c r="V90" s="3">
        <f>Таблица2[[#This Row],[LAP DBTime node2 (min)]]/Таблица2[[#This Row],[LAP DBTime (sum)]]</f>
        <v>0.3086816720257235</v>
      </c>
      <c r="W90" s="47">
        <f>SUM(Таблица2[[#This Row],[LAP Avg Active Sessions node1]:[LAP Avg Active Sessions node2]])</f>
        <v>0.1</v>
      </c>
      <c r="X90" s="47">
        <v>7.0000000000000007E-2</v>
      </c>
      <c r="Y90" s="47">
        <v>0.03</v>
      </c>
      <c r="Z90" s="3">
        <f>Таблица2[[#This Row],[LAP Avg Active Sessions node1]]/Таблица2[[#This Row],[LAP Avg Active Sessions (sum)]]</f>
        <v>0.70000000000000007</v>
      </c>
      <c r="AA90" s="3">
        <f>Таблица2[[#This Row],[LAP Avg Active Sessions node2]]/Таблица2[[#This Row],[LAP Avg Active Sessions (sum)]]</f>
        <v>0.3</v>
      </c>
    </row>
    <row r="91" spans="1:27" hidden="1" x14ac:dyDescent="0.25">
      <c r="A91" s="47" t="s">
        <v>261</v>
      </c>
      <c r="B91" s="47" t="s">
        <v>258</v>
      </c>
      <c r="C91" s="47" t="s">
        <v>262</v>
      </c>
      <c r="D91" s="47" t="s">
        <v>263</v>
      </c>
      <c r="E91" s="47">
        <v>62</v>
      </c>
      <c r="F91" s="47">
        <v>5361</v>
      </c>
      <c r="G91" s="47" t="s">
        <v>49</v>
      </c>
      <c r="H91" s="47">
        <f>SUM(Таблица2[[#This Row],[CIF DBTime node1 (min)]:[CIF DBTime node2 (min)]])</f>
        <v>373.44</v>
      </c>
      <c r="I91" s="47">
        <v>172.34</v>
      </c>
      <c r="J91" s="47">
        <v>201.1</v>
      </c>
      <c r="K91" s="3">
        <f>Таблица2[[#This Row],[CIF DBTime node1 (min)]]/Таблица2[[#This Row],[CIF DBTime (sum)]]</f>
        <v>0.46149314481576692</v>
      </c>
      <c r="L91" s="3">
        <f>Таблица2[[#This Row],[CIF DBTime node2 (min)]]/Таблица2[[#This Row],[CIF DBTime (sum)]]</f>
        <v>0.53850685518423302</v>
      </c>
      <c r="M91" s="47">
        <f>SUM(Таблица2[[#This Row],[CIF Avg Active Sessions node1]:[CIF Avg Active Sessions node2]])</f>
        <v>6.07</v>
      </c>
      <c r="N91" s="47">
        <v>2.8</v>
      </c>
      <c r="O91" s="47">
        <v>3.27</v>
      </c>
      <c r="P91" s="3">
        <f>Таблица2[[#This Row],[CIF Avg Active Sessions node1]]/Таблица2[[#This Row],[CIF Avg Active Sessions (sum)]]</f>
        <v>0.46128500823723223</v>
      </c>
      <c r="Q91" s="3">
        <f>Таблица2[[#This Row],[CIF Avg Active Sessions node2]]/Таблица2[[#This Row],[CIF Avg Active Sessions (sum)]]</f>
        <v>0.53871499176276771</v>
      </c>
      <c r="R91" s="47">
        <f>SUM(Таблица2[[#This Row],[LAP DBTime node1 (min)]:[LAP DBTime node2 (min)]])</f>
        <v>5.7799999999999994</v>
      </c>
      <c r="S91" s="47">
        <v>3.61</v>
      </c>
      <c r="T91" s="47">
        <v>2.17</v>
      </c>
      <c r="U91" s="3">
        <f>Таблица2[[#This Row],[LAP DBTime node1 (min)]]/Таблица2[[#This Row],[LAP DBTime (sum)]]</f>
        <v>0.62456747404844293</v>
      </c>
      <c r="V91" s="3">
        <f>Таблица2[[#This Row],[LAP DBTime node2 (min)]]/Таблица2[[#This Row],[LAP DBTime (sum)]]</f>
        <v>0.37543252595155713</v>
      </c>
      <c r="W91" s="47">
        <f>SUM(Таблица2[[#This Row],[LAP Avg Active Sessions node1]:[LAP Avg Active Sessions node2]])</f>
        <v>0.1</v>
      </c>
      <c r="X91" s="47">
        <v>0.06</v>
      </c>
      <c r="Y91" s="47">
        <v>0.04</v>
      </c>
      <c r="Z91" s="3">
        <f>Таблица2[[#This Row],[LAP Avg Active Sessions node1]]/Таблица2[[#This Row],[LAP Avg Active Sessions (sum)]]</f>
        <v>0.6</v>
      </c>
      <c r="AA91" s="3">
        <f>Таблица2[[#This Row],[LAP Avg Active Sessions node2]]/Таблица2[[#This Row],[LAP Avg Active Sessions (sum)]]</f>
        <v>0.39999999999999997</v>
      </c>
    </row>
    <row r="92" spans="1:27" x14ac:dyDescent="0.25">
      <c r="A92" s="47" t="s">
        <v>264</v>
      </c>
      <c r="B92" s="47" t="s">
        <v>265</v>
      </c>
      <c r="C92" s="47" t="s">
        <v>57</v>
      </c>
      <c r="D92" s="47" t="s">
        <v>174</v>
      </c>
      <c r="E92" s="47">
        <v>59</v>
      </c>
      <c r="F92" s="47">
        <v>5362</v>
      </c>
      <c r="G92" s="47" t="s">
        <v>20</v>
      </c>
      <c r="H92" s="47">
        <f>SUM(Таблица2[[#This Row],[CIF DBTime node1 (min)]:[CIF DBTime node2 (min)]])</f>
        <v>104.53</v>
      </c>
      <c r="I92" s="47">
        <v>51.86</v>
      </c>
      <c r="J92" s="47">
        <v>52.67</v>
      </c>
      <c r="K92" s="3">
        <f>Таблица2[[#This Row],[CIF DBTime node1 (min)]]/Таблица2[[#This Row],[CIF DBTime (sum)]]</f>
        <v>0.4961255142064479</v>
      </c>
      <c r="L92" s="3">
        <f>Таблица2[[#This Row],[CIF DBTime node2 (min)]]/Таблица2[[#This Row],[CIF DBTime (sum)]]</f>
        <v>0.5038744857935521</v>
      </c>
      <c r="M92" s="47">
        <f>SUM(Таблица2[[#This Row],[CIF Avg Active Sessions node1]:[CIF Avg Active Sessions node2]])</f>
        <v>1.76</v>
      </c>
      <c r="N92" s="47">
        <v>0.87</v>
      </c>
      <c r="O92" s="47">
        <v>0.89</v>
      </c>
      <c r="P92" s="3">
        <f>Таблица2[[#This Row],[CIF Avg Active Sessions node1]]/Таблица2[[#This Row],[CIF Avg Active Sessions (sum)]]</f>
        <v>0.49431818181818182</v>
      </c>
      <c r="Q92" s="3">
        <f>Таблица2[[#This Row],[CIF Avg Active Sessions node2]]/Таблица2[[#This Row],[CIF Avg Active Sessions (sum)]]</f>
        <v>0.50568181818181823</v>
      </c>
      <c r="R92" s="47">
        <f>SUM(Таблица2[[#This Row],[LAP DBTime node1 (min)]:[LAP DBTime node2 (min)]])</f>
        <v>7.34</v>
      </c>
      <c r="S92" s="47">
        <v>4.3499999999999996</v>
      </c>
      <c r="T92" s="47">
        <v>2.99</v>
      </c>
      <c r="U92" s="3">
        <f>Таблица2[[#This Row],[LAP DBTime node1 (min)]]/Таблица2[[#This Row],[LAP DBTime (sum)]]</f>
        <v>0.59264305177111709</v>
      </c>
      <c r="V92" s="3">
        <f>Таблица2[[#This Row],[LAP DBTime node2 (min)]]/Таблица2[[#This Row],[LAP DBTime (sum)]]</f>
        <v>0.40735694822888285</v>
      </c>
      <c r="W92" s="47">
        <f>SUM(Таблица2[[#This Row],[LAP Avg Active Sessions node1]:[LAP Avg Active Sessions node2]])</f>
        <v>0.12000000000000001</v>
      </c>
      <c r="X92" s="47">
        <v>7.0000000000000007E-2</v>
      </c>
      <c r="Y92" s="47">
        <v>0.05</v>
      </c>
      <c r="Z92" s="3">
        <f>Таблица2[[#This Row],[LAP Avg Active Sessions node1]]/Таблица2[[#This Row],[LAP Avg Active Sessions (sum)]]</f>
        <v>0.58333333333333337</v>
      </c>
      <c r="AA92" s="3">
        <f>Таблица2[[#This Row],[LAP Avg Active Sessions node2]]/Таблица2[[#This Row],[LAP Avg Active Sessions (sum)]]</f>
        <v>0.41666666666666663</v>
      </c>
    </row>
    <row r="93" spans="1:27" hidden="1" x14ac:dyDescent="0.25">
      <c r="A93" s="47" t="s">
        <v>266</v>
      </c>
      <c r="B93" s="47" t="s">
        <v>265</v>
      </c>
      <c r="C93" s="47" t="s">
        <v>267</v>
      </c>
      <c r="D93" s="47" t="s">
        <v>268</v>
      </c>
      <c r="E93" s="47">
        <v>62</v>
      </c>
      <c r="F93" s="47">
        <v>5363</v>
      </c>
      <c r="G93" s="47" t="s">
        <v>49</v>
      </c>
      <c r="H93" s="47">
        <f>SUM(Таблица2[[#This Row],[CIF DBTime node1 (min)]:[CIF DBTime node2 (min)]])</f>
        <v>392.53</v>
      </c>
      <c r="I93" s="47">
        <v>176.77</v>
      </c>
      <c r="J93" s="47">
        <v>215.76</v>
      </c>
      <c r="K93" s="3">
        <f>Таблица2[[#This Row],[CIF DBTime node1 (min)]]/Таблица2[[#This Row],[CIF DBTime (sum)]]</f>
        <v>0.4503350062415612</v>
      </c>
      <c r="L93" s="3">
        <f>Таблица2[[#This Row],[CIF DBTime node2 (min)]]/Таблица2[[#This Row],[CIF DBTime (sum)]]</f>
        <v>0.54966499375843891</v>
      </c>
      <c r="M93" s="47">
        <f>SUM(Таблица2[[#This Row],[CIF Avg Active Sessions node1]:[CIF Avg Active Sessions node2]])</f>
        <v>6.38</v>
      </c>
      <c r="N93" s="47">
        <v>2.87</v>
      </c>
      <c r="O93" s="47">
        <v>3.51</v>
      </c>
      <c r="P93" s="3">
        <f>Таблица2[[#This Row],[CIF Avg Active Sessions node1]]/Таблица2[[#This Row],[CIF Avg Active Sessions (sum)]]</f>
        <v>0.44984326018808779</v>
      </c>
      <c r="Q93" s="3">
        <f>Таблица2[[#This Row],[CIF Avg Active Sessions node2]]/Таблица2[[#This Row],[CIF Avg Active Sessions (sum)]]</f>
        <v>0.55015673981191215</v>
      </c>
      <c r="R93" s="47">
        <f>SUM(Таблица2[[#This Row],[LAP DBTime node1 (min)]:[LAP DBTime node2 (min)]])</f>
        <v>5.7</v>
      </c>
      <c r="S93" s="47">
        <v>4.08</v>
      </c>
      <c r="T93" s="47">
        <v>1.62</v>
      </c>
      <c r="U93" s="3">
        <f>Таблица2[[#This Row],[LAP DBTime node1 (min)]]/Таблица2[[#This Row],[LAP DBTime (sum)]]</f>
        <v>0.71578947368421053</v>
      </c>
      <c r="V93" s="3">
        <f>Таблица2[[#This Row],[LAP DBTime node2 (min)]]/Таблица2[[#This Row],[LAP DBTime (sum)]]</f>
        <v>0.28421052631578947</v>
      </c>
      <c r="W93" s="47">
        <f>SUM(Таблица2[[#This Row],[LAP Avg Active Sessions node1]:[LAP Avg Active Sessions node2]])</f>
        <v>0.1</v>
      </c>
      <c r="X93" s="47">
        <v>7.0000000000000007E-2</v>
      </c>
      <c r="Y93" s="47">
        <v>0.03</v>
      </c>
      <c r="Z93" s="3">
        <f>Таблица2[[#This Row],[LAP Avg Active Sessions node1]]/Таблица2[[#This Row],[LAP Avg Active Sessions (sum)]]</f>
        <v>0.70000000000000007</v>
      </c>
      <c r="AA93" s="3">
        <f>Таблица2[[#This Row],[LAP Avg Active Sessions node2]]/Таблица2[[#This Row],[LAP Avg Active Sessions (sum)]]</f>
        <v>0.3</v>
      </c>
    </row>
    <row r="94" spans="1:27" x14ac:dyDescent="0.25">
      <c r="A94" s="47" t="s">
        <v>269</v>
      </c>
      <c r="B94" s="47" t="s">
        <v>270</v>
      </c>
      <c r="C94" s="47" t="s">
        <v>271</v>
      </c>
      <c r="D94" s="47" t="s">
        <v>272</v>
      </c>
      <c r="E94" s="47">
        <v>60</v>
      </c>
      <c r="F94" s="47">
        <v>5369</v>
      </c>
      <c r="G94" s="47" t="s">
        <v>20</v>
      </c>
      <c r="H94" s="47">
        <f>SUM(Таблица2[[#This Row],[CIF DBTime node1 (min)]:[CIF DBTime node2 (min)]])</f>
        <v>97.72999999999999</v>
      </c>
      <c r="I94" s="47">
        <v>36.299999999999997</v>
      </c>
      <c r="J94" s="47">
        <v>61.43</v>
      </c>
      <c r="K94" s="3">
        <f>Таблица2[[#This Row],[CIF DBTime node1 (min)]]/Таблица2[[#This Row],[CIF DBTime (sum)]]</f>
        <v>0.37143149493502509</v>
      </c>
      <c r="L94" s="3">
        <f>Таблица2[[#This Row],[CIF DBTime node2 (min)]]/Таблица2[[#This Row],[CIF DBTime (sum)]]</f>
        <v>0.62856850506497497</v>
      </c>
      <c r="M94" s="47">
        <f>SUM(Таблица2[[#This Row],[CIF Avg Active Sessions node1]:[CIF Avg Active Sessions node2]])</f>
        <v>1.62</v>
      </c>
      <c r="N94" s="47">
        <v>0.6</v>
      </c>
      <c r="O94" s="47">
        <v>1.02</v>
      </c>
      <c r="P94" s="3">
        <f>Таблица2[[#This Row],[CIF Avg Active Sessions node1]]/Таблица2[[#This Row],[CIF Avg Active Sessions (sum)]]</f>
        <v>0.37037037037037035</v>
      </c>
      <c r="Q94" s="3">
        <f>Таблица2[[#This Row],[CIF Avg Active Sessions node2]]/Таблица2[[#This Row],[CIF Avg Active Sessions (sum)]]</f>
        <v>0.62962962962962965</v>
      </c>
      <c r="R94" s="47">
        <f>SUM(Таблица2[[#This Row],[LAP DBTime node1 (min)]:[LAP DBTime node2 (min)]])</f>
        <v>6.59</v>
      </c>
      <c r="S94" s="47">
        <v>3.99</v>
      </c>
      <c r="T94" s="47">
        <v>2.6</v>
      </c>
      <c r="U94" s="3">
        <f>Таблица2[[#This Row],[LAP DBTime node1 (min)]]/Таблица2[[#This Row],[LAP DBTime (sum)]]</f>
        <v>0.6054628224582701</v>
      </c>
      <c r="V94" s="3">
        <f>Таблица2[[#This Row],[LAP DBTime node2 (min)]]/Таблица2[[#This Row],[LAP DBTime (sum)]]</f>
        <v>0.3945371775417299</v>
      </c>
      <c r="W94" s="47">
        <f>SUM(Таблица2[[#This Row],[LAP Avg Active Sessions node1]:[LAP Avg Active Sessions node2]])</f>
        <v>0.11000000000000001</v>
      </c>
      <c r="X94" s="47">
        <v>7.0000000000000007E-2</v>
      </c>
      <c r="Y94" s="47">
        <v>0.04</v>
      </c>
      <c r="Z94" s="3">
        <f>Таблица2[[#This Row],[LAP Avg Active Sessions node1]]/Таблица2[[#This Row],[LAP Avg Active Sessions (sum)]]</f>
        <v>0.63636363636363635</v>
      </c>
      <c r="AA94" s="3">
        <f>Таблица2[[#This Row],[LAP Avg Active Sessions node2]]/Таблица2[[#This Row],[LAP Avg Active Sessions (sum)]]</f>
        <v>0.36363636363636359</v>
      </c>
    </row>
    <row r="95" spans="1:27" x14ac:dyDescent="0.25">
      <c r="A95" s="47" t="s">
        <v>273</v>
      </c>
      <c r="B95" s="47" t="s">
        <v>274</v>
      </c>
      <c r="C95" s="47" t="s">
        <v>275</v>
      </c>
      <c r="D95" s="47" t="s">
        <v>85</v>
      </c>
      <c r="E95" s="47">
        <v>60</v>
      </c>
      <c r="F95" s="47">
        <v>5380</v>
      </c>
      <c r="G95" s="47" t="s">
        <v>20</v>
      </c>
      <c r="H95" s="47">
        <f>SUM(Таблица2[[#This Row],[CIF DBTime node1 (min)]:[CIF DBTime node2 (min)]])</f>
        <v>94.4</v>
      </c>
      <c r="I95" s="47">
        <v>41.76</v>
      </c>
      <c r="J95" s="47">
        <v>52.64</v>
      </c>
      <c r="K95" s="3">
        <f>Таблица2[[#This Row],[CIF DBTime node1 (min)]]/Таблица2[[#This Row],[CIF DBTime (sum)]]</f>
        <v>0.44237288135593217</v>
      </c>
      <c r="L95" s="3">
        <f>Таблица2[[#This Row],[CIF DBTime node2 (min)]]/Таблица2[[#This Row],[CIF DBTime (sum)]]</f>
        <v>0.55762711864406778</v>
      </c>
      <c r="M95" s="47">
        <f>SUM(Таблица2[[#This Row],[CIF Avg Active Sessions node1]:[CIF Avg Active Sessions node2]])</f>
        <v>1.56</v>
      </c>
      <c r="N95" s="47">
        <v>0.69</v>
      </c>
      <c r="O95" s="47">
        <v>0.87</v>
      </c>
      <c r="P95" s="3">
        <f>Таблица2[[#This Row],[CIF Avg Active Sessions node1]]/Таблица2[[#This Row],[CIF Avg Active Sessions (sum)]]</f>
        <v>0.44230769230769224</v>
      </c>
      <c r="Q95" s="3">
        <f>Таблица2[[#This Row],[CIF Avg Active Sessions node2]]/Таблица2[[#This Row],[CIF Avg Active Sessions (sum)]]</f>
        <v>0.55769230769230771</v>
      </c>
      <c r="R95" s="47">
        <f>SUM(Таблица2[[#This Row],[LAP DBTime node1 (min)]:[LAP DBTime node2 (min)]])</f>
        <v>7.38</v>
      </c>
      <c r="S95" s="47">
        <v>4.59</v>
      </c>
      <c r="T95" s="47">
        <v>2.79</v>
      </c>
      <c r="U95" s="3">
        <f>Таблица2[[#This Row],[LAP DBTime node1 (min)]]/Таблица2[[#This Row],[LAP DBTime (sum)]]</f>
        <v>0.62195121951219512</v>
      </c>
      <c r="V95" s="3">
        <f>Таблица2[[#This Row],[LAP DBTime node2 (min)]]/Таблица2[[#This Row],[LAP DBTime (sum)]]</f>
        <v>0.37804878048780488</v>
      </c>
      <c r="W95" s="47">
        <f>SUM(Таблица2[[#This Row],[LAP Avg Active Sessions node1]:[LAP Avg Active Sessions node2]])</f>
        <v>0.13</v>
      </c>
      <c r="X95" s="47">
        <v>0.08</v>
      </c>
      <c r="Y95" s="47">
        <v>0.05</v>
      </c>
      <c r="Z95" s="3">
        <f>Таблица2[[#This Row],[LAP Avg Active Sessions node1]]/Таблица2[[#This Row],[LAP Avg Active Sessions (sum)]]</f>
        <v>0.61538461538461542</v>
      </c>
      <c r="AA95" s="3">
        <f>Таблица2[[#This Row],[LAP Avg Active Sessions node2]]/Таблица2[[#This Row],[LAP Avg Active Sessions (sum)]]</f>
        <v>0.38461538461538464</v>
      </c>
    </row>
    <row r="96" spans="1:27" x14ac:dyDescent="0.25">
      <c r="A96" s="47" t="s">
        <v>276</v>
      </c>
      <c r="B96" s="47" t="s">
        <v>274</v>
      </c>
      <c r="C96" s="47" t="s">
        <v>277</v>
      </c>
      <c r="D96" s="47" t="s">
        <v>278</v>
      </c>
      <c r="E96" s="47">
        <v>60</v>
      </c>
      <c r="F96" s="47">
        <v>5381</v>
      </c>
      <c r="G96" s="47" t="s">
        <v>20</v>
      </c>
      <c r="H96" s="47">
        <f>SUM(Таблица2[[#This Row],[CIF DBTime node1 (min)]:[CIF DBTime node2 (min)]])</f>
        <v>91.89</v>
      </c>
      <c r="I96" s="47">
        <v>22.49</v>
      </c>
      <c r="J96" s="47">
        <v>69.400000000000006</v>
      </c>
      <c r="K96" s="3">
        <f>Таблица2[[#This Row],[CIF DBTime node1 (min)]]/Таблица2[[#This Row],[CIF DBTime (sum)]]</f>
        <v>0.24474915660028293</v>
      </c>
      <c r="L96" s="3">
        <f>Таблица2[[#This Row],[CIF DBTime node2 (min)]]/Таблица2[[#This Row],[CIF DBTime (sum)]]</f>
        <v>0.75525084339971715</v>
      </c>
      <c r="M96" s="47">
        <f>SUM(Таблица2[[#This Row],[CIF Avg Active Sessions node1]:[CIF Avg Active Sessions node2]])</f>
        <v>1.52</v>
      </c>
      <c r="N96" s="47">
        <v>0.37</v>
      </c>
      <c r="O96" s="47">
        <v>1.1499999999999999</v>
      </c>
      <c r="P96" s="3">
        <f>Таблица2[[#This Row],[CIF Avg Active Sessions node1]]/Таблица2[[#This Row],[CIF Avg Active Sessions (sum)]]</f>
        <v>0.24342105263157895</v>
      </c>
      <c r="Q96" s="3">
        <f>Таблица2[[#This Row],[CIF Avg Active Sessions node2]]/Таблица2[[#This Row],[CIF Avg Active Sessions (sum)]]</f>
        <v>0.75657894736842102</v>
      </c>
      <c r="R96" s="47">
        <f>SUM(Таблица2[[#This Row],[LAP DBTime node1 (min)]:[LAP DBTime node2 (min)]])</f>
        <v>6.92</v>
      </c>
      <c r="S96" s="47">
        <v>4.25</v>
      </c>
      <c r="T96" s="47">
        <v>2.67</v>
      </c>
      <c r="U96" s="3">
        <f>Таблица2[[#This Row],[LAP DBTime node1 (min)]]/Таблица2[[#This Row],[LAP DBTime (sum)]]</f>
        <v>0.61416184971098264</v>
      </c>
      <c r="V96" s="3">
        <f>Таблица2[[#This Row],[LAP DBTime node2 (min)]]/Таблица2[[#This Row],[LAP DBTime (sum)]]</f>
        <v>0.38583815028901736</v>
      </c>
      <c r="W96" s="47">
        <f>SUM(Таблица2[[#This Row],[LAP Avg Active Sessions node1]:[LAP Avg Active Sessions node2]])</f>
        <v>0.11000000000000001</v>
      </c>
      <c r="X96" s="47">
        <v>7.0000000000000007E-2</v>
      </c>
      <c r="Y96" s="47">
        <v>0.04</v>
      </c>
      <c r="Z96" s="3">
        <f>Таблица2[[#This Row],[LAP Avg Active Sessions node1]]/Таблица2[[#This Row],[LAP Avg Active Sessions (sum)]]</f>
        <v>0.63636363636363635</v>
      </c>
      <c r="AA96" s="3">
        <f>Таблица2[[#This Row],[LAP Avg Active Sessions node2]]/Таблица2[[#This Row],[LAP Avg Active Sessions (sum)]]</f>
        <v>0.36363636363636359</v>
      </c>
    </row>
    <row r="97" spans="1:27" x14ac:dyDescent="0.25">
      <c r="A97" s="47" t="s">
        <v>279</v>
      </c>
      <c r="B97" s="47" t="s">
        <v>274</v>
      </c>
      <c r="C97" s="47" t="s">
        <v>280</v>
      </c>
      <c r="D97" s="47" t="s">
        <v>281</v>
      </c>
      <c r="E97" s="47">
        <v>60</v>
      </c>
      <c r="F97" s="47">
        <v>5383</v>
      </c>
      <c r="G97" s="47" t="s">
        <v>20</v>
      </c>
      <c r="H97" s="47">
        <f>SUM(Таблица2[[#This Row],[CIF DBTime node1 (min)]:[CIF DBTime node2 (min)]])</f>
        <v>96.070000000000007</v>
      </c>
      <c r="I97" s="47">
        <v>18.95</v>
      </c>
      <c r="J97" s="47">
        <v>77.12</v>
      </c>
      <c r="K97" s="3">
        <f>Таблица2[[#This Row],[CIF DBTime node1 (min)]]/Таблица2[[#This Row],[CIF DBTime (sum)]]</f>
        <v>0.19725200374726759</v>
      </c>
      <c r="L97" s="3">
        <f>Таблица2[[#This Row],[CIF DBTime node2 (min)]]/Таблица2[[#This Row],[CIF DBTime (sum)]]</f>
        <v>0.80274799625273241</v>
      </c>
      <c r="M97" s="47">
        <f>SUM(Таблица2[[#This Row],[CIF Avg Active Sessions node1]:[CIF Avg Active Sessions node2]])</f>
        <v>1.6</v>
      </c>
      <c r="N97" s="47">
        <v>0.32</v>
      </c>
      <c r="O97" s="47">
        <v>1.28</v>
      </c>
      <c r="P97" s="3">
        <f>Таблица2[[#This Row],[CIF Avg Active Sessions node1]]/Таблица2[[#This Row],[CIF Avg Active Sessions (sum)]]</f>
        <v>0.19999999999999998</v>
      </c>
      <c r="Q97" s="3">
        <f>Таблица2[[#This Row],[CIF Avg Active Sessions node2]]/Таблица2[[#This Row],[CIF Avg Active Sessions (sum)]]</f>
        <v>0.79999999999999993</v>
      </c>
      <c r="R97" s="47">
        <f>SUM(Таблица2[[#This Row],[LAP DBTime node1 (min)]:[LAP DBTime node2 (min)]])</f>
        <v>38.72</v>
      </c>
      <c r="S97" s="47">
        <v>36.1</v>
      </c>
      <c r="T97" s="47">
        <v>2.62</v>
      </c>
      <c r="U97" s="3">
        <f>Таблица2[[#This Row],[LAP DBTime node1 (min)]]/Таблица2[[#This Row],[LAP DBTime (sum)]]</f>
        <v>0.9323347107438017</v>
      </c>
      <c r="V97" s="3">
        <f>Таблица2[[#This Row],[LAP DBTime node2 (min)]]/Таблица2[[#This Row],[LAP DBTime (sum)]]</f>
        <v>6.7665289256198358E-2</v>
      </c>
      <c r="W97" s="47">
        <f>SUM(Таблица2[[#This Row],[LAP Avg Active Sessions node1]:[LAP Avg Active Sessions node2]])</f>
        <v>0.64</v>
      </c>
      <c r="X97" s="47">
        <v>0.6</v>
      </c>
      <c r="Y97" s="47">
        <v>0.04</v>
      </c>
      <c r="Z97" s="3">
        <f>Таблица2[[#This Row],[LAP Avg Active Sessions node1]]/Таблица2[[#This Row],[LAP Avg Active Sessions (sum)]]</f>
        <v>0.9375</v>
      </c>
      <c r="AA97" s="3">
        <f>Таблица2[[#This Row],[LAP Avg Active Sessions node2]]/Таблица2[[#This Row],[LAP Avg Active Sessions (sum)]]</f>
        <v>6.25E-2</v>
      </c>
    </row>
    <row r="98" spans="1:27" x14ac:dyDescent="0.25">
      <c r="A98" s="47" t="s">
        <v>282</v>
      </c>
      <c r="B98" s="47" t="s">
        <v>283</v>
      </c>
      <c r="C98" s="47" t="s">
        <v>284</v>
      </c>
      <c r="D98" s="47" t="s">
        <v>98</v>
      </c>
      <c r="E98" s="47">
        <v>60</v>
      </c>
      <c r="F98" s="47">
        <v>5385</v>
      </c>
      <c r="G98" s="47" t="s">
        <v>20</v>
      </c>
      <c r="H98" s="47">
        <f>SUM(Таблица2[[#This Row],[CIF DBTime node1 (min)]:[CIF DBTime node2 (min)]])</f>
        <v>87.7</v>
      </c>
      <c r="I98" s="47">
        <v>58.18</v>
      </c>
      <c r="J98" s="47">
        <v>29.52</v>
      </c>
      <c r="K98" s="3">
        <f>Таблица2[[#This Row],[CIF DBTime node1 (min)]]/Таблица2[[#This Row],[CIF DBTime (sum)]]</f>
        <v>0.6633979475484606</v>
      </c>
      <c r="L98" s="3">
        <f>Таблица2[[#This Row],[CIF DBTime node2 (min)]]/Таблица2[[#This Row],[CIF DBTime (sum)]]</f>
        <v>0.33660205245153935</v>
      </c>
      <c r="M98" s="47">
        <f>SUM(Таблица2[[#This Row],[CIF Avg Active Sessions node1]:[CIF Avg Active Sessions node2]])</f>
        <v>1.45</v>
      </c>
      <c r="N98" s="47">
        <v>0.96</v>
      </c>
      <c r="O98" s="47">
        <v>0.49</v>
      </c>
      <c r="P98" s="3">
        <f>Таблица2[[#This Row],[CIF Avg Active Sessions node1]]/Таблица2[[#This Row],[CIF Avg Active Sessions (sum)]]</f>
        <v>0.66206896551724137</v>
      </c>
      <c r="Q98" s="3">
        <f>Таблица2[[#This Row],[CIF Avg Active Sessions node2]]/Таблица2[[#This Row],[CIF Avg Active Sessions (sum)]]</f>
        <v>0.33793103448275863</v>
      </c>
      <c r="R98" s="47">
        <f>SUM(Таблица2[[#This Row],[LAP DBTime node1 (min)]:[LAP DBTime node2 (min)]])</f>
        <v>6.42</v>
      </c>
      <c r="S98" s="47">
        <v>3.81</v>
      </c>
      <c r="T98" s="47">
        <v>2.61</v>
      </c>
      <c r="U98" s="3">
        <f>Таблица2[[#This Row],[LAP DBTime node1 (min)]]/Таблица2[[#This Row],[LAP DBTime (sum)]]</f>
        <v>0.59345794392523366</v>
      </c>
      <c r="V98" s="3">
        <f>Таблица2[[#This Row],[LAP DBTime node2 (min)]]/Таблица2[[#This Row],[LAP DBTime (sum)]]</f>
        <v>0.40654205607476634</v>
      </c>
      <c r="W98" s="47">
        <f>SUM(Таблица2[[#This Row],[LAP Avg Active Sessions node1]:[LAP Avg Active Sessions node2]])</f>
        <v>0.1</v>
      </c>
      <c r="X98" s="47">
        <v>0.06</v>
      </c>
      <c r="Y98" s="47">
        <v>0.04</v>
      </c>
      <c r="Z98" s="3">
        <f>Таблица2[[#This Row],[LAP Avg Active Sessions node1]]/Таблица2[[#This Row],[LAP Avg Active Sessions (sum)]]</f>
        <v>0.6</v>
      </c>
      <c r="AA98" s="3">
        <f>Таблица2[[#This Row],[LAP Avg Active Sessions node2]]/Таблица2[[#This Row],[LAP Avg Active Sessions (sum)]]</f>
        <v>0.39999999999999997</v>
      </c>
    </row>
    <row r="99" spans="1:27" x14ac:dyDescent="0.25">
      <c r="A99" s="47" t="s">
        <v>285</v>
      </c>
      <c r="B99" s="47" t="s">
        <v>283</v>
      </c>
      <c r="C99" s="47" t="s">
        <v>234</v>
      </c>
      <c r="D99" s="47" t="s">
        <v>153</v>
      </c>
      <c r="E99" s="47">
        <v>60</v>
      </c>
      <c r="F99" s="47">
        <v>5397</v>
      </c>
      <c r="G99" s="47" t="s">
        <v>20</v>
      </c>
      <c r="H99" s="47">
        <f>SUM(Таблица2[[#This Row],[CIF DBTime node1 (min)]:[CIF DBTime node2 (min)]])</f>
        <v>85.02</v>
      </c>
      <c r="I99" s="47">
        <v>55.5</v>
      </c>
      <c r="J99" s="47">
        <v>29.52</v>
      </c>
      <c r="K99" s="3">
        <f>Таблица2[[#This Row],[CIF DBTime node1 (min)]]/Таблица2[[#This Row],[CIF DBTime (sum)]]</f>
        <v>0.65278757939308396</v>
      </c>
      <c r="L99" s="3">
        <f>Таблица2[[#This Row],[CIF DBTime node2 (min)]]/Таблица2[[#This Row],[CIF DBTime (sum)]]</f>
        <v>0.34721242060691604</v>
      </c>
      <c r="M99" s="47">
        <f>SUM(Таблица2[[#This Row],[CIF Avg Active Sessions node1]:[CIF Avg Active Sessions node2]])</f>
        <v>1.4100000000000001</v>
      </c>
      <c r="N99" s="47">
        <v>0.92</v>
      </c>
      <c r="O99" s="47">
        <v>0.49</v>
      </c>
      <c r="P99" s="3">
        <f>Таблица2[[#This Row],[CIF Avg Active Sessions node1]]/Таблица2[[#This Row],[CIF Avg Active Sessions (sum)]]</f>
        <v>0.65248226950354604</v>
      </c>
      <c r="Q99" s="3">
        <f>Таблица2[[#This Row],[CIF Avg Active Sessions node2]]/Таблица2[[#This Row],[CIF Avg Active Sessions (sum)]]</f>
        <v>0.34751773049645385</v>
      </c>
      <c r="R99" s="47">
        <f>SUM(Таблица2[[#This Row],[LAP DBTime node1 (min)]:[LAP DBTime node2 (min)]])</f>
        <v>6.3000000000000007</v>
      </c>
      <c r="S99" s="47">
        <v>3.66</v>
      </c>
      <c r="T99" s="47">
        <v>2.64</v>
      </c>
      <c r="U99" s="3">
        <f>Таблица2[[#This Row],[LAP DBTime node1 (min)]]/Таблица2[[#This Row],[LAP DBTime (sum)]]</f>
        <v>0.58095238095238089</v>
      </c>
      <c r="V99" s="3">
        <f>Таблица2[[#This Row],[LAP DBTime node2 (min)]]/Таблица2[[#This Row],[LAP DBTime (sum)]]</f>
        <v>0.419047619047619</v>
      </c>
      <c r="W99" s="47">
        <f>SUM(Таблица2[[#This Row],[LAP Avg Active Sessions node1]:[LAP Avg Active Sessions node2]])</f>
        <v>0.1</v>
      </c>
      <c r="X99" s="47">
        <v>0.06</v>
      </c>
      <c r="Y99" s="47">
        <v>0.04</v>
      </c>
      <c r="Z99" s="3">
        <f>Таблица2[[#This Row],[LAP Avg Active Sessions node1]]/Таблица2[[#This Row],[LAP Avg Active Sessions (sum)]]</f>
        <v>0.6</v>
      </c>
      <c r="AA99" s="3">
        <f>Таблица2[[#This Row],[LAP Avg Active Sessions node2]]/Таблица2[[#This Row],[LAP Avg Active Sessions (sum)]]</f>
        <v>0.39999999999999997</v>
      </c>
    </row>
    <row r="100" spans="1:27" x14ac:dyDescent="0.25">
      <c r="A100" s="47" t="s">
        <v>286</v>
      </c>
      <c r="B100" s="47" t="s">
        <v>287</v>
      </c>
      <c r="C100" s="47" t="s">
        <v>288</v>
      </c>
      <c r="D100" s="47" t="s">
        <v>289</v>
      </c>
      <c r="E100" s="47">
        <v>60</v>
      </c>
      <c r="F100" s="47">
        <v>5402</v>
      </c>
      <c r="G100" s="47" t="s">
        <v>20</v>
      </c>
      <c r="H100" s="47">
        <f>SUM(Таблица2[[#This Row],[CIF DBTime node1 (min)]:[CIF DBTime node2 (min)]])</f>
        <v>83.53</v>
      </c>
      <c r="I100" s="47">
        <v>25.85</v>
      </c>
      <c r="J100" s="47">
        <v>57.68</v>
      </c>
      <c r="K100" s="3">
        <f>Таблица2[[#This Row],[CIF DBTime node1 (min)]]/Таблица2[[#This Row],[CIF DBTime (sum)]]</f>
        <v>0.30946965162217172</v>
      </c>
      <c r="L100" s="3">
        <f>Таблица2[[#This Row],[CIF DBTime node2 (min)]]/Таблица2[[#This Row],[CIF DBTime (sum)]]</f>
        <v>0.69053034837782834</v>
      </c>
      <c r="M100" s="47">
        <f>SUM(Таблица2[[#This Row],[CIF Avg Active Sessions node1]:[CIF Avg Active Sessions node2]])</f>
        <v>1.39</v>
      </c>
      <c r="N100" s="47">
        <v>0.43</v>
      </c>
      <c r="O100" s="47">
        <v>0.96</v>
      </c>
      <c r="P100" s="3">
        <f>Таблица2[[#This Row],[CIF Avg Active Sessions node1]]/Таблица2[[#This Row],[CIF Avg Active Sessions (sum)]]</f>
        <v>0.30935251798561153</v>
      </c>
      <c r="Q100" s="3">
        <f>Таблица2[[#This Row],[CIF Avg Active Sessions node2]]/Таблица2[[#This Row],[CIF Avg Active Sessions (sum)]]</f>
        <v>0.69064748201438853</v>
      </c>
      <c r="R100" s="47">
        <f>SUM(Таблица2[[#This Row],[LAP DBTime node1 (min)]:[LAP DBTime node2 (min)]])</f>
        <v>7.18</v>
      </c>
      <c r="S100" s="47">
        <v>4.4000000000000004</v>
      </c>
      <c r="T100" s="47">
        <v>2.78</v>
      </c>
      <c r="U100" s="3">
        <f>Таблица2[[#This Row],[LAP DBTime node1 (min)]]/Таблица2[[#This Row],[LAP DBTime (sum)]]</f>
        <v>0.61281337047353768</v>
      </c>
      <c r="V100" s="3">
        <f>Таблица2[[#This Row],[LAP DBTime node2 (min)]]/Таблица2[[#This Row],[LAP DBTime (sum)]]</f>
        <v>0.38718662952646238</v>
      </c>
      <c r="W100" s="47">
        <f>SUM(Таблица2[[#This Row],[LAP Avg Active Sessions node1]:[LAP Avg Active Sessions node2]])</f>
        <v>0.12000000000000001</v>
      </c>
      <c r="X100" s="47">
        <v>7.0000000000000007E-2</v>
      </c>
      <c r="Y100" s="47">
        <v>0.05</v>
      </c>
      <c r="Z100" s="3">
        <f>Таблица2[[#This Row],[LAP Avg Active Sessions node1]]/Таблица2[[#This Row],[LAP Avg Active Sessions (sum)]]</f>
        <v>0.58333333333333337</v>
      </c>
      <c r="AA100" s="3">
        <f>Таблица2[[#This Row],[LAP Avg Active Sessions node2]]/Таблица2[[#This Row],[LAP Avg Active Sessions (sum)]]</f>
        <v>0.41666666666666663</v>
      </c>
    </row>
    <row r="101" spans="1:27" x14ac:dyDescent="0.25">
      <c r="A101" s="47" t="s">
        <v>290</v>
      </c>
      <c r="B101" s="47" t="s">
        <v>291</v>
      </c>
      <c r="C101" s="47" t="s">
        <v>48</v>
      </c>
      <c r="D101" s="47" t="s">
        <v>48</v>
      </c>
      <c r="E101" s="47">
        <v>60</v>
      </c>
      <c r="F101" s="47">
        <v>5406</v>
      </c>
      <c r="G101" s="47" t="s">
        <v>20</v>
      </c>
      <c r="H101" s="47">
        <f>SUM(Таблица2[[#This Row],[CIF DBTime node1 (min)]:[CIF DBTime node2 (min)]])</f>
        <v>88.31</v>
      </c>
      <c r="I101" s="47">
        <v>28.57</v>
      </c>
      <c r="J101" s="47">
        <v>59.74</v>
      </c>
      <c r="K101" s="3">
        <f>Таблица2[[#This Row],[CIF DBTime node1 (min)]]/Таблица2[[#This Row],[CIF DBTime (sum)]]</f>
        <v>0.32351942022421015</v>
      </c>
      <c r="L101" s="3">
        <f>Таблица2[[#This Row],[CIF DBTime node2 (min)]]/Таблица2[[#This Row],[CIF DBTime (sum)]]</f>
        <v>0.67648057977578979</v>
      </c>
      <c r="M101" s="47">
        <f>SUM(Таблица2[[#This Row],[CIF Avg Active Sessions node1]:[CIF Avg Active Sessions node2]])</f>
        <v>1.46</v>
      </c>
      <c r="N101" s="47">
        <v>0.47</v>
      </c>
      <c r="O101" s="47">
        <v>0.99</v>
      </c>
      <c r="P101" s="3">
        <f>Таблица2[[#This Row],[CIF Avg Active Sessions node1]]/Таблица2[[#This Row],[CIF Avg Active Sessions (sum)]]</f>
        <v>0.32191780821917809</v>
      </c>
      <c r="Q101" s="3">
        <f>Таблица2[[#This Row],[CIF Avg Active Sessions node2]]/Таблица2[[#This Row],[CIF Avg Active Sessions (sum)]]</f>
        <v>0.67808219178082196</v>
      </c>
      <c r="R101" s="47">
        <f>SUM(Таблица2[[#This Row],[LAP DBTime node1 (min)]:[LAP DBTime node2 (min)]])</f>
        <v>6.42</v>
      </c>
      <c r="S101" s="47">
        <v>3.76</v>
      </c>
      <c r="T101" s="47">
        <v>2.66</v>
      </c>
      <c r="U101" s="3">
        <f>Таблица2[[#This Row],[LAP DBTime node1 (min)]]/Таблица2[[#This Row],[LAP DBTime (sum)]]</f>
        <v>0.58566978193146413</v>
      </c>
      <c r="V101" s="3">
        <f>Таблица2[[#This Row],[LAP DBTime node2 (min)]]/Таблица2[[#This Row],[LAP DBTime (sum)]]</f>
        <v>0.41433021806853587</v>
      </c>
      <c r="W101" s="47">
        <f>SUM(Таблица2[[#This Row],[LAP Avg Active Sessions node1]:[LAP Avg Active Sessions node2]])</f>
        <v>0.1</v>
      </c>
      <c r="X101" s="47">
        <v>0.06</v>
      </c>
      <c r="Y101" s="47">
        <v>0.04</v>
      </c>
      <c r="Z101" s="3">
        <f>Таблица2[[#This Row],[LAP Avg Active Sessions node1]]/Таблица2[[#This Row],[LAP Avg Active Sessions (sum)]]</f>
        <v>0.6</v>
      </c>
      <c r="AA101" s="3">
        <f>Таблица2[[#This Row],[LAP Avg Active Sessions node2]]/Таблица2[[#This Row],[LAP Avg Active Sessions (sum)]]</f>
        <v>0.39999999999999997</v>
      </c>
    </row>
    <row r="102" spans="1:27" hidden="1" x14ac:dyDescent="0.25">
      <c r="A102" s="47" t="s">
        <v>292</v>
      </c>
      <c r="B102" s="47" t="s">
        <v>293</v>
      </c>
      <c r="C102" s="47" t="s">
        <v>294</v>
      </c>
      <c r="D102" s="47" t="s">
        <v>98</v>
      </c>
      <c r="E102" s="47">
        <v>60</v>
      </c>
      <c r="F102" s="47">
        <v>5411</v>
      </c>
      <c r="G102" s="47" t="s">
        <v>49</v>
      </c>
      <c r="H102" s="47">
        <f>SUM(Таблица2[[#This Row],[CIF DBTime node1 (min)]:[CIF DBTime node2 (min)]])</f>
        <v>372.69</v>
      </c>
      <c r="I102" s="47">
        <v>121.63</v>
      </c>
      <c r="J102" s="47">
        <v>251.06</v>
      </c>
      <c r="K102" s="3">
        <f>Таблица2[[#This Row],[CIF DBTime node1 (min)]]/Таблица2[[#This Row],[CIF DBTime (sum)]]</f>
        <v>0.32635702594649707</v>
      </c>
      <c r="L102" s="3">
        <f>Таблица2[[#This Row],[CIF DBTime node2 (min)]]/Таблица2[[#This Row],[CIF DBTime (sum)]]</f>
        <v>0.67364297405350293</v>
      </c>
      <c r="M102" s="47">
        <f>SUM(Таблица2[[#This Row],[CIF Avg Active Sessions node1]:[CIF Avg Active Sessions node2]])</f>
        <v>6.18</v>
      </c>
      <c r="N102" s="47">
        <v>2.02</v>
      </c>
      <c r="O102" s="47">
        <v>4.16</v>
      </c>
      <c r="P102" s="3">
        <f>Таблица2[[#This Row],[CIF Avg Active Sessions node1]]/Таблица2[[#This Row],[CIF Avg Active Sessions (sum)]]</f>
        <v>0.32686084142394822</v>
      </c>
      <c r="Q102" s="3">
        <f>Таблица2[[#This Row],[CIF Avg Active Sessions node2]]/Таблица2[[#This Row],[CIF Avg Active Sessions (sum)]]</f>
        <v>0.67313915857605189</v>
      </c>
      <c r="R102" s="47">
        <f>SUM(Таблица2[[#This Row],[LAP DBTime node1 (min)]:[LAP DBTime node2 (min)]])</f>
        <v>59.1</v>
      </c>
      <c r="S102" s="47">
        <v>57.31</v>
      </c>
      <c r="T102" s="47">
        <v>1.79</v>
      </c>
      <c r="U102" s="3">
        <f>Таблица2[[#This Row],[LAP DBTime node1 (min)]]/Таблица2[[#This Row],[LAP DBTime (sum)]]</f>
        <v>0.96971235194585448</v>
      </c>
      <c r="V102" s="3">
        <f>Таблица2[[#This Row],[LAP DBTime node2 (min)]]/Таблица2[[#This Row],[LAP DBTime (sum)]]</f>
        <v>3.0287648054145515E-2</v>
      </c>
      <c r="W102" s="47">
        <f>SUM(Таблица2[[#This Row],[LAP Avg Active Sessions node1]:[LAP Avg Active Sessions node2]])</f>
        <v>0.99</v>
      </c>
      <c r="X102" s="47">
        <v>0.96</v>
      </c>
      <c r="Y102" s="47">
        <v>0.03</v>
      </c>
      <c r="Z102" s="3">
        <f>Таблица2[[#This Row],[LAP Avg Active Sessions node1]]/Таблица2[[#This Row],[LAP Avg Active Sessions (sum)]]</f>
        <v>0.96969696969696972</v>
      </c>
      <c r="AA102" s="3">
        <f>Таблица2[[#This Row],[LAP Avg Active Sessions node2]]/Таблица2[[#This Row],[LAP Avg Active Sessions (sum)]]</f>
        <v>3.0303030303030304E-2</v>
      </c>
    </row>
    <row r="103" spans="1:27" x14ac:dyDescent="0.25">
      <c r="A103" s="47" t="s">
        <v>295</v>
      </c>
      <c r="B103" s="47" t="s">
        <v>293</v>
      </c>
      <c r="C103" s="47" t="s">
        <v>296</v>
      </c>
      <c r="D103" s="47" t="s">
        <v>69</v>
      </c>
      <c r="E103" s="47">
        <v>60</v>
      </c>
      <c r="F103" s="47">
        <v>5413</v>
      </c>
      <c r="G103" s="47" t="s">
        <v>20</v>
      </c>
      <c r="H103" s="47">
        <f>SUM(Таблица2[[#This Row],[CIF DBTime node1 (min)]:[CIF DBTime node2 (min)]])</f>
        <v>84.84</v>
      </c>
      <c r="I103" s="47">
        <v>28.93</v>
      </c>
      <c r="J103" s="47">
        <v>55.91</v>
      </c>
      <c r="K103" s="3">
        <f>Таблица2[[#This Row],[CIF DBTime node1 (min)]]/Таблица2[[#This Row],[CIF DBTime (sum)]]</f>
        <v>0.34099481376709095</v>
      </c>
      <c r="L103" s="3">
        <f>Таблица2[[#This Row],[CIF DBTime node2 (min)]]/Таблица2[[#This Row],[CIF DBTime (sum)]]</f>
        <v>0.65900518623290893</v>
      </c>
      <c r="M103" s="47">
        <f>SUM(Таблица2[[#This Row],[CIF Avg Active Sessions node1]:[CIF Avg Active Sessions node2]])</f>
        <v>1.4100000000000001</v>
      </c>
      <c r="N103" s="47">
        <v>0.48</v>
      </c>
      <c r="O103" s="47">
        <v>0.93</v>
      </c>
      <c r="P103" s="3">
        <f>Таблица2[[#This Row],[CIF Avg Active Sessions node1]]/Таблица2[[#This Row],[CIF Avg Active Sessions (sum)]]</f>
        <v>0.34042553191489355</v>
      </c>
      <c r="Q103" s="3">
        <f>Таблица2[[#This Row],[CIF Avg Active Sessions node2]]/Таблица2[[#This Row],[CIF Avg Active Sessions (sum)]]</f>
        <v>0.65957446808510634</v>
      </c>
      <c r="R103" s="47">
        <f>SUM(Таблица2[[#This Row],[LAP DBTime node1 (min)]:[LAP DBTime node2 (min)]])</f>
        <v>57.54</v>
      </c>
      <c r="S103" s="47">
        <v>54.96</v>
      </c>
      <c r="T103" s="47">
        <v>2.58</v>
      </c>
      <c r="U103" s="3">
        <f>Таблица2[[#This Row],[LAP DBTime node1 (min)]]/Таблица2[[#This Row],[LAP DBTime (sum)]]</f>
        <v>0.95516162669447346</v>
      </c>
      <c r="V103" s="3">
        <f>Таблица2[[#This Row],[LAP DBTime node2 (min)]]/Таблица2[[#This Row],[LAP DBTime (sum)]]</f>
        <v>4.4838373305526591E-2</v>
      </c>
      <c r="W103" s="47">
        <f>SUM(Таблица2[[#This Row],[LAP Avg Active Sessions node1]:[LAP Avg Active Sessions node2]])</f>
        <v>0.95000000000000007</v>
      </c>
      <c r="X103" s="47">
        <v>0.91</v>
      </c>
      <c r="Y103" s="47">
        <v>0.04</v>
      </c>
      <c r="Z103" s="3">
        <f>Таблица2[[#This Row],[LAP Avg Active Sessions node1]]/Таблица2[[#This Row],[LAP Avg Active Sessions (sum)]]</f>
        <v>0.95789473684210524</v>
      </c>
      <c r="AA103" s="3">
        <f>Таблица2[[#This Row],[LAP Avg Active Sessions node2]]/Таблица2[[#This Row],[LAP Avg Active Sessions (sum)]]</f>
        <v>4.2105263157894736E-2</v>
      </c>
    </row>
    <row r="104" spans="1:27" x14ac:dyDescent="0.25">
      <c r="A104" s="47" t="s">
        <v>297</v>
      </c>
      <c r="B104" s="47" t="s">
        <v>298</v>
      </c>
      <c r="C104" s="47" t="s">
        <v>299</v>
      </c>
      <c r="D104" s="47" t="s">
        <v>115</v>
      </c>
      <c r="E104" s="47">
        <v>60</v>
      </c>
      <c r="F104" s="47">
        <v>5415</v>
      </c>
      <c r="G104" s="47" t="s">
        <v>20</v>
      </c>
      <c r="H104" s="47">
        <f>SUM(Таблица2[[#This Row],[CIF DBTime node1 (min)]:[CIF DBTime node2 (min)]])</f>
        <v>92.33</v>
      </c>
      <c r="I104" s="47">
        <v>57.25</v>
      </c>
      <c r="J104" s="47">
        <v>35.08</v>
      </c>
      <c r="K104" s="3">
        <f>Таблица2[[#This Row],[CIF DBTime node1 (min)]]/Таблица2[[#This Row],[CIF DBTime (sum)]]</f>
        <v>0.62005848586591572</v>
      </c>
      <c r="L104" s="3">
        <f>Таблица2[[#This Row],[CIF DBTime node2 (min)]]/Таблица2[[#This Row],[CIF DBTime (sum)]]</f>
        <v>0.37994151413408422</v>
      </c>
      <c r="M104" s="47">
        <f>SUM(Таблица2[[#This Row],[CIF Avg Active Sessions node1]:[CIF Avg Active Sessions node2]])</f>
        <v>1.5299999999999998</v>
      </c>
      <c r="N104" s="47">
        <v>0.95</v>
      </c>
      <c r="O104" s="47">
        <v>0.57999999999999996</v>
      </c>
      <c r="P104" s="3">
        <f>Таблица2[[#This Row],[CIF Avg Active Sessions node1]]/Таблица2[[#This Row],[CIF Avg Active Sessions (sum)]]</f>
        <v>0.62091503267973858</v>
      </c>
      <c r="Q104" s="3">
        <f>Таблица2[[#This Row],[CIF Avg Active Sessions node2]]/Таблица2[[#This Row],[CIF Avg Active Sessions (sum)]]</f>
        <v>0.37908496732026148</v>
      </c>
      <c r="R104" s="47">
        <f>SUM(Таблица2[[#This Row],[LAP DBTime node1 (min)]:[LAP DBTime node2 (min)]])</f>
        <v>6.9</v>
      </c>
      <c r="S104" s="47">
        <v>4.17</v>
      </c>
      <c r="T104" s="47">
        <v>2.73</v>
      </c>
      <c r="U104" s="3">
        <f>Таблица2[[#This Row],[LAP DBTime node1 (min)]]/Таблица2[[#This Row],[LAP DBTime (sum)]]</f>
        <v>0.60434782608695647</v>
      </c>
      <c r="V104" s="3">
        <f>Таблица2[[#This Row],[LAP DBTime node2 (min)]]/Таблица2[[#This Row],[LAP DBTime (sum)]]</f>
        <v>0.39565217391304347</v>
      </c>
      <c r="W104" s="47">
        <f>SUM(Таблица2[[#This Row],[LAP Avg Active Sessions node1]:[LAP Avg Active Sessions node2]])</f>
        <v>0.12000000000000001</v>
      </c>
      <c r="X104" s="47">
        <v>7.0000000000000007E-2</v>
      </c>
      <c r="Y104" s="47">
        <v>0.05</v>
      </c>
      <c r="Z104" s="3">
        <f>Таблица2[[#This Row],[LAP Avg Active Sessions node1]]/Таблица2[[#This Row],[LAP Avg Active Sessions (sum)]]</f>
        <v>0.58333333333333337</v>
      </c>
      <c r="AA104" s="3">
        <f>Таблица2[[#This Row],[LAP Avg Active Sessions node2]]/Таблица2[[#This Row],[LAP Avg Active Sessions (sum)]]</f>
        <v>0.41666666666666663</v>
      </c>
    </row>
    <row r="105" spans="1:27" x14ac:dyDescent="0.25">
      <c r="A105" s="47" t="s">
        <v>300</v>
      </c>
      <c r="B105" s="47" t="s">
        <v>301</v>
      </c>
      <c r="C105" s="47" t="s">
        <v>302</v>
      </c>
      <c r="D105" s="47" t="s">
        <v>52</v>
      </c>
      <c r="E105" s="47">
        <v>59</v>
      </c>
      <c r="F105" s="47">
        <v>5435</v>
      </c>
      <c r="G105" s="47" t="s">
        <v>20</v>
      </c>
      <c r="H105" s="47">
        <f>SUM(Таблица2[[#This Row],[CIF DBTime node1 (min)]:[CIF DBTime node2 (min)]])</f>
        <v>82.43</v>
      </c>
      <c r="I105" s="47">
        <v>46.38</v>
      </c>
      <c r="J105" s="47">
        <v>36.049999999999997</v>
      </c>
      <c r="K105" s="3">
        <f>Таблица2[[#This Row],[CIF DBTime node1 (min)]]/Таблица2[[#This Row],[CIF DBTime (sum)]]</f>
        <v>0.56265922600994778</v>
      </c>
      <c r="L105" s="3">
        <f>Таблица2[[#This Row],[CIF DBTime node2 (min)]]/Таблица2[[#This Row],[CIF DBTime (sum)]]</f>
        <v>0.43734077399005211</v>
      </c>
      <c r="M105" s="47">
        <f>SUM(Таблица2[[#This Row],[CIF Avg Active Sessions node1]:[CIF Avg Active Sessions node2]])</f>
        <v>1.3900000000000001</v>
      </c>
      <c r="N105" s="47">
        <v>0.78</v>
      </c>
      <c r="O105" s="47">
        <v>0.61</v>
      </c>
      <c r="P105" s="3">
        <f>Таблица2[[#This Row],[CIF Avg Active Sessions node1]]/Таблица2[[#This Row],[CIF Avg Active Sessions (sum)]]</f>
        <v>0.5611510791366906</v>
      </c>
      <c r="Q105" s="3">
        <f>Таблица2[[#This Row],[CIF Avg Active Sessions node2]]/Таблица2[[#This Row],[CIF Avg Active Sessions (sum)]]</f>
        <v>0.43884892086330929</v>
      </c>
      <c r="R105" s="47">
        <f>SUM(Таблица2[[#This Row],[LAP DBTime node1 (min)]:[LAP DBTime node2 (min)]])</f>
        <v>6.43</v>
      </c>
      <c r="S105" s="47">
        <v>3.95</v>
      </c>
      <c r="T105" s="47">
        <v>2.48</v>
      </c>
      <c r="U105" s="3">
        <f>Таблица2[[#This Row],[LAP DBTime node1 (min)]]/Таблица2[[#This Row],[LAP DBTime (sum)]]</f>
        <v>0.61430793157076213</v>
      </c>
      <c r="V105" s="3">
        <f>Таблица2[[#This Row],[LAP DBTime node2 (min)]]/Таблица2[[#This Row],[LAP DBTime (sum)]]</f>
        <v>0.38569206842923798</v>
      </c>
      <c r="W105" s="47">
        <f>SUM(Таблица2[[#This Row],[LAP Avg Active Sessions node1]:[LAP Avg Active Sessions node2]])</f>
        <v>0.11000000000000001</v>
      </c>
      <c r="X105" s="47">
        <v>7.0000000000000007E-2</v>
      </c>
      <c r="Y105" s="47">
        <v>0.04</v>
      </c>
      <c r="Z105" s="3">
        <f>Таблица2[[#This Row],[LAP Avg Active Sessions node1]]/Таблица2[[#This Row],[LAP Avg Active Sessions (sum)]]</f>
        <v>0.63636363636363635</v>
      </c>
      <c r="AA105" s="3">
        <f>Таблица2[[#This Row],[LAP Avg Active Sessions node2]]/Таблица2[[#This Row],[LAP Avg Active Sessions (sum)]]</f>
        <v>0.36363636363636359</v>
      </c>
    </row>
    <row r="106" spans="1:27" x14ac:dyDescent="0.25">
      <c r="A106" s="47" t="s">
        <v>303</v>
      </c>
      <c r="B106" s="47" t="s">
        <v>301</v>
      </c>
      <c r="C106" s="47" t="s">
        <v>304</v>
      </c>
      <c r="D106" s="47" t="s">
        <v>207</v>
      </c>
      <c r="E106" s="47">
        <v>60</v>
      </c>
      <c r="F106" s="47">
        <v>5436</v>
      </c>
      <c r="G106" s="47" t="s">
        <v>20</v>
      </c>
      <c r="H106" s="47">
        <f>SUM(Таблица2[[#This Row],[CIF DBTime node1 (min)]:[CIF DBTime node2 (min)]])</f>
        <v>74.75</v>
      </c>
      <c r="I106" s="47">
        <v>37.67</v>
      </c>
      <c r="J106" s="47">
        <v>37.08</v>
      </c>
      <c r="K106" s="3">
        <f>Таблица2[[#This Row],[CIF DBTime node1 (min)]]/Таблица2[[#This Row],[CIF DBTime (sum)]]</f>
        <v>0.50394648829431443</v>
      </c>
      <c r="L106" s="3">
        <f>Таблица2[[#This Row],[CIF DBTime node2 (min)]]/Таблица2[[#This Row],[CIF DBTime (sum)]]</f>
        <v>0.49605351170568562</v>
      </c>
      <c r="M106" s="47">
        <f>SUM(Таблица2[[#This Row],[CIF Avg Active Sessions node1]:[CIF Avg Active Sessions node2]])</f>
        <v>1.23</v>
      </c>
      <c r="N106" s="47">
        <v>0.62</v>
      </c>
      <c r="O106" s="47">
        <v>0.61</v>
      </c>
      <c r="P106" s="3">
        <f>Таблица2[[#This Row],[CIF Avg Active Sessions node1]]/Таблица2[[#This Row],[CIF Avg Active Sessions (sum)]]</f>
        <v>0.50406504065040647</v>
      </c>
      <c r="Q106" s="3">
        <f>Таблица2[[#This Row],[CIF Avg Active Sessions node2]]/Таблица2[[#This Row],[CIF Avg Active Sessions (sum)]]</f>
        <v>0.49593495934959347</v>
      </c>
      <c r="R106" s="47">
        <f>SUM(Таблица2[[#This Row],[LAP DBTime node1 (min)]:[LAP DBTime node2 (min)]])</f>
        <v>6.1099999999999994</v>
      </c>
      <c r="S106" s="47">
        <v>3.63</v>
      </c>
      <c r="T106" s="47">
        <v>2.48</v>
      </c>
      <c r="U106" s="3">
        <f>Таблица2[[#This Row],[LAP DBTime node1 (min)]]/Таблица2[[#This Row],[LAP DBTime (sum)]]</f>
        <v>0.59410801963993454</v>
      </c>
      <c r="V106" s="3">
        <f>Таблица2[[#This Row],[LAP DBTime node2 (min)]]/Таблица2[[#This Row],[LAP DBTime (sum)]]</f>
        <v>0.40589198036006552</v>
      </c>
      <c r="W106" s="47">
        <f>SUM(Таблица2[[#This Row],[LAP Avg Active Sessions node1]:[LAP Avg Active Sessions node2]])</f>
        <v>0.1</v>
      </c>
      <c r="X106" s="47">
        <v>0.06</v>
      </c>
      <c r="Y106" s="47">
        <v>0.04</v>
      </c>
      <c r="Z106" s="3">
        <f>Таблица2[[#This Row],[LAP Avg Active Sessions node1]]/Таблица2[[#This Row],[LAP Avg Active Sessions (sum)]]</f>
        <v>0.6</v>
      </c>
      <c r="AA106" s="3">
        <f>Таблица2[[#This Row],[LAP Avg Active Sessions node2]]/Таблица2[[#This Row],[LAP Avg Active Sessions (sum)]]</f>
        <v>0.39999999999999997</v>
      </c>
    </row>
    <row r="107" spans="1:27" x14ac:dyDescent="0.25">
      <c r="A107" s="47" t="s">
        <v>305</v>
      </c>
      <c r="B107" s="47" t="s">
        <v>306</v>
      </c>
      <c r="C107" s="47" t="s">
        <v>42</v>
      </c>
      <c r="D107" s="47" t="s">
        <v>42</v>
      </c>
      <c r="E107" s="47">
        <v>59</v>
      </c>
      <c r="F107" s="47">
        <v>5440</v>
      </c>
      <c r="G107" s="47" t="s">
        <v>20</v>
      </c>
      <c r="H107" s="47">
        <f>SUM(Таблица2[[#This Row],[CIF DBTime node1 (min)]:[CIF DBTime node2 (min)]])</f>
        <v>78.55</v>
      </c>
      <c r="I107" s="47">
        <v>21.64</v>
      </c>
      <c r="J107" s="47">
        <v>56.91</v>
      </c>
      <c r="K107" s="3">
        <f>Таблица2[[#This Row],[CIF DBTime node1 (min)]]/Таблица2[[#This Row],[CIF DBTime (sum)]]</f>
        <v>0.27549331635900703</v>
      </c>
      <c r="L107" s="3">
        <f>Таблица2[[#This Row],[CIF DBTime node2 (min)]]/Таблица2[[#This Row],[CIF DBTime (sum)]]</f>
        <v>0.72450668364099302</v>
      </c>
      <c r="M107" s="47">
        <f>SUM(Таблица2[[#This Row],[CIF Avg Active Sessions node1]:[CIF Avg Active Sessions node2]])</f>
        <v>1.3199999999999998</v>
      </c>
      <c r="N107" s="47">
        <v>0.36</v>
      </c>
      <c r="O107" s="47">
        <v>0.96</v>
      </c>
      <c r="P107" s="3">
        <f>Таблица2[[#This Row],[CIF Avg Active Sessions node1]]/Таблица2[[#This Row],[CIF Avg Active Sessions (sum)]]</f>
        <v>0.27272727272727276</v>
      </c>
      <c r="Q107" s="3">
        <f>Таблица2[[#This Row],[CIF Avg Active Sessions node2]]/Таблица2[[#This Row],[CIF Avg Active Sessions (sum)]]</f>
        <v>0.72727272727272729</v>
      </c>
      <c r="R107" s="47">
        <f>SUM(Таблица2[[#This Row],[LAP DBTime node1 (min)]:[LAP DBTime node2 (min)]])</f>
        <v>47.48</v>
      </c>
      <c r="S107" s="47">
        <v>44.8</v>
      </c>
      <c r="T107" s="47">
        <v>2.68</v>
      </c>
      <c r="U107" s="3">
        <f>Таблица2[[#This Row],[LAP DBTime node1 (min)]]/Таблица2[[#This Row],[LAP DBTime (sum)]]</f>
        <v>0.94355518112889636</v>
      </c>
      <c r="V107" s="3">
        <f>Таблица2[[#This Row],[LAP DBTime node2 (min)]]/Таблица2[[#This Row],[LAP DBTime (sum)]]</f>
        <v>5.6444818871103628E-2</v>
      </c>
      <c r="W107" s="47">
        <f>SUM(Таблица2[[#This Row],[LAP Avg Active Sessions node1]:[LAP Avg Active Sessions node2]])</f>
        <v>0.78</v>
      </c>
      <c r="X107" s="47">
        <v>0.74</v>
      </c>
      <c r="Y107" s="47">
        <v>0.04</v>
      </c>
      <c r="Z107" s="3">
        <f>Таблица2[[#This Row],[LAP Avg Active Sessions node1]]/Таблица2[[#This Row],[LAP Avg Active Sessions (sum)]]</f>
        <v>0.94871794871794868</v>
      </c>
      <c r="AA107" s="3">
        <f>Таблица2[[#This Row],[LAP Avg Active Sessions node2]]/Таблица2[[#This Row],[LAP Avg Active Sessions (sum)]]</f>
        <v>5.128205128205128E-2</v>
      </c>
    </row>
    <row r="108" spans="1:27" hidden="1" x14ac:dyDescent="0.25">
      <c r="A108" s="47" t="s">
        <v>307</v>
      </c>
      <c r="B108" s="47" t="s">
        <v>306</v>
      </c>
      <c r="C108" s="47" t="s">
        <v>308</v>
      </c>
      <c r="D108" s="47" t="s">
        <v>309</v>
      </c>
      <c r="E108" s="47">
        <v>53</v>
      </c>
      <c r="F108" s="47">
        <v>5445</v>
      </c>
      <c r="G108" s="47" t="s">
        <v>49</v>
      </c>
      <c r="H108" s="47">
        <f>SUM(Таблица2[[#This Row],[CIF DBTime node1 (min)]:[CIF DBTime node2 (min)]])</f>
        <v>399.61</v>
      </c>
      <c r="I108" s="47">
        <v>162.06</v>
      </c>
      <c r="J108" s="47">
        <v>237.55</v>
      </c>
      <c r="K108" s="3">
        <f>Таблица2[[#This Row],[CIF DBTime node1 (min)]]/Таблица2[[#This Row],[CIF DBTime (sum)]]</f>
        <v>0.40554540677160228</v>
      </c>
      <c r="L108" s="3">
        <f>Таблица2[[#This Row],[CIF DBTime node2 (min)]]/Таблица2[[#This Row],[CIF DBTime (sum)]]</f>
        <v>0.59445459322839767</v>
      </c>
      <c r="M108" s="47">
        <f>SUM(Таблица2[[#This Row],[CIF Avg Active Sessions node1]:[CIF Avg Active Sessions node2]])</f>
        <v>7.59</v>
      </c>
      <c r="N108" s="47">
        <v>3.08</v>
      </c>
      <c r="O108" s="47">
        <v>4.51</v>
      </c>
      <c r="P108" s="3">
        <f>Таблица2[[#This Row],[CIF Avg Active Sessions node1]]/Таблица2[[#This Row],[CIF Avg Active Sessions (sum)]]</f>
        <v>0.40579710144927539</v>
      </c>
      <c r="Q108" s="3">
        <f>Таблица2[[#This Row],[CIF Avg Active Sessions node2]]/Таблица2[[#This Row],[CIF Avg Active Sessions (sum)]]</f>
        <v>0.59420289855072461</v>
      </c>
      <c r="R108" s="47">
        <f>SUM(Таблица2[[#This Row],[LAP DBTime node1 (min)]:[LAP DBTime node2 (min)]])</f>
        <v>7.09</v>
      </c>
      <c r="S108" s="47">
        <v>5.67</v>
      </c>
      <c r="T108" s="47">
        <v>1.42</v>
      </c>
      <c r="U108" s="3">
        <f>Таблица2[[#This Row],[LAP DBTime node1 (min)]]/Таблица2[[#This Row],[LAP DBTime (sum)]]</f>
        <v>0.79971791255289137</v>
      </c>
      <c r="V108" s="3">
        <f>Таблица2[[#This Row],[LAP DBTime node2 (min)]]/Таблица2[[#This Row],[LAP DBTime (sum)]]</f>
        <v>0.2002820874471086</v>
      </c>
      <c r="W108" s="47">
        <f>SUM(Таблица2[[#This Row],[LAP Avg Active Sessions node1]:[LAP Avg Active Sessions node2]])</f>
        <v>0.12000000000000001</v>
      </c>
      <c r="X108" s="47">
        <v>0.1</v>
      </c>
      <c r="Y108" s="47">
        <v>0.02</v>
      </c>
      <c r="Z108" s="3">
        <f>Таблица2[[#This Row],[LAP Avg Active Sessions node1]]/Таблица2[[#This Row],[LAP Avg Active Sessions (sum)]]</f>
        <v>0.83333333333333326</v>
      </c>
      <c r="AA108" s="3">
        <f>Таблица2[[#This Row],[LAP Avg Active Sessions node2]]/Таблица2[[#This Row],[LAP Avg Active Sessions (sum)]]</f>
        <v>0.16666666666666666</v>
      </c>
    </row>
    <row r="109" spans="1:27" x14ac:dyDescent="0.25">
      <c r="A109" s="47" t="s">
        <v>310</v>
      </c>
      <c r="B109" s="47" t="s">
        <v>311</v>
      </c>
      <c r="C109" s="47" t="s">
        <v>312</v>
      </c>
      <c r="D109" s="47" t="s">
        <v>105</v>
      </c>
      <c r="E109" s="47">
        <v>60</v>
      </c>
      <c r="F109" s="47">
        <v>5447</v>
      </c>
      <c r="G109" s="47" t="s">
        <v>20</v>
      </c>
      <c r="H109" s="47">
        <f>SUM(Таблица2[[#This Row],[CIF DBTime node1 (min)]:[CIF DBTime node2 (min)]])</f>
        <v>83.06</v>
      </c>
      <c r="I109" s="47">
        <v>41.84</v>
      </c>
      <c r="J109" s="47">
        <v>41.22</v>
      </c>
      <c r="K109" s="3">
        <f>Таблица2[[#This Row],[CIF DBTime node1 (min)]]/Таблица2[[#This Row],[CIF DBTime (sum)]]</f>
        <v>0.50373224175294973</v>
      </c>
      <c r="L109" s="3">
        <f>Таблица2[[#This Row],[CIF DBTime node2 (min)]]/Таблица2[[#This Row],[CIF DBTime (sum)]]</f>
        <v>0.49626775824705027</v>
      </c>
      <c r="M109" s="47">
        <f>SUM(Таблица2[[#This Row],[CIF Avg Active Sessions node1]:[CIF Avg Active Sessions node2]])</f>
        <v>1.39</v>
      </c>
      <c r="N109" s="47">
        <v>0.7</v>
      </c>
      <c r="O109" s="47">
        <v>0.69</v>
      </c>
      <c r="P109" s="3">
        <f>Таблица2[[#This Row],[CIF Avg Active Sessions node1]]/Таблица2[[#This Row],[CIF Avg Active Sessions (sum)]]</f>
        <v>0.50359712230215825</v>
      </c>
      <c r="Q109" s="3">
        <f>Таблица2[[#This Row],[CIF Avg Active Sessions node2]]/Таблица2[[#This Row],[CIF Avg Active Sessions (sum)]]</f>
        <v>0.49640287769784175</v>
      </c>
      <c r="R109" s="47">
        <f>SUM(Таблица2[[#This Row],[LAP DBTime node1 (min)]:[LAP DBTime node2 (min)]])</f>
        <v>6.28</v>
      </c>
      <c r="S109" s="47">
        <v>3.47</v>
      </c>
      <c r="T109" s="47">
        <v>2.81</v>
      </c>
      <c r="U109" s="3">
        <f>Таблица2[[#This Row],[LAP DBTime node1 (min)]]/Таблица2[[#This Row],[LAP DBTime (sum)]]</f>
        <v>0.55254777070063699</v>
      </c>
      <c r="V109" s="3">
        <f>Таблица2[[#This Row],[LAP DBTime node2 (min)]]/Таблица2[[#This Row],[LAP DBTime (sum)]]</f>
        <v>0.44745222929936307</v>
      </c>
      <c r="W109" s="47">
        <f>SUM(Таблица2[[#This Row],[LAP Avg Active Sessions node1]:[LAP Avg Active Sessions node2]])</f>
        <v>0.11</v>
      </c>
      <c r="X109" s="47">
        <v>0.06</v>
      </c>
      <c r="Y109" s="47">
        <v>0.05</v>
      </c>
      <c r="Z109" s="3">
        <f>Таблица2[[#This Row],[LAP Avg Active Sessions node1]]/Таблица2[[#This Row],[LAP Avg Active Sessions (sum)]]</f>
        <v>0.54545454545454541</v>
      </c>
      <c r="AA109" s="3">
        <f>Таблица2[[#This Row],[LAP Avg Active Sessions node2]]/Таблица2[[#This Row],[LAP Avg Active Sessions (sum)]]</f>
        <v>0.45454545454545459</v>
      </c>
    </row>
    <row r="110" spans="1:27" x14ac:dyDescent="0.25">
      <c r="A110" s="47" t="s">
        <v>313</v>
      </c>
      <c r="B110" s="47" t="s">
        <v>311</v>
      </c>
      <c r="C110" s="47" t="s">
        <v>153</v>
      </c>
      <c r="D110" s="47" t="s">
        <v>153</v>
      </c>
      <c r="E110" s="47">
        <v>60</v>
      </c>
      <c r="F110" s="47">
        <v>5449</v>
      </c>
      <c r="G110" s="47" t="s">
        <v>20</v>
      </c>
      <c r="H110" s="47">
        <f>SUM(Таблица2[[#This Row],[CIF DBTime node1 (min)]:[CIF DBTime node2 (min)]])</f>
        <v>81.33</v>
      </c>
      <c r="I110" s="47">
        <v>32.61</v>
      </c>
      <c r="J110" s="47">
        <v>48.72</v>
      </c>
      <c r="K110" s="3">
        <f>Таблица2[[#This Row],[CIF DBTime node1 (min)]]/Таблица2[[#This Row],[CIF DBTime (sum)]]</f>
        <v>0.40095905569900409</v>
      </c>
      <c r="L110" s="3">
        <f>Таблица2[[#This Row],[CIF DBTime node2 (min)]]/Таблица2[[#This Row],[CIF DBTime (sum)]]</f>
        <v>0.59904094430099597</v>
      </c>
      <c r="M110" s="47">
        <f>SUM(Таблица2[[#This Row],[CIF Avg Active Sessions node1]:[CIF Avg Active Sessions node2]])</f>
        <v>1.37</v>
      </c>
      <c r="N110" s="47">
        <v>0.55000000000000004</v>
      </c>
      <c r="O110" s="47">
        <v>0.82</v>
      </c>
      <c r="P110" s="3">
        <f>Таблица2[[#This Row],[CIF Avg Active Sessions node1]]/Таблица2[[#This Row],[CIF Avg Active Sessions (sum)]]</f>
        <v>0.40145985401459855</v>
      </c>
      <c r="Q110" s="3">
        <f>Таблица2[[#This Row],[CIF Avg Active Sessions node2]]/Таблица2[[#This Row],[CIF Avg Active Sessions (sum)]]</f>
        <v>0.5985401459854014</v>
      </c>
      <c r="R110" s="47">
        <f>SUM(Таблица2[[#This Row],[LAP DBTime node1 (min)]:[LAP DBTime node2 (min)]])</f>
        <v>5.96</v>
      </c>
      <c r="S110" s="47">
        <v>3.36</v>
      </c>
      <c r="T110" s="47">
        <v>2.6</v>
      </c>
      <c r="U110" s="3">
        <f>Таблица2[[#This Row],[LAP DBTime node1 (min)]]/Таблица2[[#This Row],[LAP DBTime (sum)]]</f>
        <v>0.56375838926174493</v>
      </c>
      <c r="V110" s="3">
        <f>Таблица2[[#This Row],[LAP DBTime node2 (min)]]/Таблица2[[#This Row],[LAP DBTime (sum)]]</f>
        <v>0.43624161073825507</v>
      </c>
      <c r="W110" s="47">
        <f>SUM(Таблица2[[#This Row],[LAP Avg Active Sessions node1]:[LAP Avg Active Sessions node2]])</f>
        <v>0.1</v>
      </c>
      <c r="X110" s="47">
        <v>0.06</v>
      </c>
      <c r="Y110" s="47">
        <v>0.04</v>
      </c>
      <c r="Z110" s="3">
        <f>Таблица2[[#This Row],[LAP Avg Active Sessions node1]]/Таблица2[[#This Row],[LAP Avg Active Sessions (sum)]]</f>
        <v>0.6</v>
      </c>
      <c r="AA110" s="3">
        <f>Таблица2[[#This Row],[LAP Avg Active Sessions node2]]/Таблица2[[#This Row],[LAP Avg Active Sessions (sum)]]</f>
        <v>0.39999999999999997</v>
      </c>
    </row>
    <row r="111" spans="1:27" x14ac:dyDescent="0.25">
      <c r="A111" s="47" t="s">
        <v>314</v>
      </c>
      <c r="B111" s="47" t="s">
        <v>315</v>
      </c>
      <c r="C111" s="47" t="s">
        <v>316</v>
      </c>
      <c r="D111" s="47" t="s">
        <v>207</v>
      </c>
      <c r="E111" s="47">
        <v>60</v>
      </c>
      <c r="F111" s="47">
        <v>5459</v>
      </c>
      <c r="G111" s="47" t="s">
        <v>20</v>
      </c>
      <c r="H111" s="47">
        <f>SUM(Таблица2[[#This Row],[CIF DBTime node1 (min)]:[CIF DBTime node2 (min)]])</f>
        <v>72.69</v>
      </c>
      <c r="I111" s="47">
        <v>39.46</v>
      </c>
      <c r="J111" s="47">
        <v>33.229999999999997</v>
      </c>
      <c r="K111" s="3">
        <f>Таблица2[[#This Row],[CIF DBTime node1 (min)]]/Таблица2[[#This Row],[CIF DBTime (sum)]]</f>
        <v>0.54285321227128902</v>
      </c>
      <c r="L111" s="3">
        <f>Таблица2[[#This Row],[CIF DBTime node2 (min)]]/Таблица2[[#This Row],[CIF DBTime (sum)]]</f>
        <v>0.45714678772871092</v>
      </c>
      <c r="M111" s="47">
        <f>SUM(Таблица2[[#This Row],[CIF Avg Active Sessions node1]:[CIF Avg Active Sessions node2]])</f>
        <v>1.2000000000000002</v>
      </c>
      <c r="N111" s="47">
        <v>0.65</v>
      </c>
      <c r="O111" s="47">
        <v>0.55000000000000004</v>
      </c>
      <c r="P111" s="3">
        <f>Таблица2[[#This Row],[CIF Avg Active Sessions node1]]/Таблица2[[#This Row],[CIF Avg Active Sessions (sum)]]</f>
        <v>0.54166666666666663</v>
      </c>
      <c r="Q111" s="3">
        <f>Таблица2[[#This Row],[CIF Avg Active Sessions node2]]/Таблица2[[#This Row],[CIF Avg Active Sessions (sum)]]</f>
        <v>0.45833333333333331</v>
      </c>
      <c r="R111" s="47">
        <f>SUM(Таблица2[[#This Row],[LAP DBTime node1 (min)]:[LAP DBTime node2 (min)]])</f>
        <v>5.84</v>
      </c>
      <c r="S111" s="47">
        <v>3.32</v>
      </c>
      <c r="T111" s="47">
        <v>2.52</v>
      </c>
      <c r="U111" s="3">
        <f>Таблица2[[#This Row],[LAP DBTime node1 (min)]]/Таблица2[[#This Row],[LAP DBTime (sum)]]</f>
        <v>0.56849315068493145</v>
      </c>
      <c r="V111" s="3">
        <f>Таблица2[[#This Row],[LAP DBTime node2 (min)]]/Таблица2[[#This Row],[LAP DBTime (sum)]]</f>
        <v>0.4315068493150685</v>
      </c>
      <c r="W111" s="47">
        <f>SUM(Таблица2[[#This Row],[LAP Avg Active Sessions node1]:[LAP Avg Active Sessions node2]])</f>
        <v>0.1</v>
      </c>
      <c r="X111" s="47">
        <v>0.06</v>
      </c>
      <c r="Y111" s="47">
        <v>0.04</v>
      </c>
      <c r="Z111" s="3">
        <f>Таблица2[[#This Row],[LAP Avg Active Sessions node1]]/Таблица2[[#This Row],[LAP Avg Active Sessions (sum)]]</f>
        <v>0.6</v>
      </c>
      <c r="AA111" s="3">
        <f>Таблица2[[#This Row],[LAP Avg Active Sessions node2]]/Таблица2[[#This Row],[LAP Avg Active Sessions (sum)]]</f>
        <v>0.39999999999999997</v>
      </c>
    </row>
    <row r="112" spans="1:27" x14ac:dyDescent="0.25">
      <c r="A112" s="47" t="s">
        <v>317</v>
      </c>
      <c r="B112" s="47" t="s">
        <v>318</v>
      </c>
      <c r="C112" s="47" t="s">
        <v>319</v>
      </c>
      <c r="D112" s="47" t="s">
        <v>39</v>
      </c>
      <c r="E112" s="47">
        <v>60</v>
      </c>
      <c r="F112" s="47">
        <v>5469</v>
      </c>
      <c r="G112" s="47" t="s">
        <v>20</v>
      </c>
      <c r="H112" s="47">
        <f>SUM(Таблица2[[#This Row],[CIF DBTime node1 (min)]:[CIF DBTime node2 (min)]])</f>
        <v>87.009999999999991</v>
      </c>
      <c r="I112" s="47">
        <v>21.63</v>
      </c>
      <c r="J112" s="47">
        <v>65.38</v>
      </c>
      <c r="K112" s="3">
        <f>Таблица2[[#This Row],[CIF DBTime node1 (min)]]/Таблица2[[#This Row],[CIF DBTime (sum)]]</f>
        <v>0.24859211584875304</v>
      </c>
      <c r="L112" s="3">
        <f>Таблица2[[#This Row],[CIF DBTime node2 (min)]]/Таблица2[[#This Row],[CIF DBTime (sum)]]</f>
        <v>0.75140788415124704</v>
      </c>
      <c r="M112" s="47">
        <f>SUM(Таблица2[[#This Row],[CIF Avg Active Sessions node1]:[CIF Avg Active Sessions node2]])</f>
        <v>1.4500000000000002</v>
      </c>
      <c r="N112" s="47">
        <v>0.36</v>
      </c>
      <c r="O112" s="47">
        <v>1.0900000000000001</v>
      </c>
      <c r="P112" s="3">
        <f>Таблица2[[#This Row],[CIF Avg Active Sessions node1]]/Таблица2[[#This Row],[CIF Avg Active Sessions (sum)]]</f>
        <v>0.24827586206896549</v>
      </c>
      <c r="Q112" s="3">
        <f>Таблица2[[#This Row],[CIF Avg Active Sessions node2]]/Таблица2[[#This Row],[CIF Avg Active Sessions (sum)]]</f>
        <v>0.75172413793103443</v>
      </c>
      <c r="R112" s="47">
        <f>SUM(Таблица2[[#This Row],[LAP DBTime node1 (min)]:[LAP DBTime node2 (min)]])</f>
        <v>55.95</v>
      </c>
      <c r="S112" s="47">
        <v>53.21</v>
      </c>
      <c r="T112" s="47">
        <v>2.74</v>
      </c>
      <c r="U112" s="3">
        <f>Таблица2[[#This Row],[LAP DBTime node1 (min)]]/Таблица2[[#This Row],[LAP DBTime (sum)]]</f>
        <v>0.95102770330652364</v>
      </c>
      <c r="V112" s="3">
        <f>Таблица2[[#This Row],[LAP DBTime node2 (min)]]/Таблица2[[#This Row],[LAP DBTime (sum)]]</f>
        <v>4.8972296693476317E-2</v>
      </c>
      <c r="W112" s="47">
        <f>SUM(Таблица2[[#This Row],[LAP Avg Active Sessions node1]:[LAP Avg Active Sessions node2]])</f>
        <v>0.94000000000000006</v>
      </c>
      <c r="X112" s="47">
        <v>0.89</v>
      </c>
      <c r="Y112" s="47">
        <v>0.05</v>
      </c>
      <c r="Z112" s="3">
        <f>Таблица2[[#This Row],[LAP Avg Active Sessions node1]]/Таблица2[[#This Row],[LAP Avg Active Sessions (sum)]]</f>
        <v>0.94680851063829785</v>
      </c>
      <c r="AA112" s="3">
        <f>Таблица2[[#This Row],[LAP Avg Active Sessions node2]]/Таблица2[[#This Row],[LAP Avg Active Sessions (sum)]]</f>
        <v>5.3191489361702128E-2</v>
      </c>
    </row>
    <row r="113" spans="1:27" hidden="1" x14ac:dyDescent="0.25">
      <c r="A113" s="47" t="s">
        <v>320</v>
      </c>
      <c r="B113" s="47" t="s">
        <v>318</v>
      </c>
      <c r="C113" s="47" t="s">
        <v>177</v>
      </c>
      <c r="D113" s="47" t="s">
        <v>155</v>
      </c>
      <c r="E113" s="47">
        <v>60</v>
      </c>
      <c r="F113" s="47">
        <v>5471</v>
      </c>
      <c r="G113" s="47" t="s">
        <v>49</v>
      </c>
      <c r="H113" s="47">
        <f>SUM(Таблица2[[#This Row],[CIF DBTime node1 (min)]:[CIF DBTime node2 (min)]])</f>
        <v>448.33</v>
      </c>
      <c r="I113" s="47">
        <v>179.38</v>
      </c>
      <c r="J113" s="47">
        <v>268.95</v>
      </c>
      <c r="K113" s="3">
        <f>Таблица2[[#This Row],[CIF DBTime node1 (min)]]/Таблица2[[#This Row],[CIF DBTime (sum)]]</f>
        <v>0.40010706399304086</v>
      </c>
      <c r="L113" s="3">
        <f>Таблица2[[#This Row],[CIF DBTime node2 (min)]]/Таблица2[[#This Row],[CIF DBTime (sum)]]</f>
        <v>0.59989293600695914</v>
      </c>
      <c r="M113" s="47">
        <f>SUM(Таблица2[[#This Row],[CIF Avg Active Sessions node1]:[CIF Avg Active Sessions node2]])</f>
        <v>7.4399999999999995</v>
      </c>
      <c r="N113" s="47">
        <v>2.98</v>
      </c>
      <c r="O113" s="47">
        <v>4.46</v>
      </c>
      <c r="P113" s="3">
        <f>Таблица2[[#This Row],[CIF Avg Active Sessions node1]]/Таблица2[[#This Row],[CIF Avg Active Sessions (sum)]]</f>
        <v>0.40053763440860218</v>
      </c>
      <c r="Q113" s="3">
        <f>Таблица2[[#This Row],[CIF Avg Active Sessions node2]]/Таблица2[[#This Row],[CIF Avg Active Sessions (sum)]]</f>
        <v>0.59946236559139787</v>
      </c>
      <c r="R113" s="47">
        <f>SUM(Таблица2[[#This Row],[LAP DBTime node1 (min)]:[LAP DBTime node2 (min)]])</f>
        <v>7.6199999999999992</v>
      </c>
      <c r="S113" s="47">
        <v>6.02</v>
      </c>
      <c r="T113" s="47">
        <v>1.6</v>
      </c>
      <c r="U113" s="3">
        <f>Таблица2[[#This Row],[LAP DBTime node1 (min)]]/Таблица2[[#This Row],[LAP DBTime (sum)]]</f>
        <v>0.79002624671916011</v>
      </c>
      <c r="V113" s="3">
        <f>Таблица2[[#This Row],[LAP DBTime node2 (min)]]/Таблица2[[#This Row],[LAP DBTime (sum)]]</f>
        <v>0.20997375328083992</v>
      </c>
      <c r="W113" s="47">
        <f>SUM(Таблица2[[#This Row],[LAP Avg Active Sessions node1]:[LAP Avg Active Sessions node2]])</f>
        <v>0.13</v>
      </c>
      <c r="X113" s="47">
        <v>0.1</v>
      </c>
      <c r="Y113" s="47">
        <v>0.03</v>
      </c>
      <c r="Z113" s="3">
        <f>Таблица2[[#This Row],[LAP Avg Active Sessions node1]]/Таблица2[[#This Row],[LAP Avg Active Sessions (sum)]]</f>
        <v>0.76923076923076927</v>
      </c>
      <c r="AA113" s="3">
        <f>Таблица2[[#This Row],[LAP Avg Active Sessions node2]]/Таблица2[[#This Row],[LAP Avg Active Sessions (sum)]]</f>
        <v>0.23076923076923075</v>
      </c>
    </row>
    <row r="114" spans="1:27" x14ac:dyDescent="0.25">
      <c r="A114" s="47" t="s">
        <v>321</v>
      </c>
      <c r="B114" s="47" t="s">
        <v>322</v>
      </c>
      <c r="C114" s="47" t="s">
        <v>323</v>
      </c>
      <c r="D114" s="47" t="s">
        <v>85</v>
      </c>
      <c r="E114" s="47">
        <v>60</v>
      </c>
      <c r="F114" s="47">
        <v>5474</v>
      </c>
      <c r="G114" s="47" t="s">
        <v>20</v>
      </c>
      <c r="H114" s="47">
        <f>SUM(Таблица2[[#This Row],[CIF DBTime node1 (min)]:[CIF DBTime node2 (min)]])</f>
        <v>86.98</v>
      </c>
      <c r="I114" s="47">
        <v>36.130000000000003</v>
      </c>
      <c r="J114" s="47">
        <v>50.85</v>
      </c>
      <c r="K114" s="3">
        <f>Таблица2[[#This Row],[CIF DBTime node1 (min)]]/Таблица2[[#This Row],[CIF DBTime (sum)]]</f>
        <v>0.41538284663140951</v>
      </c>
      <c r="L114" s="3">
        <f>Таблица2[[#This Row],[CIF DBTime node2 (min)]]/Таблица2[[#This Row],[CIF DBTime (sum)]]</f>
        <v>0.58461715336859044</v>
      </c>
      <c r="M114" s="47">
        <f>SUM(Таблица2[[#This Row],[CIF Avg Active Sessions node1]:[CIF Avg Active Sessions node2]])</f>
        <v>1.44</v>
      </c>
      <c r="N114" s="47">
        <v>0.6</v>
      </c>
      <c r="O114" s="47">
        <v>0.84</v>
      </c>
      <c r="P114" s="3">
        <f>Таблица2[[#This Row],[CIF Avg Active Sessions node1]]/Таблица2[[#This Row],[CIF Avg Active Sessions (sum)]]</f>
        <v>0.41666666666666669</v>
      </c>
      <c r="Q114" s="3">
        <f>Таблица2[[#This Row],[CIF Avg Active Sessions node2]]/Таблица2[[#This Row],[CIF Avg Active Sessions (sum)]]</f>
        <v>0.58333333333333337</v>
      </c>
      <c r="R114" s="47">
        <f>SUM(Таблица2[[#This Row],[LAP DBTime node1 (min)]:[LAP DBTime node2 (min)]])</f>
        <v>6.14</v>
      </c>
      <c r="S114" s="47">
        <v>3.34</v>
      </c>
      <c r="T114" s="47">
        <v>2.8</v>
      </c>
      <c r="U114" s="3">
        <f>Таблица2[[#This Row],[LAP DBTime node1 (min)]]/Таблица2[[#This Row],[LAP DBTime (sum)]]</f>
        <v>0.5439739413680782</v>
      </c>
      <c r="V114" s="3">
        <f>Таблица2[[#This Row],[LAP DBTime node2 (min)]]/Таблица2[[#This Row],[LAP DBTime (sum)]]</f>
        <v>0.4560260586319218</v>
      </c>
      <c r="W114" s="47">
        <f>SUM(Таблица2[[#This Row],[LAP Avg Active Sessions node1]:[LAP Avg Active Sessions node2]])</f>
        <v>0.11</v>
      </c>
      <c r="X114" s="47">
        <v>0.06</v>
      </c>
      <c r="Y114" s="47">
        <v>0.05</v>
      </c>
      <c r="Z114" s="3">
        <f>Таблица2[[#This Row],[LAP Avg Active Sessions node1]]/Таблица2[[#This Row],[LAP Avg Active Sessions (sum)]]</f>
        <v>0.54545454545454541</v>
      </c>
      <c r="AA114" s="3">
        <f>Таблица2[[#This Row],[LAP Avg Active Sessions node2]]/Таблица2[[#This Row],[LAP Avg Active Sessions (sum)]]</f>
        <v>0.45454545454545459</v>
      </c>
    </row>
    <row r="115" spans="1:27" hidden="1" x14ac:dyDescent="0.25">
      <c r="A115" s="47" t="s">
        <v>324</v>
      </c>
      <c r="B115" s="47" t="s">
        <v>322</v>
      </c>
      <c r="C115" s="47" t="s">
        <v>325</v>
      </c>
      <c r="D115" s="47" t="s">
        <v>326</v>
      </c>
      <c r="E115" s="47">
        <v>59</v>
      </c>
      <c r="F115" s="47">
        <v>5475</v>
      </c>
      <c r="G115" s="47" t="s">
        <v>49</v>
      </c>
      <c r="H115" s="47">
        <f>SUM(Таблица2[[#This Row],[CIF DBTime node1 (min)]:[CIF DBTime node2 (min)]])</f>
        <v>449.73</v>
      </c>
      <c r="I115" s="47">
        <v>156.1</v>
      </c>
      <c r="J115" s="47">
        <v>293.63</v>
      </c>
      <c r="K115" s="3">
        <f>Таблица2[[#This Row],[CIF DBTime node1 (min)]]/Таблица2[[#This Row],[CIF DBTime (sum)]]</f>
        <v>0.3470971471771952</v>
      </c>
      <c r="L115" s="3">
        <f>Таблица2[[#This Row],[CIF DBTime node2 (min)]]/Таблица2[[#This Row],[CIF DBTime (sum)]]</f>
        <v>0.6529028528228048</v>
      </c>
      <c r="M115" s="47">
        <f>SUM(Таблица2[[#This Row],[CIF Avg Active Sessions node1]:[CIF Avg Active Sessions node2]])</f>
        <v>7.58</v>
      </c>
      <c r="N115" s="47">
        <v>2.63</v>
      </c>
      <c r="O115" s="47">
        <v>4.95</v>
      </c>
      <c r="P115" s="3">
        <f>Таблица2[[#This Row],[CIF Avg Active Sessions node1]]/Таблица2[[#This Row],[CIF Avg Active Sessions (sum)]]</f>
        <v>0.34696569920844328</v>
      </c>
      <c r="Q115" s="3">
        <f>Таблица2[[#This Row],[CIF Avg Active Sessions node2]]/Таблица2[[#This Row],[CIF Avg Active Sessions (sum)]]</f>
        <v>0.65303430079155678</v>
      </c>
      <c r="R115" s="47">
        <f>SUM(Таблица2[[#This Row],[LAP DBTime node1 (min)]:[LAP DBTime node2 (min)]])</f>
        <v>8.2899999999999991</v>
      </c>
      <c r="S115" s="47">
        <v>7.18</v>
      </c>
      <c r="T115" s="47">
        <v>1.1100000000000001</v>
      </c>
      <c r="U115" s="3">
        <f>Таблица2[[#This Row],[LAP DBTime node1 (min)]]/Таблица2[[#This Row],[LAP DBTime (sum)]]</f>
        <v>0.86610373944511465</v>
      </c>
      <c r="V115" s="3">
        <f>Таблица2[[#This Row],[LAP DBTime node2 (min)]]/Таблица2[[#This Row],[LAP DBTime (sum)]]</f>
        <v>0.13389626055488543</v>
      </c>
      <c r="W115" s="47">
        <f>SUM(Таблица2[[#This Row],[LAP Avg Active Sessions node1]:[LAP Avg Active Sessions node2]])</f>
        <v>0.13999999999999999</v>
      </c>
      <c r="X115" s="47">
        <v>0.12</v>
      </c>
      <c r="Y115" s="47">
        <v>0.02</v>
      </c>
      <c r="Z115" s="3">
        <f>Таблица2[[#This Row],[LAP Avg Active Sessions node1]]/Таблица2[[#This Row],[LAP Avg Active Sessions (sum)]]</f>
        <v>0.85714285714285721</v>
      </c>
      <c r="AA115" s="3">
        <f>Таблица2[[#This Row],[LAP Avg Active Sessions node2]]/Таблица2[[#This Row],[LAP Avg Active Sessions (sum)]]</f>
        <v>0.14285714285714288</v>
      </c>
    </row>
    <row r="116" spans="1:27" hidden="1" x14ac:dyDescent="0.25">
      <c r="A116" s="47" t="s">
        <v>327</v>
      </c>
      <c r="B116" s="47" t="s">
        <v>328</v>
      </c>
      <c r="C116" s="47" t="s">
        <v>329</v>
      </c>
      <c r="D116" s="47" t="s">
        <v>207</v>
      </c>
      <c r="E116" s="47">
        <v>60</v>
      </c>
      <c r="F116" s="47">
        <v>5482</v>
      </c>
      <c r="G116" s="47" t="s">
        <v>49</v>
      </c>
      <c r="H116" s="47">
        <f>SUM(Таблица2[[#This Row],[CIF DBTime node1 (min)]:[CIF DBTime node2 (min)]])</f>
        <v>400.41</v>
      </c>
      <c r="I116" s="47">
        <v>130.94</v>
      </c>
      <c r="J116" s="47">
        <v>269.47000000000003</v>
      </c>
      <c r="K116" s="3">
        <f>Таблица2[[#This Row],[CIF DBTime node1 (min)]]/Таблица2[[#This Row],[CIF DBTime (sum)]]</f>
        <v>0.32701480981993453</v>
      </c>
      <c r="L116" s="3">
        <f>Таблица2[[#This Row],[CIF DBTime node2 (min)]]/Таблица2[[#This Row],[CIF DBTime (sum)]]</f>
        <v>0.67298519018006542</v>
      </c>
      <c r="M116" s="47">
        <f>SUM(Таблица2[[#This Row],[CIF Avg Active Sessions node1]:[CIF Avg Active Sessions node2]])</f>
        <v>6.68</v>
      </c>
      <c r="N116" s="47">
        <v>2.1800000000000002</v>
      </c>
      <c r="O116" s="47">
        <v>4.5</v>
      </c>
      <c r="P116" s="3">
        <f>Таблица2[[#This Row],[CIF Avg Active Sessions node1]]/Таблица2[[#This Row],[CIF Avg Active Sessions (sum)]]</f>
        <v>0.32634730538922158</v>
      </c>
      <c r="Q116" s="3">
        <f>Таблица2[[#This Row],[CIF Avg Active Sessions node2]]/Таблица2[[#This Row],[CIF Avg Active Sessions (sum)]]</f>
        <v>0.67365269461077848</v>
      </c>
      <c r="R116" s="47">
        <f>SUM(Таблица2[[#This Row],[LAP DBTime node1 (min)]:[LAP DBTime node2 (min)]])</f>
        <v>46.480000000000004</v>
      </c>
      <c r="S116" s="47">
        <v>42.96</v>
      </c>
      <c r="T116" s="47">
        <v>3.52</v>
      </c>
      <c r="U116" s="3">
        <f>Таблица2[[#This Row],[LAP DBTime node1 (min)]]/Таблица2[[#This Row],[LAP DBTime (sum)]]</f>
        <v>0.92426850258175552</v>
      </c>
      <c r="V116" s="3">
        <f>Таблица2[[#This Row],[LAP DBTime node2 (min)]]/Таблица2[[#This Row],[LAP DBTime (sum)]]</f>
        <v>7.5731497418244406E-2</v>
      </c>
      <c r="W116" s="47">
        <f>SUM(Таблица2[[#This Row],[LAP Avg Active Sessions node1]:[LAP Avg Active Sessions node2]])</f>
        <v>0.77</v>
      </c>
      <c r="X116" s="47">
        <v>0.71</v>
      </c>
      <c r="Y116" s="47">
        <v>0.06</v>
      </c>
      <c r="Z116" s="3">
        <f>Таблица2[[#This Row],[LAP Avg Active Sessions node1]]/Таблица2[[#This Row],[LAP Avg Active Sessions (sum)]]</f>
        <v>0.92207792207792205</v>
      </c>
      <c r="AA116" s="3">
        <f>Таблица2[[#This Row],[LAP Avg Active Sessions node2]]/Таблица2[[#This Row],[LAP Avg Active Sessions (sum)]]</f>
        <v>7.792207792207792E-2</v>
      </c>
    </row>
    <row r="117" spans="1:27" x14ac:dyDescent="0.25">
      <c r="A117" s="47" t="s">
        <v>330</v>
      </c>
      <c r="B117" s="47" t="s">
        <v>331</v>
      </c>
      <c r="C117" s="47" t="s">
        <v>332</v>
      </c>
      <c r="D117" s="47" t="s">
        <v>278</v>
      </c>
      <c r="E117" s="47">
        <v>60</v>
      </c>
      <c r="F117" s="47">
        <v>5484</v>
      </c>
      <c r="G117" s="47" t="s">
        <v>20</v>
      </c>
      <c r="H117" s="47">
        <f>SUM(Таблица2[[#This Row],[CIF DBTime node1 (min)]:[CIF DBTime node2 (min)]])</f>
        <v>104.75999999999999</v>
      </c>
      <c r="I117" s="47">
        <v>47.43</v>
      </c>
      <c r="J117" s="47">
        <v>57.33</v>
      </c>
      <c r="K117" s="3">
        <f>Таблица2[[#This Row],[CIF DBTime node1 (min)]]/Таблица2[[#This Row],[CIF DBTime (sum)]]</f>
        <v>0.45274914089347085</v>
      </c>
      <c r="L117" s="3">
        <f>Таблица2[[#This Row],[CIF DBTime node2 (min)]]/Таблица2[[#This Row],[CIF DBTime (sum)]]</f>
        <v>0.54725085910652926</v>
      </c>
      <c r="M117" s="47">
        <f>SUM(Таблица2[[#This Row],[CIF Avg Active Sessions node1]:[CIF Avg Active Sessions node2]])</f>
        <v>1.74</v>
      </c>
      <c r="N117" s="47">
        <v>0.79</v>
      </c>
      <c r="O117" s="47">
        <v>0.95</v>
      </c>
      <c r="P117" s="3">
        <f>Таблица2[[#This Row],[CIF Avg Active Sessions node1]]/Таблица2[[#This Row],[CIF Avg Active Sessions (sum)]]</f>
        <v>0.45402298850574713</v>
      </c>
      <c r="Q117" s="3">
        <f>Таблица2[[#This Row],[CIF Avg Active Sessions node2]]/Таблица2[[#This Row],[CIF Avg Active Sessions (sum)]]</f>
        <v>0.54597701149425282</v>
      </c>
      <c r="R117" s="47">
        <f>SUM(Таблица2[[#This Row],[LAP DBTime node1 (min)]:[LAP DBTime node2 (min)]])</f>
        <v>6.1</v>
      </c>
      <c r="S117" s="47">
        <v>3.37</v>
      </c>
      <c r="T117" s="47">
        <v>2.73</v>
      </c>
      <c r="U117" s="3">
        <f>Таблица2[[#This Row],[LAP DBTime node1 (min)]]/Таблица2[[#This Row],[LAP DBTime (sum)]]</f>
        <v>0.55245901639344264</v>
      </c>
      <c r="V117" s="3">
        <f>Таблица2[[#This Row],[LAP DBTime node2 (min)]]/Таблица2[[#This Row],[LAP DBTime (sum)]]</f>
        <v>0.44754098360655742</v>
      </c>
      <c r="W117" s="47">
        <f>SUM(Таблица2[[#This Row],[LAP Avg Active Sessions node1]:[LAP Avg Active Sessions node2]])</f>
        <v>0.11</v>
      </c>
      <c r="X117" s="47">
        <v>0.06</v>
      </c>
      <c r="Y117" s="47">
        <v>0.05</v>
      </c>
      <c r="Z117" s="3">
        <f>Таблица2[[#This Row],[LAP Avg Active Sessions node1]]/Таблица2[[#This Row],[LAP Avg Active Sessions (sum)]]</f>
        <v>0.54545454545454541</v>
      </c>
      <c r="AA117" s="3">
        <f>Таблица2[[#This Row],[LAP Avg Active Sessions node2]]/Таблица2[[#This Row],[LAP Avg Active Sessions (sum)]]</f>
        <v>0.45454545454545459</v>
      </c>
    </row>
    <row r="118" spans="1:27" x14ac:dyDescent="0.25">
      <c r="A118" s="47" t="s">
        <v>333</v>
      </c>
      <c r="B118" s="47" t="s">
        <v>334</v>
      </c>
      <c r="C118" s="47" t="s">
        <v>335</v>
      </c>
      <c r="D118" s="47" t="s">
        <v>32</v>
      </c>
      <c r="E118" s="47">
        <v>60</v>
      </c>
      <c r="F118" s="47">
        <v>5487</v>
      </c>
      <c r="G118" s="47" t="s">
        <v>20</v>
      </c>
      <c r="H118" s="47">
        <f>SUM(Таблица2[[#This Row],[CIF DBTime node1 (min)]:[CIF DBTime node2 (min)]])</f>
        <v>88.75</v>
      </c>
      <c r="I118" s="47">
        <v>31.11</v>
      </c>
      <c r="J118" s="47">
        <v>57.64</v>
      </c>
      <c r="K118" s="3">
        <f>Таблица2[[#This Row],[CIF DBTime node1 (min)]]/Таблица2[[#This Row],[CIF DBTime (sum)]]</f>
        <v>0.35053521126760562</v>
      </c>
      <c r="L118" s="3">
        <f>Таблица2[[#This Row],[CIF DBTime node2 (min)]]/Таблица2[[#This Row],[CIF DBTime (sum)]]</f>
        <v>0.64946478873239433</v>
      </c>
      <c r="M118" s="47">
        <f>SUM(Таблица2[[#This Row],[CIF Avg Active Sessions node1]:[CIF Avg Active Sessions node2]])</f>
        <v>1.48</v>
      </c>
      <c r="N118" s="47">
        <v>0.52</v>
      </c>
      <c r="O118" s="47">
        <v>0.96</v>
      </c>
      <c r="P118" s="3">
        <f>Таблица2[[#This Row],[CIF Avg Active Sessions node1]]/Таблица2[[#This Row],[CIF Avg Active Sessions (sum)]]</f>
        <v>0.35135135135135137</v>
      </c>
      <c r="Q118" s="3">
        <f>Таблица2[[#This Row],[CIF Avg Active Sessions node2]]/Таблица2[[#This Row],[CIF Avg Active Sessions (sum)]]</f>
        <v>0.64864864864864868</v>
      </c>
      <c r="R118" s="47">
        <f>SUM(Таблица2[[#This Row],[LAP DBTime node1 (min)]:[LAP DBTime node2 (min)]])</f>
        <v>5.9</v>
      </c>
      <c r="S118" s="47">
        <v>3.27</v>
      </c>
      <c r="T118" s="47">
        <v>2.63</v>
      </c>
      <c r="U118" s="3">
        <f>Таблица2[[#This Row],[LAP DBTime node1 (min)]]/Таблица2[[#This Row],[LAP DBTime (sum)]]</f>
        <v>0.55423728813559314</v>
      </c>
      <c r="V118" s="3">
        <f>Таблица2[[#This Row],[LAP DBTime node2 (min)]]/Таблица2[[#This Row],[LAP DBTime (sum)]]</f>
        <v>0.44576271186440675</v>
      </c>
      <c r="W118" s="47">
        <f>SUM(Таблица2[[#This Row],[LAP Avg Active Sessions node1]:[LAP Avg Active Sessions node2]])</f>
        <v>0.1</v>
      </c>
      <c r="X118" s="47">
        <v>0.06</v>
      </c>
      <c r="Y118" s="47">
        <v>0.04</v>
      </c>
      <c r="Z118" s="3">
        <f>Таблица2[[#This Row],[LAP Avg Active Sessions node1]]/Таблица2[[#This Row],[LAP Avg Active Sessions (sum)]]</f>
        <v>0.6</v>
      </c>
      <c r="AA118" s="3">
        <f>Таблица2[[#This Row],[LAP Avg Active Sessions node2]]/Таблица2[[#This Row],[LAP Avg Active Sessions (sum)]]</f>
        <v>0.39999999999999997</v>
      </c>
    </row>
    <row r="119" spans="1:27" x14ac:dyDescent="0.25">
      <c r="A119" s="47" t="s">
        <v>336</v>
      </c>
      <c r="B119" s="47" t="s">
        <v>337</v>
      </c>
      <c r="C119" s="47" t="s">
        <v>338</v>
      </c>
      <c r="D119" s="47" t="s">
        <v>339</v>
      </c>
      <c r="E119" s="47">
        <v>60</v>
      </c>
      <c r="F119" s="47">
        <v>5490</v>
      </c>
      <c r="G119" s="47" t="s">
        <v>20</v>
      </c>
      <c r="H119" s="47">
        <f>SUM(Таблица2[[#This Row],[CIF DBTime node1 (min)]:[CIF DBTime node2 (min)]])</f>
        <v>87.11</v>
      </c>
      <c r="I119" s="47">
        <v>30.86</v>
      </c>
      <c r="J119" s="47">
        <v>56.25</v>
      </c>
      <c r="K119" s="3">
        <f>Таблица2[[#This Row],[CIF DBTime node1 (min)]]/Таблица2[[#This Row],[CIF DBTime (sum)]]</f>
        <v>0.35426472276432097</v>
      </c>
      <c r="L119" s="3">
        <f>Таблица2[[#This Row],[CIF DBTime node2 (min)]]/Таблица2[[#This Row],[CIF DBTime (sum)]]</f>
        <v>0.64573527723567903</v>
      </c>
      <c r="M119" s="47">
        <f>SUM(Таблица2[[#This Row],[CIF Avg Active Sessions node1]:[CIF Avg Active Sessions node2]])</f>
        <v>1.46</v>
      </c>
      <c r="N119" s="47">
        <v>0.52</v>
      </c>
      <c r="O119" s="47">
        <v>0.94</v>
      </c>
      <c r="P119" s="3">
        <f>Таблица2[[#This Row],[CIF Avg Active Sessions node1]]/Таблица2[[#This Row],[CIF Avg Active Sessions (sum)]]</f>
        <v>0.35616438356164387</v>
      </c>
      <c r="Q119" s="3">
        <f>Таблица2[[#This Row],[CIF Avg Active Sessions node2]]/Таблица2[[#This Row],[CIF Avg Active Sessions (sum)]]</f>
        <v>0.64383561643835618</v>
      </c>
      <c r="R119" s="47">
        <f>SUM(Таблица2[[#This Row],[LAP DBTime node1 (min)]:[LAP DBTime node2 (min)]])</f>
        <v>6.43</v>
      </c>
      <c r="S119" s="47">
        <v>3.39</v>
      </c>
      <c r="T119" s="47">
        <v>3.04</v>
      </c>
      <c r="U119" s="3">
        <f>Таблица2[[#This Row],[LAP DBTime node1 (min)]]/Таблица2[[#This Row],[LAP DBTime (sum)]]</f>
        <v>0.52721617418351485</v>
      </c>
      <c r="V119" s="3">
        <f>Таблица2[[#This Row],[LAP DBTime node2 (min)]]/Таблица2[[#This Row],[LAP DBTime (sum)]]</f>
        <v>0.47278382581648526</v>
      </c>
      <c r="W119" s="47">
        <f>SUM(Таблица2[[#This Row],[LAP Avg Active Sessions node1]:[LAP Avg Active Sessions node2]])</f>
        <v>0.11</v>
      </c>
      <c r="X119" s="47">
        <v>0.06</v>
      </c>
      <c r="Y119" s="47">
        <v>0.05</v>
      </c>
      <c r="Z119" s="3">
        <f>Таблица2[[#This Row],[LAP Avg Active Sessions node1]]/Таблица2[[#This Row],[LAP Avg Active Sessions (sum)]]</f>
        <v>0.54545454545454541</v>
      </c>
      <c r="AA119" s="3">
        <f>Таблица2[[#This Row],[LAP Avg Active Sessions node2]]/Таблица2[[#This Row],[LAP Avg Active Sessions (sum)]]</f>
        <v>0.45454545454545459</v>
      </c>
    </row>
    <row r="120" spans="1:27" x14ac:dyDescent="0.25">
      <c r="A120" s="47" t="s">
        <v>340</v>
      </c>
      <c r="B120" s="47" t="s">
        <v>341</v>
      </c>
      <c r="C120" s="47" t="s">
        <v>342</v>
      </c>
      <c r="D120" s="47" t="s">
        <v>142</v>
      </c>
      <c r="E120" s="47">
        <v>60</v>
      </c>
      <c r="F120" s="47">
        <v>5499</v>
      </c>
      <c r="G120" s="47" t="s">
        <v>20</v>
      </c>
      <c r="H120" s="47">
        <f>SUM(Таблица2[[#This Row],[CIF DBTime node1 (min)]:[CIF DBTime node2 (min)]])</f>
        <v>82.25</v>
      </c>
      <c r="I120" s="47">
        <v>35.99</v>
      </c>
      <c r="J120" s="47">
        <v>46.26</v>
      </c>
      <c r="K120" s="3">
        <f>Таблица2[[#This Row],[CIF DBTime node1 (min)]]/Таблица2[[#This Row],[CIF DBTime (sum)]]</f>
        <v>0.43756838905775081</v>
      </c>
      <c r="L120" s="3">
        <f>Таблица2[[#This Row],[CIF DBTime node2 (min)]]/Таблица2[[#This Row],[CIF DBTime (sum)]]</f>
        <v>0.56243161094224925</v>
      </c>
      <c r="M120" s="47">
        <f>SUM(Таблица2[[#This Row],[CIF Avg Active Sessions node1]:[CIF Avg Active Sessions node2]])</f>
        <v>1.37</v>
      </c>
      <c r="N120" s="47">
        <v>0.6</v>
      </c>
      <c r="O120" s="47">
        <v>0.77</v>
      </c>
      <c r="P120" s="3">
        <f>Таблица2[[#This Row],[CIF Avg Active Sessions node1]]/Таблица2[[#This Row],[CIF Avg Active Sessions (sum)]]</f>
        <v>0.43795620437956201</v>
      </c>
      <c r="Q120" s="3">
        <f>Таблица2[[#This Row],[CIF Avg Active Sessions node2]]/Таблица2[[#This Row],[CIF Avg Active Sessions (sum)]]</f>
        <v>0.56204379562043794</v>
      </c>
      <c r="R120" s="47">
        <f>SUM(Таблица2[[#This Row],[LAP DBTime node1 (min)]:[LAP DBTime node2 (min)]])</f>
        <v>5.8100000000000005</v>
      </c>
      <c r="S120" s="47">
        <v>3.21</v>
      </c>
      <c r="T120" s="47">
        <v>2.6</v>
      </c>
      <c r="U120" s="3">
        <f>Таблица2[[#This Row],[LAP DBTime node1 (min)]]/Таблица2[[#This Row],[LAP DBTime (sum)]]</f>
        <v>0.55249569707401025</v>
      </c>
      <c r="V120" s="3">
        <f>Таблица2[[#This Row],[LAP DBTime node2 (min)]]/Таблица2[[#This Row],[LAP DBTime (sum)]]</f>
        <v>0.44750430292598964</v>
      </c>
      <c r="W120" s="47">
        <f>SUM(Таблица2[[#This Row],[LAP Avg Active Sessions node1]:[LAP Avg Active Sessions node2]])</f>
        <v>0.09</v>
      </c>
      <c r="X120" s="47">
        <v>0.05</v>
      </c>
      <c r="Y120" s="47">
        <v>0.04</v>
      </c>
      <c r="Z120" s="3">
        <f>Таблица2[[#This Row],[LAP Avg Active Sessions node1]]/Таблица2[[#This Row],[LAP Avg Active Sessions (sum)]]</f>
        <v>0.55555555555555558</v>
      </c>
      <c r="AA120" s="3">
        <f>Таблица2[[#This Row],[LAP Avg Active Sessions node2]]/Таблица2[[#This Row],[LAP Avg Active Sessions (sum)]]</f>
        <v>0.44444444444444448</v>
      </c>
    </row>
    <row r="121" spans="1:27" x14ac:dyDescent="0.25">
      <c r="A121" s="47" t="s">
        <v>343</v>
      </c>
      <c r="B121" s="47" t="s">
        <v>344</v>
      </c>
      <c r="C121" s="47" t="s">
        <v>345</v>
      </c>
      <c r="D121" s="47" t="s">
        <v>102</v>
      </c>
      <c r="E121" s="47">
        <v>60</v>
      </c>
      <c r="F121" s="47">
        <v>5505</v>
      </c>
      <c r="G121" s="47" t="s">
        <v>20</v>
      </c>
      <c r="H121" s="47">
        <f>SUM(Таблица2[[#This Row],[CIF DBTime node1 (min)]:[CIF DBTime node2 (min)]])</f>
        <v>75.84</v>
      </c>
      <c r="I121" s="47">
        <v>23.75</v>
      </c>
      <c r="J121" s="47">
        <v>52.09</v>
      </c>
      <c r="K121" s="3">
        <f>Таблица2[[#This Row],[CIF DBTime node1 (min)]]/Таблица2[[#This Row],[CIF DBTime (sum)]]</f>
        <v>0.31315928270042193</v>
      </c>
      <c r="L121" s="3">
        <f>Таблица2[[#This Row],[CIF DBTime node2 (min)]]/Таблица2[[#This Row],[CIF DBTime (sum)]]</f>
        <v>0.68684071729957807</v>
      </c>
      <c r="M121" s="47">
        <f>SUM(Таблица2[[#This Row],[CIF Avg Active Sessions node1]:[CIF Avg Active Sessions node2]])</f>
        <v>1.25</v>
      </c>
      <c r="N121" s="47">
        <v>0.39</v>
      </c>
      <c r="O121" s="47">
        <v>0.86</v>
      </c>
      <c r="P121" s="3">
        <f>Таблица2[[#This Row],[CIF Avg Active Sessions node1]]/Таблица2[[#This Row],[CIF Avg Active Sessions (sum)]]</f>
        <v>0.312</v>
      </c>
      <c r="Q121" s="3">
        <f>Таблица2[[#This Row],[CIF Avg Active Sessions node2]]/Таблица2[[#This Row],[CIF Avg Active Sessions (sum)]]</f>
        <v>0.68799999999999994</v>
      </c>
      <c r="R121" s="47">
        <f>SUM(Таблица2[[#This Row],[LAP DBTime node1 (min)]:[LAP DBTime node2 (min)]])</f>
        <v>5.67</v>
      </c>
      <c r="S121" s="47">
        <v>3.24</v>
      </c>
      <c r="T121" s="47">
        <v>2.4300000000000002</v>
      </c>
      <c r="U121" s="3">
        <f>Таблица2[[#This Row],[LAP DBTime node1 (min)]]/Таблица2[[#This Row],[LAP DBTime (sum)]]</f>
        <v>0.57142857142857151</v>
      </c>
      <c r="V121" s="3">
        <f>Таблица2[[#This Row],[LAP DBTime node2 (min)]]/Таблица2[[#This Row],[LAP DBTime (sum)]]</f>
        <v>0.4285714285714286</v>
      </c>
      <c r="W121" s="47">
        <f>SUM(Таблица2[[#This Row],[LAP Avg Active Sessions node1]:[LAP Avg Active Sessions node2]])</f>
        <v>0.09</v>
      </c>
      <c r="X121" s="47">
        <v>0.05</v>
      </c>
      <c r="Y121" s="47">
        <v>0.04</v>
      </c>
      <c r="Z121" s="3">
        <f>Таблица2[[#This Row],[LAP Avg Active Sessions node1]]/Таблица2[[#This Row],[LAP Avg Active Sessions (sum)]]</f>
        <v>0.55555555555555558</v>
      </c>
      <c r="AA121" s="3">
        <f>Таблица2[[#This Row],[LAP Avg Active Sessions node2]]/Таблица2[[#This Row],[LAP Avg Active Sessions (sum)]]</f>
        <v>0.44444444444444448</v>
      </c>
    </row>
    <row r="122" spans="1:27" x14ac:dyDescent="0.25">
      <c r="A122" s="47" t="s">
        <v>346</v>
      </c>
      <c r="B122" s="47" t="s">
        <v>347</v>
      </c>
      <c r="C122" s="47" t="s">
        <v>348</v>
      </c>
      <c r="D122" s="47" t="s">
        <v>326</v>
      </c>
      <c r="E122" s="47">
        <v>60</v>
      </c>
      <c r="F122" s="47">
        <v>5515</v>
      </c>
      <c r="G122" s="47" t="s">
        <v>20</v>
      </c>
      <c r="H122" s="47">
        <f>SUM(Таблица2[[#This Row],[CIF DBTime node1 (min)]:[CIF DBTime node2 (min)]])</f>
        <v>77.72</v>
      </c>
      <c r="I122" s="47">
        <v>49.85</v>
      </c>
      <c r="J122" s="47">
        <v>27.87</v>
      </c>
      <c r="K122" s="3">
        <f>Таблица2[[#This Row],[CIF DBTime node1 (min)]]/Таблица2[[#This Row],[CIF DBTime (sum)]]</f>
        <v>0.64140504374678331</v>
      </c>
      <c r="L122" s="3">
        <f>Таблица2[[#This Row],[CIF DBTime node2 (min)]]/Таблица2[[#This Row],[CIF DBTime (sum)]]</f>
        <v>0.35859495625321669</v>
      </c>
      <c r="M122" s="47">
        <f>SUM(Таблица2[[#This Row],[CIF Avg Active Sessions node1]:[CIF Avg Active Sessions node2]])</f>
        <v>1.2999999999999998</v>
      </c>
      <c r="N122" s="47">
        <v>0.83</v>
      </c>
      <c r="O122" s="47">
        <v>0.47</v>
      </c>
      <c r="P122" s="3">
        <f>Таблица2[[#This Row],[CIF Avg Active Sessions node1]]/Таблица2[[#This Row],[CIF Avg Active Sessions (sum)]]</f>
        <v>0.63846153846153852</v>
      </c>
      <c r="Q122" s="3">
        <f>Таблица2[[#This Row],[CIF Avg Active Sessions node2]]/Таблица2[[#This Row],[CIF Avg Active Sessions (sum)]]</f>
        <v>0.36153846153846159</v>
      </c>
      <c r="R122" s="47">
        <f>SUM(Таблица2[[#This Row],[LAP DBTime node1 (min)]:[LAP DBTime node2 (min)]])</f>
        <v>5.8599999999999994</v>
      </c>
      <c r="S122" s="47">
        <v>3.25</v>
      </c>
      <c r="T122" s="47">
        <v>2.61</v>
      </c>
      <c r="U122" s="3">
        <f>Таблица2[[#This Row],[LAP DBTime node1 (min)]]/Таблица2[[#This Row],[LAP DBTime (sum)]]</f>
        <v>0.55460750853242324</v>
      </c>
      <c r="V122" s="3">
        <f>Таблица2[[#This Row],[LAP DBTime node2 (min)]]/Таблица2[[#This Row],[LAP DBTime (sum)]]</f>
        <v>0.44539249146757681</v>
      </c>
      <c r="W122" s="47">
        <f>SUM(Таблица2[[#This Row],[LAP Avg Active Sessions node1]:[LAP Avg Active Sessions node2]])</f>
        <v>0.09</v>
      </c>
      <c r="X122" s="47">
        <v>0.05</v>
      </c>
      <c r="Y122" s="47">
        <v>0.04</v>
      </c>
      <c r="Z122" s="3">
        <f>Таблица2[[#This Row],[LAP Avg Active Sessions node1]]/Таблица2[[#This Row],[LAP Avg Active Sessions (sum)]]</f>
        <v>0.55555555555555558</v>
      </c>
      <c r="AA122" s="3">
        <f>Таблица2[[#This Row],[LAP Avg Active Sessions node2]]/Таблица2[[#This Row],[LAP Avg Active Sessions (sum)]]</f>
        <v>0.44444444444444448</v>
      </c>
    </row>
    <row r="123" spans="1:27" x14ac:dyDescent="0.25">
      <c r="A123" s="47" t="s">
        <v>349</v>
      </c>
      <c r="B123" s="47" t="s">
        <v>350</v>
      </c>
      <c r="C123" s="47" t="s">
        <v>345</v>
      </c>
      <c r="D123" s="47" t="s">
        <v>102</v>
      </c>
      <c r="E123" s="47">
        <v>59</v>
      </c>
      <c r="F123" s="47">
        <v>5519</v>
      </c>
      <c r="G123" s="47" t="s">
        <v>20</v>
      </c>
      <c r="H123" s="47">
        <f>SUM(Таблица2[[#This Row],[CIF DBTime node1 (min)]:[CIF DBTime node2 (min)]])</f>
        <v>84.68</v>
      </c>
      <c r="I123" s="47">
        <v>23.04</v>
      </c>
      <c r="J123" s="47">
        <v>61.64</v>
      </c>
      <c r="K123" s="3">
        <f>Таблица2[[#This Row],[CIF DBTime node1 (min)]]/Таблица2[[#This Row],[CIF DBTime (sum)]]</f>
        <v>0.27208313651393479</v>
      </c>
      <c r="L123" s="3">
        <f>Таблица2[[#This Row],[CIF DBTime node2 (min)]]/Таблица2[[#This Row],[CIF DBTime (sum)]]</f>
        <v>0.7279168634860651</v>
      </c>
      <c r="M123" s="47">
        <f>SUM(Таблица2[[#This Row],[CIF Avg Active Sessions node1]:[CIF Avg Active Sessions node2]])</f>
        <v>1.4300000000000002</v>
      </c>
      <c r="N123" s="47">
        <v>0.39</v>
      </c>
      <c r="O123" s="47">
        <v>1.04</v>
      </c>
      <c r="P123" s="3">
        <f>Таблица2[[#This Row],[CIF Avg Active Sessions node1]]/Таблица2[[#This Row],[CIF Avg Active Sessions (sum)]]</f>
        <v>0.27272727272727271</v>
      </c>
      <c r="Q123" s="3">
        <f>Таблица2[[#This Row],[CIF Avg Active Sessions node2]]/Таблица2[[#This Row],[CIF Avg Active Sessions (sum)]]</f>
        <v>0.72727272727272718</v>
      </c>
      <c r="R123" s="47">
        <f>SUM(Таблица2[[#This Row],[LAP DBTime node1 (min)]:[LAP DBTime node2 (min)]])</f>
        <v>15.739999999999998</v>
      </c>
      <c r="S123" s="47">
        <v>12.94</v>
      </c>
      <c r="T123" s="47">
        <v>2.8</v>
      </c>
      <c r="U123" s="3">
        <f>Таблица2[[#This Row],[LAP DBTime node1 (min)]]/Таблица2[[#This Row],[LAP DBTime (sum)]]</f>
        <v>0.82210927573062265</v>
      </c>
      <c r="V123" s="3">
        <f>Таблица2[[#This Row],[LAP DBTime node2 (min)]]/Таблица2[[#This Row],[LAP DBTime (sum)]]</f>
        <v>0.17789072426937738</v>
      </c>
      <c r="W123" s="47">
        <f>SUM(Таблица2[[#This Row],[LAP Avg Active Sessions node1]:[LAP Avg Active Sessions node2]])</f>
        <v>0.26</v>
      </c>
      <c r="X123" s="47">
        <v>0.21</v>
      </c>
      <c r="Y123" s="47">
        <v>0.05</v>
      </c>
      <c r="Z123" s="3">
        <f>Таблица2[[#This Row],[LAP Avg Active Sessions node1]]/Таблица2[[#This Row],[LAP Avg Active Sessions (sum)]]</f>
        <v>0.8076923076923076</v>
      </c>
      <c r="AA123" s="3">
        <f>Таблица2[[#This Row],[LAP Avg Active Sessions node2]]/Таблица2[[#This Row],[LAP Avg Active Sessions (sum)]]</f>
        <v>0.19230769230769232</v>
      </c>
    </row>
    <row r="124" spans="1:27" x14ac:dyDescent="0.25">
      <c r="A124" s="47" t="s">
        <v>351</v>
      </c>
      <c r="B124" s="47" t="s">
        <v>350</v>
      </c>
      <c r="C124" s="47" t="s">
        <v>352</v>
      </c>
      <c r="D124" s="47" t="s">
        <v>25</v>
      </c>
      <c r="E124" s="47">
        <v>60</v>
      </c>
      <c r="F124" s="47">
        <v>5521</v>
      </c>
      <c r="G124" s="47" t="s">
        <v>20</v>
      </c>
      <c r="H124" s="47">
        <f>SUM(Таблица2[[#This Row],[CIF DBTime node1 (min)]:[CIF DBTime node2 (min)]])</f>
        <v>87.05</v>
      </c>
      <c r="I124" s="47">
        <v>50.29</v>
      </c>
      <c r="J124" s="47">
        <v>36.76</v>
      </c>
      <c r="K124" s="3">
        <f>Таблица2[[#This Row],[CIF DBTime node1 (min)]]/Таблица2[[#This Row],[CIF DBTime (sum)]]</f>
        <v>0.5777139574956921</v>
      </c>
      <c r="L124" s="3">
        <f>Таблица2[[#This Row],[CIF DBTime node2 (min)]]/Таблица2[[#This Row],[CIF DBTime (sum)]]</f>
        <v>0.42228604250430785</v>
      </c>
      <c r="M124" s="47">
        <f>SUM(Таблица2[[#This Row],[CIF Avg Active Sessions node1]:[CIF Avg Active Sessions node2]])</f>
        <v>1.44</v>
      </c>
      <c r="N124" s="47">
        <v>0.83</v>
      </c>
      <c r="O124" s="47">
        <v>0.61</v>
      </c>
      <c r="P124" s="3">
        <f>Таблица2[[#This Row],[CIF Avg Active Sessions node1]]/Таблица2[[#This Row],[CIF Avg Active Sessions (sum)]]</f>
        <v>0.57638888888888884</v>
      </c>
      <c r="Q124" s="3">
        <f>Таблица2[[#This Row],[CIF Avg Active Sessions node2]]/Таблица2[[#This Row],[CIF Avg Active Sessions (sum)]]</f>
        <v>0.4236111111111111</v>
      </c>
      <c r="R124" s="47">
        <f>SUM(Таблица2[[#This Row],[LAP DBTime node1 (min)]:[LAP DBTime node2 (min)]])</f>
        <v>6.11</v>
      </c>
      <c r="S124" s="47">
        <v>3.24</v>
      </c>
      <c r="T124" s="47">
        <v>2.87</v>
      </c>
      <c r="U124" s="3">
        <f>Таблица2[[#This Row],[LAP DBTime node1 (min)]]/Таблица2[[#This Row],[LAP DBTime (sum)]]</f>
        <v>0.530278232405892</v>
      </c>
      <c r="V124" s="3">
        <f>Таблица2[[#This Row],[LAP DBTime node2 (min)]]/Таблица2[[#This Row],[LAP DBTime (sum)]]</f>
        <v>0.469721767594108</v>
      </c>
      <c r="W124" s="47">
        <f>SUM(Таблица2[[#This Row],[LAP Avg Active Sessions node1]:[LAP Avg Active Sessions node2]])</f>
        <v>0.1</v>
      </c>
      <c r="X124" s="47">
        <v>0.05</v>
      </c>
      <c r="Y124" s="47">
        <v>0.05</v>
      </c>
      <c r="Z124" s="3">
        <f>Таблица2[[#This Row],[LAP Avg Active Sessions node1]]/Таблица2[[#This Row],[LAP Avg Active Sessions (sum)]]</f>
        <v>0.5</v>
      </c>
      <c r="AA124" s="3">
        <f>Таблица2[[#This Row],[LAP Avg Active Sessions node2]]/Таблица2[[#This Row],[LAP Avg Active Sessions (sum)]]</f>
        <v>0.5</v>
      </c>
    </row>
    <row r="125" spans="1:27" x14ac:dyDescent="0.25">
      <c r="A125" s="47" t="s">
        <v>355</v>
      </c>
      <c r="B125" s="47" t="s">
        <v>356</v>
      </c>
      <c r="C125" s="47" t="s">
        <v>357</v>
      </c>
      <c r="D125" s="47" t="s">
        <v>358</v>
      </c>
      <c r="E125" s="47">
        <v>70</v>
      </c>
      <c r="F125" s="47">
        <v>5528</v>
      </c>
      <c r="G125" s="47" t="s">
        <v>20</v>
      </c>
      <c r="H125" s="47">
        <f>SUM(Таблица2[[#This Row],[CIF DBTime node1 (min)]:[CIF DBTime node2 (min)]])</f>
        <v>99.02</v>
      </c>
      <c r="I125" s="47">
        <v>49.26</v>
      </c>
      <c r="J125" s="47">
        <v>49.76</v>
      </c>
      <c r="K125" s="3">
        <f>Таблица2[[#This Row],[CIF DBTime node1 (min)]]/Таблица2[[#This Row],[CIF DBTime (sum)]]</f>
        <v>0.49747525752373256</v>
      </c>
      <c r="L125" s="3">
        <f>Таблица2[[#This Row],[CIF DBTime node2 (min)]]/Таблица2[[#This Row],[CIF DBTime (sum)]]</f>
        <v>0.50252474247626744</v>
      </c>
      <c r="M125" s="47">
        <f>SUM(Таблица2[[#This Row],[CIF Avg Active Sessions node1]:[CIF Avg Active Sessions node2]])</f>
        <v>1.41</v>
      </c>
      <c r="N125" s="47">
        <v>0.7</v>
      </c>
      <c r="O125" s="47">
        <v>0.71</v>
      </c>
      <c r="P125" s="3">
        <f>Таблица2[[#This Row],[CIF Avg Active Sessions node1]]/Таблица2[[#This Row],[CIF Avg Active Sessions (sum)]]</f>
        <v>0.49645390070921985</v>
      </c>
      <c r="Q125" s="3">
        <f>Таблица2[[#This Row],[CIF Avg Active Sessions node2]]/Таблица2[[#This Row],[CIF Avg Active Sessions (sum)]]</f>
        <v>0.50354609929078009</v>
      </c>
      <c r="R125" s="47">
        <f>SUM(Таблица2[[#This Row],[LAP DBTime node1 (min)]:[LAP DBTime node2 (min)]])</f>
        <v>6.7200000000000006</v>
      </c>
      <c r="S125" s="47">
        <v>3.75</v>
      </c>
      <c r="T125" s="47">
        <v>2.97</v>
      </c>
      <c r="U125" s="3">
        <f>Таблица2[[#This Row],[LAP DBTime node1 (min)]]/Таблица2[[#This Row],[LAP DBTime (sum)]]</f>
        <v>0.55803571428571419</v>
      </c>
      <c r="V125" s="3">
        <f>Таблица2[[#This Row],[LAP DBTime node2 (min)]]/Таблица2[[#This Row],[LAP DBTime (sum)]]</f>
        <v>0.4419642857142857</v>
      </c>
      <c r="W125" s="47">
        <f>SUM(Таблица2[[#This Row],[LAP Avg Active Sessions node1]:[LAP Avg Active Sessions node2]])</f>
        <v>0.09</v>
      </c>
      <c r="X125" s="47">
        <v>0.05</v>
      </c>
      <c r="Y125" s="47">
        <v>0.04</v>
      </c>
      <c r="Z125" s="3">
        <f>Таблица2[[#This Row],[LAP Avg Active Sessions node1]]/Таблица2[[#This Row],[LAP Avg Active Sessions (sum)]]</f>
        <v>0.55555555555555558</v>
      </c>
      <c r="AA125" s="3">
        <f>Таблица2[[#This Row],[LAP Avg Active Sessions node2]]/Таблица2[[#This Row],[LAP Avg Active Sessions (sum)]]</f>
        <v>0.44444444444444448</v>
      </c>
    </row>
    <row r="126" spans="1:27" x14ac:dyDescent="0.25">
      <c r="A126" s="47" t="s">
        <v>359</v>
      </c>
      <c r="B126" s="47" t="s">
        <v>360</v>
      </c>
      <c r="C126" s="47" t="s">
        <v>154</v>
      </c>
      <c r="D126" s="47" t="s">
        <v>623</v>
      </c>
      <c r="E126" s="47">
        <v>70</v>
      </c>
      <c r="F126" s="47">
        <v>5532</v>
      </c>
      <c r="G126" s="47" t="s">
        <v>20</v>
      </c>
      <c r="H126" s="47">
        <f>SUM(Таблица2[[#This Row],[CIF DBTime node1 (min)]:[CIF DBTime node2 (min)]])</f>
        <v>96.52000000000001</v>
      </c>
      <c r="I126" s="47">
        <v>48.52</v>
      </c>
      <c r="J126" s="47">
        <v>48</v>
      </c>
      <c r="K126" s="3">
        <f>Таблица2[[#This Row],[CIF DBTime node1 (min)]]/Таблица2[[#This Row],[CIF DBTime (sum)]]</f>
        <v>0.50269374222958974</v>
      </c>
      <c r="L126" s="3">
        <f>Таблица2[[#This Row],[CIF DBTime node2 (min)]]/Таблица2[[#This Row],[CIF DBTime (sum)]]</f>
        <v>0.49730625777041021</v>
      </c>
      <c r="M126" s="47">
        <f>SUM(Таблица2[[#This Row],[CIF Avg Active Sessions node1]:[CIF Avg Active Sessions node2]])</f>
        <v>1.37</v>
      </c>
      <c r="N126" s="47">
        <v>0.69</v>
      </c>
      <c r="O126" s="47">
        <v>0.68</v>
      </c>
      <c r="P126" s="3">
        <f>Таблица2[[#This Row],[CIF Avg Active Sessions node1]]/Таблица2[[#This Row],[CIF Avg Active Sessions (sum)]]</f>
        <v>0.50364963503649629</v>
      </c>
      <c r="Q126" s="3">
        <f>Таблица2[[#This Row],[CIF Avg Active Sessions node2]]/Таблица2[[#This Row],[CIF Avg Active Sessions (sum)]]</f>
        <v>0.49635036496350365</v>
      </c>
      <c r="R126" s="47">
        <f>SUM(Таблица2[[#This Row],[LAP DBTime node1 (min)]:[LAP DBTime node2 (min)]])</f>
        <v>6.16</v>
      </c>
      <c r="S126" s="47">
        <v>3.3</v>
      </c>
      <c r="T126" s="47">
        <v>2.86</v>
      </c>
      <c r="U126" s="3">
        <f>Таблица2[[#This Row],[LAP DBTime node1 (min)]]/Таблица2[[#This Row],[LAP DBTime (sum)]]</f>
        <v>0.5357142857142857</v>
      </c>
      <c r="V126" s="3">
        <f>Таблица2[[#This Row],[LAP DBTime node2 (min)]]/Таблица2[[#This Row],[LAP DBTime (sum)]]</f>
        <v>0.46428571428571425</v>
      </c>
      <c r="W126" s="47">
        <f>SUM(Таблица2[[#This Row],[LAP Avg Active Sessions node1]:[LAP Avg Active Sessions node2]])</f>
        <v>0.09</v>
      </c>
      <c r="X126" s="47">
        <v>0.05</v>
      </c>
      <c r="Y126" s="47">
        <v>0.04</v>
      </c>
      <c r="Z126" s="3">
        <f>Таблица2[[#This Row],[LAP Avg Active Sessions node1]]/Таблица2[[#This Row],[LAP Avg Active Sessions (sum)]]</f>
        <v>0.55555555555555558</v>
      </c>
      <c r="AA126" s="3">
        <f>Таблица2[[#This Row],[LAP Avg Active Sessions node2]]/Таблица2[[#This Row],[LAP Avg Active Sessions (sum)]]</f>
        <v>0.44444444444444448</v>
      </c>
    </row>
    <row r="127" spans="1:27" x14ac:dyDescent="0.25">
      <c r="A127" s="47" t="s">
        <v>361</v>
      </c>
      <c r="B127" s="47" t="s">
        <v>362</v>
      </c>
      <c r="C127" s="47" t="s">
        <v>363</v>
      </c>
      <c r="D127" s="47" t="s">
        <v>85</v>
      </c>
      <c r="E127" s="47">
        <v>60</v>
      </c>
      <c r="F127" s="47">
        <v>5536</v>
      </c>
      <c r="G127" s="47" t="s">
        <v>20</v>
      </c>
      <c r="H127" s="47">
        <f>SUM(Таблица2[[#This Row],[CIF DBTime node1 (min)]:[CIF DBTime node2 (min)]])</f>
        <v>87.600000000000009</v>
      </c>
      <c r="I127" s="47">
        <v>29.76</v>
      </c>
      <c r="J127" s="47">
        <v>57.84</v>
      </c>
      <c r="K127" s="3">
        <f>Таблица2[[#This Row],[CIF DBTime node1 (min)]]/Таблица2[[#This Row],[CIF DBTime (sum)]]</f>
        <v>0.33972602739726027</v>
      </c>
      <c r="L127" s="3">
        <f>Таблица2[[#This Row],[CIF DBTime node2 (min)]]/Таблица2[[#This Row],[CIF DBTime (sum)]]</f>
        <v>0.66027397260273968</v>
      </c>
      <c r="M127" s="47">
        <f>SUM(Таблица2[[#This Row],[CIF Avg Active Sessions node1]:[CIF Avg Active Sessions node2]])</f>
        <v>1.45</v>
      </c>
      <c r="N127" s="47">
        <v>0.49</v>
      </c>
      <c r="O127" s="47">
        <v>0.96</v>
      </c>
      <c r="P127" s="3">
        <f>Таблица2[[#This Row],[CIF Avg Active Sessions node1]]/Таблица2[[#This Row],[CIF Avg Active Sessions (sum)]]</f>
        <v>0.33793103448275863</v>
      </c>
      <c r="Q127" s="3">
        <f>Таблица2[[#This Row],[CIF Avg Active Sessions node2]]/Таблица2[[#This Row],[CIF Avg Active Sessions (sum)]]</f>
        <v>0.66206896551724137</v>
      </c>
      <c r="R127" s="47">
        <f>SUM(Таблица2[[#This Row],[LAP DBTime node1 (min)]:[LAP DBTime node2 (min)]])</f>
        <v>7.4499999999999993</v>
      </c>
      <c r="S127" s="47">
        <v>4.6399999999999997</v>
      </c>
      <c r="T127" s="47">
        <v>2.81</v>
      </c>
      <c r="U127" s="3">
        <f>Таблица2[[#This Row],[LAP DBTime node1 (min)]]/Таблица2[[#This Row],[LAP DBTime (sum)]]</f>
        <v>0.62281879194630874</v>
      </c>
      <c r="V127" s="3">
        <f>Таблица2[[#This Row],[LAP DBTime node2 (min)]]/Таблица2[[#This Row],[LAP DBTime (sum)]]</f>
        <v>0.37718120805369132</v>
      </c>
      <c r="W127" s="47">
        <f>SUM(Таблица2[[#This Row],[LAP Avg Active Sessions node1]:[LAP Avg Active Sessions node2]])</f>
        <v>0.13</v>
      </c>
      <c r="X127" s="47">
        <v>0.08</v>
      </c>
      <c r="Y127" s="47">
        <v>0.05</v>
      </c>
      <c r="Z127" s="3">
        <f>Таблица2[[#This Row],[LAP Avg Active Sessions node1]]/Таблица2[[#This Row],[LAP Avg Active Sessions (sum)]]</f>
        <v>0.61538461538461542</v>
      </c>
      <c r="AA127" s="3">
        <f>Таблица2[[#This Row],[LAP Avg Active Sessions node2]]/Таблица2[[#This Row],[LAP Avg Active Sessions (sum)]]</f>
        <v>0.38461538461538464</v>
      </c>
    </row>
    <row r="128" spans="1:27" x14ac:dyDescent="0.25">
      <c r="A128" s="47" t="s">
        <v>364</v>
      </c>
      <c r="B128" s="47" t="s">
        <v>365</v>
      </c>
      <c r="C128" s="47" t="s">
        <v>366</v>
      </c>
      <c r="D128" s="47" t="s">
        <v>48</v>
      </c>
      <c r="E128" s="47">
        <v>60</v>
      </c>
      <c r="F128" s="47">
        <v>5547</v>
      </c>
      <c r="G128" s="47" t="s">
        <v>20</v>
      </c>
      <c r="H128" s="47">
        <f>SUM(Таблица2[[#This Row],[CIF DBTime node1 (min)]:[CIF DBTime node2 (min)]])</f>
        <v>87.93</v>
      </c>
      <c r="I128" s="47">
        <v>62.34</v>
      </c>
      <c r="J128" s="47">
        <v>25.59</v>
      </c>
      <c r="K128" s="3">
        <f>Таблица2[[#This Row],[CIF DBTime node1 (min)]]/Таблица2[[#This Row],[CIF DBTime (sum)]]</f>
        <v>0.70897304674172634</v>
      </c>
      <c r="L128" s="3">
        <f>Таблица2[[#This Row],[CIF DBTime node2 (min)]]/Таблица2[[#This Row],[CIF DBTime (sum)]]</f>
        <v>0.2910269532582736</v>
      </c>
      <c r="M128" s="47">
        <f>SUM(Таблица2[[#This Row],[CIF Avg Active Sessions node1]:[CIF Avg Active Sessions node2]])</f>
        <v>1.45</v>
      </c>
      <c r="N128" s="47">
        <v>1.03</v>
      </c>
      <c r="O128" s="47">
        <v>0.42</v>
      </c>
      <c r="P128" s="3">
        <f>Таблица2[[#This Row],[CIF Avg Active Sessions node1]]/Таблица2[[#This Row],[CIF Avg Active Sessions (sum)]]</f>
        <v>0.71034482758620698</v>
      </c>
      <c r="Q128" s="3">
        <f>Таблица2[[#This Row],[CIF Avg Active Sessions node2]]/Таблица2[[#This Row],[CIF Avg Active Sessions (sum)]]</f>
        <v>0.28965517241379313</v>
      </c>
      <c r="R128" s="47">
        <f>SUM(Таблица2[[#This Row],[LAP DBTime node1 (min)]:[LAP DBTime node2 (min)]])</f>
        <v>36.36</v>
      </c>
      <c r="S128" s="47">
        <v>33.56</v>
      </c>
      <c r="T128" s="47">
        <v>2.8</v>
      </c>
      <c r="U128" s="3">
        <f>Таблица2[[#This Row],[LAP DBTime node1 (min)]]/Таблица2[[#This Row],[LAP DBTime (sum)]]</f>
        <v>0.9229922992299231</v>
      </c>
      <c r="V128" s="3">
        <f>Таблица2[[#This Row],[LAP DBTime node2 (min)]]/Таблица2[[#This Row],[LAP DBTime (sum)]]</f>
        <v>7.7007700770077001E-2</v>
      </c>
      <c r="W128" s="47">
        <f>SUM(Таблица2[[#This Row],[LAP Avg Active Sessions node1]:[LAP Avg Active Sessions node2]])</f>
        <v>0.6100000000000001</v>
      </c>
      <c r="X128" s="47">
        <v>0.56000000000000005</v>
      </c>
      <c r="Y128" s="47">
        <v>0.05</v>
      </c>
      <c r="Z128" s="3">
        <f>Таблица2[[#This Row],[LAP Avg Active Sessions node1]]/Таблица2[[#This Row],[LAP Avg Active Sessions (sum)]]</f>
        <v>0.91803278688524581</v>
      </c>
      <c r="AA128" s="3">
        <f>Таблица2[[#This Row],[LAP Avg Active Sessions node2]]/Таблица2[[#This Row],[LAP Avg Active Sessions (sum)]]</f>
        <v>8.1967213114754092E-2</v>
      </c>
    </row>
    <row r="129" spans="1:27" x14ac:dyDescent="0.25">
      <c r="A129" s="47" t="s">
        <v>367</v>
      </c>
      <c r="B129" s="47" t="s">
        <v>365</v>
      </c>
      <c r="C129" s="47" t="s">
        <v>106</v>
      </c>
      <c r="D129" s="47" t="s">
        <v>107</v>
      </c>
      <c r="E129" s="47">
        <v>60</v>
      </c>
      <c r="F129" s="47">
        <v>5548</v>
      </c>
      <c r="G129" s="47" t="s">
        <v>20</v>
      </c>
      <c r="H129" s="47">
        <f>SUM(Таблица2[[#This Row],[CIF DBTime node1 (min)]:[CIF DBTime node2 (min)]])</f>
        <v>92.3</v>
      </c>
      <c r="I129" s="47">
        <v>59.86</v>
      </c>
      <c r="J129" s="47">
        <v>32.44</v>
      </c>
      <c r="K129" s="3">
        <f>Таблица2[[#This Row],[CIF DBTime node1 (min)]]/Таблица2[[#This Row],[CIF DBTime (sum)]]</f>
        <v>0.64853737811484291</v>
      </c>
      <c r="L129" s="3">
        <f>Таблица2[[#This Row],[CIF DBTime node2 (min)]]/Таблица2[[#This Row],[CIF DBTime (sum)]]</f>
        <v>0.35146262188515709</v>
      </c>
      <c r="M129" s="47">
        <f>SUM(Таблица2[[#This Row],[CIF Avg Active Sessions node1]:[CIF Avg Active Sessions node2]])</f>
        <v>1.53</v>
      </c>
      <c r="N129" s="47">
        <v>0.99</v>
      </c>
      <c r="O129" s="47">
        <v>0.54</v>
      </c>
      <c r="P129" s="3">
        <f>Таблица2[[#This Row],[CIF Avg Active Sessions node1]]/Таблица2[[#This Row],[CIF Avg Active Sessions (sum)]]</f>
        <v>0.6470588235294118</v>
      </c>
      <c r="Q129" s="3">
        <f>Таблица2[[#This Row],[CIF Avg Active Sessions node2]]/Таблица2[[#This Row],[CIF Avg Active Sessions (sum)]]</f>
        <v>0.35294117647058826</v>
      </c>
      <c r="R129" s="47">
        <f>SUM(Таблица2[[#This Row],[LAP DBTime node1 (min)]:[LAP DBTime node2 (min)]])</f>
        <v>5.8100000000000005</v>
      </c>
      <c r="S129" s="47">
        <v>3.02</v>
      </c>
      <c r="T129" s="47">
        <v>2.79</v>
      </c>
      <c r="U129" s="3">
        <f>Таблица2[[#This Row],[LAP DBTime node1 (min)]]/Таблица2[[#This Row],[LAP DBTime (sum)]]</f>
        <v>0.51979345955249567</v>
      </c>
      <c r="V129" s="3">
        <f>Таблица2[[#This Row],[LAP DBTime node2 (min)]]/Таблица2[[#This Row],[LAP DBTime (sum)]]</f>
        <v>0.48020654044750427</v>
      </c>
      <c r="W129" s="47">
        <f>SUM(Таблица2[[#This Row],[LAP Avg Active Sessions node1]:[LAP Avg Active Sessions node2]])</f>
        <v>0.1</v>
      </c>
      <c r="X129" s="47">
        <v>0.05</v>
      </c>
      <c r="Y129" s="47">
        <v>0.05</v>
      </c>
      <c r="Z129" s="3">
        <f>Таблица2[[#This Row],[LAP Avg Active Sessions node1]]/Таблица2[[#This Row],[LAP Avg Active Sessions (sum)]]</f>
        <v>0.5</v>
      </c>
      <c r="AA129" s="3">
        <f>Таблица2[[#This Row],[LAP Avg Active Sessions node2]]/Таблица2[[#This Row],[LAP Avg Active Sessions (sum)]]</f>
        <v>0.5</v>
      </c>
    </row>
    <row r="130" spans="1:27" x14ac:dyDescent="0.25">
      <c r="A130" s="47" t="s">
        <v>368</v>
      </c>
      <c r="B130" s="47" t="s">
        <v>369</v>
      </c>
      <c r="C130" s="47" t="s">
        <v>370</v>
      </c>
      <c r="D130" s="47" t="s">
        <v>167</v>
      </c>
      <c r="E130" s="47">
        <v>60</v>
      </c>
      <c r="F130" s="47">
        <v>5553</v>
      </c>
      <c r="G130" s="47" t="s">
        <v>20</v>
      </c>
      <c r="H130" s="47">
        <f>SUM(Таблица2[[#This Row],[CIF DBTime node1 (min)]:[CIF DBTime node2 (min)]])</f>
        <v>77.94</v>
      </c>
      <c r="I130" s="47">
        <v>14.72</v>
      </c>
      <c r="J130" s="47">
        <v>63.22</v>
      </c>
      <c r="K130" s="3">
        <f>Таблица2[[#This Row],[CIF DBTime node1 (min)]]/Таблица2[[#This Row],[CIF DBTime (sum)]]</f>
        <v>0.18886322812419812</v>
      </c>
      <c r="L130" s="3">
        <f>Таблица2[[#This Row],[CIF DBTime node2 (min)]]/Таблица2[[#This Row],[CIF DBTime (sum)]]</f>
        <v>0.81113677187580191</v>
      </c>
      <c r="M130" s="47">
        <f>SUM(Таблица2[[#This Row],[CIF Avg Active Sessions node1]:[CIF Avg Active Sessions node2]])</f>
        <v>1.31</v>
      </c>
      <c r="N130" s="47">
        <v>0.25</v>
      </c>
      <c r="O130" s="47">
        <v>1.06</v>
      </c>
      <c r="P130" s="3">
        <f>Таблица2[[#This Row],[CIF Avg Active Sessions node1]]/Таблица2[[#This Row],[CIF Avg Active Sessions (sum)]]</f>
        <v>0.19083969465648853</v>
      </c>
      <c r="Q130" s="3">
        <f>Таблица2[[#This Row],[CIF Avg Active Sessions node2]]/Таблица2[[#This Row],[CIF Avg Active Sessions (sum)]]</f>
        <v>0.80916030534351147</v>
      </c>
      <c r="R130" s="47">
        <f>SUM(Таблица2[[#This Row],[LAP DBTime node1 (min)]:[LAP DBTime node2 (min)]])</f>
        <v>45.410000000000004</v>
      </c>
      <c r="S130" s="47">
        <v>42.67</v>
      </c>
      <c r="T130" s="47">
        <v>2.74</v>
      </c>
      <c r="U130" s="3">
        <f>Таблица2[[#This Row],[LAP DBTime node1 (min)]]/Таблица2[[#This Row],[LAP DBTime (sum)]]</f>
        <v>0.93966086765029722</v>
      </c>
      <c r="V130" s="3">
        <f>Таблица2[[#This Row],[LAP DBTime node2 (min)]]/Таблица2[[#This Row],[LAP DBTime (sum)]]</f>
        <v>6.0339132349702708E-2</v>
      </c>
      <c r="W130" s="47">
        <f>SUM(Таблица2[[#This Row],[LAP Avg Active Sessions node1]:[LAP Avg Active Sessions node2]])</f>
        <v>0.76</v>
      </c>
      <c r="X130" s="47">
        <v>0.71</v>
      </c>
      <c r="Y130" s="47">
        <v>0.05</v>
      </c>
      <c r="Z130" s="3">
        <f>Таблица2[[#This Row],[LAP Avg Active Sessions node1]]/Таблица2[[#This Row],[LAP Avg Active Sessions (sum)]]</f>
        <v>0.93421052631578938</v>
      </c>
      <c r="AA130" s="3">
        <f>Таблица2[[#This Row],[LAP Avg Active Sessions node2]]/Таблица2[[#This Row],[LAP Avg Active Sessions (sum)]]</f>
        <v>6.5789473684210523E-2</v>
      </c>
    </row>
    <row r="131" spans="1:27" x14ac:dyDescent="0.25">
      <c r="A131" s="47" t="s">
        <v>371</v>
      </c>
      <c r="B131" s="47" t="s">
        <v>372</v>
      </c>
      <c r="C131" s="47" t="s">
        <v>373</v>
      </c>
      <c r="D131" s="47" t="s">
        <v>58</v>
      </c>
      <c r="E131" s="47">
        <v>60</v>
      </c>
      <c r="F131" s="47">
        <v>5559</v>
      </c>
      <c r="G131" s="47" t="s">
        <v>20</v>
      </c>
      <c r="H131" s="47">
        <f>SUM(Таблица2[[#This Row],[CIF DBTime node1 (min)]:[CIF DBTime node2 (min)]])</f>
        <v>81.92</v>
      </c>
      <c r="I131" s="47">
        <v>18.61</v>
      </c>
      <c r="J131" s="47">
        <v>63.31</v>
      </c>
      <c r="K131" s="3">
        <f>Таблица2[[#This Row],[CIF DBTime node1 (min)]]/Таблица2[[#This Row],[CIF DBTime (sum)]]</f>
        <v>0.2271728515625</v>
      </c>
      <c r="L131" s="3">
        <f>Таблица2[[#This Row],[CIF DBTime node2 (min)]]/Таблица2[[#This Row],[CIF DBTime (sum)]]</f>
        <v>0.7728271484375</v>
      </c>
      <c r="M131" s="47">
        <f>SUM(Таблица2[[#This Row],[CIF Avg Active Sessions node1]:[CIF Avg Active Sessions node2]])</f>
        <v>1.36</v>
      </c>
      <c r="N131" s="47">
        <v>0.31</v>
      </c>
      <c r="O131" s="47">
        <v>1.05</v>
      </c>
      <c r="P131" s="3">
        <f>Таблица2[[#This Row],[CIF Avg Active Sessions node1]]/Таблица2[[#This Row],[CIF Avg Active Sessions (sum)]]</f>
        <v>0.22794117647058823</v>
      </c>
      <c r="Q131" s="3">
        <f>Таблица2[[#This Row],[CIF Avg Active Sessions node2]]/Таблица2[[#This Row],[CIF Avg Active Sessions (sum)]]</f>
        <v>0.7720588235294118</v>
      </c>
      <c r="R131" s="47">
        <f>SUM(Таблица2[[#This Row],[LAP DBTime node1 (min)]:[LAP DBTime node2 (min)]])</f>
        <v>5.81</v>
      </c>
      <c r="S131" s="47">
        <v>3.03</v>
      </c>
      <c r="T131" s="47">
        <v>2.78</v>
      </c>
      <c r="U131" s="3">
        <f>Таблица2[[#This Row],[LAP DBTime node1 (min)]]/Таблица2[[#This Row],[LAP DBTime (sum)]]</f>
        <v>0.52151462994836484</v>
      </c>
      <c r="V131" s="3">
        <f>Таблица2[[#This Row],[LAP DBTime node2 (min)]]/Таблица2[[#This Row],[LAP DBTime (sum)]]</f>
        <v>0.47848537005163511</v>
      </c>
      <c r="W131" s="47">
        <f>SUM(Таблица2[[#This Row],[LAP Avg Active Sessions node1]:[LAP Avg Active Sessions node2]])</f>
        <v>0.1</v>
      </c>
      <c r="X131" s="47">
        <v>0.05</v>
      </c>
      <c r="Y131" s="47">
        <v>0.05</v>
      </c>
      <c r="Z131" s="3">
        <f>Таблица2[[#This Row],[LAP Avg Active Sessions node1]]/Таблица2[[#This Row],[LAP Avg Active Sessions (sum)]]</f>
        <v>0.5</v>
      </c>
      <c r="AA131" s="3">
        <f>Таблица2[[#This Row],[LAP Avg Active Sessions node2]]/Таблица2[[#This Row],[LAP Avg Active Sessions (sum)]]</f>
        <v>0.5</v>
      </c>
    </row>
    <row r="132" spans="1:27" x14ac:dyDescent="0.25">
      <c r="A132" s="47" t="s">
        <v>374</v>
      </c>
      <c r="B132" s="47" t="s">
        <v>375</v>
      </c>
      <c r="C132" s="47" t="s">
        <v>215</v>
      </c>
      <c r="D132" s="47" t="s">
        <v>216</v>
      </c>
      <c r="E132" s="47">
        <v>60</v>
      </c>
      <c r="F132" s="47">
        <v>5565</v>
      </c>
      <c r="G132" s="47" t="s">
        <v>20</v>
      </c>
      <c r="H132" s="47">
        <f>SUM(Таблица2[[#This Row],[CIF DBTime node1 (min)]:[CIF DBTime node2 (min)]])</f>
        <v>82.449999999999989</v>
      </c>
      <c r="I132" s="47">
        <v>19.649999999999999</v>
      </c>
      <c r="J132" s="47">
        <v>62.8</v>
      </c>
      <c r="K132" s="3">
        <f>Таблица2[[#This Row],[CIF DBTime node1 (min)]]/Таблица2[[#This Row],[CIF DBTime (sum)]]</f>
        <v>0.23832625833838691</v>
      </c>
      <c r="L132" s="3">
        <f>Таблица2[[#This Row],[CIF DBTime node2 (min)]]/Таблица2[[#This Row],[CIF DBTime (sum)]]</f>
        <v>0.76167374166161317</v>
      </c>
      <c r="M132" s="47">
        <f>SUM(Таблица2[[#This Row],[CIF Avg Active Sessions node1]:[CIF Avg Active Sessions node2]])</f>
        <v>1.37</v>
      </c>
      <c r="N132" s="47">
        <v>0.33</v>
      </c>
      <c r="O132" s="47">
        <v>1.04</v>
      </c>
      <c r="P132" s="3">
        <f>Таблица2[[#This Row],[CIF Avg Active Sessions node1]]/Таблица2[[#This Row],[CIF Avg Active Sessions (sum)]]</f>
        <v>0.24087591240875911</v>
      </c>
      <c r="Q132" s="3">
        <f>Таблица2[[#This Row],[CIF Avg Active Sessions node2]]/Таблица2[[#This Row],[CIF Avg Active Sessions (sum)]]</f>
        <v>0.75912408759124084</v>
      </c>
      <c r="R132" s="47">
        <f>SUM(Таблица2[[#This Row],[LAP DBTime node1 (min)]:[LAP DBTime node2 (min)]])</f>
        <v>5.6099999999999994</v>
      </c>
      <c r="S132" s="47">
        <v>3.07</v>
      </c>
      <c r="T132" s="47">
        <v>2.54</v>
      </c>
      <c r="U132" s="3">
        <f>Таблица2[[#This Row],[LAP DBTime node1 (min)]]/Таблица2[[#This Row],[LAP DBTime (sum)]]</f>
        <v>0.54723707664884136</v>
      </c>
      <c r="V132" s="3">
        <f>Таблица2[[#This Row],[LAP DBTime node2 (min)]]/Таблица2[[#This Row],[LAP DBTime (sum)]]</f>
        <v>0.4527629233511587</v>
      </c>
      <c r="W132" s="47">
        <f>SUM(Таблица2[[#This Row],[LAP Avg Active Sessions node1]:[LAP Avg Active Sessions node2]])</f>
        <v>0.09</v>
      </c>
      <c r="X132" s="47">
        <v>0.05</v>
      </c>
      <c r="Y132" s="47">
        <v>0.04</v>
      </c>
      <c r="Z132" s="3">
        <f>Таблица2[[#This Row],[LAP Avg Active Sessions node1]]/Таблица2[[#This Row],[LAP Avg Active Sessions (sum)]]</f>
        <v>0.55555555555555558</v>
      </c>
      <c r="AA132" s="3">
        <f>Таблица2[[#This Row],[LAP Avg Active Sessions node2]]/Таблица2[[#This Row],[LAP Avg Active Sessions (sum)]]</f>
        <v>0.44444444444444448</v>
      </c>
    </row>
    <row r="133" spans="1:27" x14ac:dyDescent="0.25">
      <c r="A133" s="47" t="s">
        <v>376</v>
      </c>
      <c r="B133" s="47" t="s">
        <v>375</v>
      </c>
      <c r="C133" s="47" t="s">
        <v>377</v>
      </c>
      <c r="D133" s="47" t="s">
        <v>76</v>
      </c>
      <c r="E133" s="47">
        <v>60</v>
      </c>
      <c r="F133" s="47">
        <v>5571</v>
      </c>
      <c r="G133" s="47" t="s">
        <v>20</v>
      </c>
      <c r="H133" s="47">
        <f>SUM(Таблица2[[#This Row],[CIF DBTime node1 (min)]:[CIF DBTime node2 (min)]])</f>
        <v>66.239999999999995</v>
      </c>
      <c r="I133" s="47">
        <v>16.8</v>
      </c>
      <c r="J133" s="47">
        <v>49.44</v>
      </c>
      <c r="K133" s="3">
        <f>Таблица2[[#This Row],[CIF DBTime node1 (min)]]/Таблица2[[#This Row],[CIF DBTime (sum)]]</f>
        <v>0.25362318840579712</v>
      </c>
      <c r="L133" s="3">
        <f>Таблица2[[#This Row],[CIF DBTime node2 (min)]]/Таблица2[[#This Row],[CIF DBTime (sum)]]</f>
        <v>0.74637681159420288</v>
      </c>
      <c r="M133" s="47">
        <f>SUM(Таблица2[[#This Row],[CIF Avg Active Sessions node1]:[CIF Avg Active Sessions node2]])</f>
        <v>1.1000000000000001</v>
      </c>
      <c r="N133" s="47">
        <v>0.28000000000000003</v>
      </c>
      <c r="O133" s="47">
        <v>0.82</v>
      </c>
      <c r="P133" s="3">
        <f>Таблица2[[#This Row],[CIF Avg Active Sessions node1]]/Таблица2[[#This Row],[CIF Avg Active Sessions (sum)]]</f>
        <v>0.25454545454545457</v>
      </c>
      <c r="Q133" s="3">
        <f>Таблица2[[#This Row],[CIF Avg Active Sessions node2]]/Таблица2[[#This Row],[CIF Avg Active Sessions (sum)]]</f>
        <v>0.74545454545454537</v>
      </c>
      <c r="R133" s="47">
        <f>SUM(Таблица2[[#This Row],[LAP DBTime node1 (min)]:[LAP DBTime node2 (min)]])</f>
        <v>5.91</v>
      </c>
      <c r="S133" s="47">
        <v>3.15</v>
      </c>
      <c r="T133" s="47">
        <v>2.76</v>
      </c>
      <c r="U133" s="3">
        <f>Таблица2[[#This Row],[LAP DBTime node1 (min)]]/Таблица2[[#This Row],[LAP DBTime (sum)]]</f>
        <v>0.53299492385786795</v>
      </c>
      <c r="V133" s="3">
        <f>Таблица2[[#This Row],[LAP DBTime node2 (min)]]/Таблица2[[#This Row],[LAP DBTime (sum)]]</f>
        <v>0.46700507614213194</v>
      </c>
      <c r="W133" s="47">
        <f>SUM(Таблица2[[#This Row],[LAP Avg Active Sessions node1]:[LAP Avg Active Sessions node2]])</f>
        <v>0.1</v>
      </c>
      <c r="X133" s="47">
        <v>0.05</v>
      </c>
      <c r="Y133" s="47">
        <v>0.05</v>
      </c>
      <c r="Z133" s="3">
        <f>Таблица2[[#This Row],[LAP Avg Active Sessions node1]]/Таблица2[[#This Row],[LAP Avg Active Sessions (sum)]]</f>
        <v>0.5</v>
      </c>
      <c r="AA133" s="3">
        <f>Таблица2[[#This Row],[LAP Avg Active Sessions node2]]/Таблица2[[#This Row],[LAP Avg Active Sessions (sum)]]</f>
        <v>0.5</v>
      </c>
    </row>
    <row r="134" spans="1:27" x14ac:dyDescent="0.25">
      <c r="A134" s="47" t="s">
        <v>378</v>
      </c>
      <c r="B134" s="47" t="s">
        <v>379</v>
      </c>
      <c r="C134" s="47" t="s">
        <v>380</v>
      </c>
      <c r="D134" s="47" t="s">
        <v>102</v>
      </c>
      <c r="E134" s="47">
        <v>60</v>
      </c>
      <c r="F134" s="47">
        <v>5576</v>
      </c>
      <c r="G134" s="47" t="s">
        <v>20</v>
      </c>
      <c r="H134" s="47">
        <f>SUM(Таблица2[[#This Row],[CIF DBTime node1 (min)]:[CIF DBTime node2 (min)]])</f>
        <v>82.19</v>
      </c>
      <c r="I134" s="47">
        <v>19.149999999999999</v>
      </c>
      <c r="J134" s="47">
        <v>63.04</v>
      </c>
      <c r="K134" s="3">
        <f>Таблица2[[#This Row],[CIF DBTime node1 (min)]]/Таблица2[[#This Row],[CIF DBTime (sum)]]</f>
        <v>0.23299671492882346</v>
      </c>
      <c r="L134" s="3">
        <f>Таблица2[[#This Row],[CIF DBTime node2 (min)]]/Таблица2[[#This Row],[CIF DBTime (sum)]]</f>
        <v>0.76700328507117654</v>
      </c>
      <c r="M134" s="47">
        <f>SUM(Таблица2[[#This Row],[CIF Avg Active Sessions node1]:[CIF Avg Active Sessions node2]])</f>
        <v>1.37</v>
      </c>
      <c r="N134" s="47">
        <v>0.32</v>
      </c>
      <c r="O134" s="47">
        <v>1.05</v>
      </c>
      <c r="P134" s="3">
        <f>Таблица2[[#This Row],[CIF Avg Active Sessions node1]]/Таблица2[[#This Row],[CIF Avg Active Sessions (sum)]]</f>
        <v>0.23357664233576642</v>
      </c>
      <c r="Q134" s="3">
        <f>Таблица2[[#This Row],[CIF Avg Active Sessions node2]]/Таблица2[[#This Row],[CIF Avg Active Sessions (sum)]]</f>
        <v>0.76642335766423353</v>
      </c>
      <c r="R134" s="47">
        <f>SUM(Таблица2[[#This Row],[LAP DBTime node1 (min)]:[LAP DBTime node2 (min)]])</f>
        <v>58.59</v>
      </c>
      <c r="S134" s="47">
        <v>55.85</v>
      </c>
      <c r="T134" s="47">
        <v>2.74</v>
      </c>
      <c r="U134" s="3">
        <f>Таблица2[[#This Row],[LAP DBTime node1 (min)]]/Таблица2[[#This Row],[LAP DBTime (sum)]]</f>
        <v>0.95323434033111454</v>
      </c>
      <c r="V134" s="3">
        <f>Таблица2[[#This Row],[LAP DBTime node2 (min)]]/Таблица2[[#This Row],[LAP DBTime (sum)]]</f>
        <v>4.6765659668885476E-2</v>
      </c>
      <c r="W134" s="47">
        <f>SUM(Таблица2[[#This Row],[LAP Avg Active Sessions node1]:[LAP Avg Active Sessions node2]])</f>
        <v>0.98000000000000009</v>
      </c>
      <c r="X134" s="47">
        <v>0.93</v>
      </c>
      <c r="Y134" s="47">
        <v>0.05</v>
      </c>
      <c r="Z134" s="3">
        <f>Таблица2[[#This Row],[LAP Avg Active Sessions node1]]/Таблица2[[#This Row],[LAP Avg Active Sessions (sum)]]</f>
        <v>0.94897959183673464</v>
      </c>
      <c r="AA134" s="3">
        <f>Таблица2[[#This Row],[LAP Avg Active Sessions node2]]/Таблица2[[#This Row],[LAP Avg Active Sessions (sum)]]</f>
        <v>5.1020408163265307E-2</v>
      </c>
    </row>
    <row r="135" spans="1:27" x14ac:dyDescent="0.25">
      <c r="A135" s="47" t="s">
        <v>381</v>
      </c>
      <c r="B135" s="47" t="s">
        <v>382</v>
      </c>
      <c r="C135" s="47" t="s">
        <v>102</v>
      </c>
      <c r="D135" s="47" t="s">
        <v>102</v>
      </c>
      <c r="E135" s="47">
        <v>60</v>
      </c>
      <c r="F135" s="47">
        <v>5583</v>
      </c>
      <c r="G135" s="47" t="s">
        <v>20</v>
      </c>
      <c r="H135" s="47">
        <f>SUM(Таблица2[[#This Row],[CIF DBTime node1 (min)]:[CIF DBTime node2 (min)]])</f>
        <v>89.990000000000009</v>
      </c>
      <c r="I135" s="47">
        <v>45.29</v>
      </c>
      <c r="J135" s="47">
        <v>44.7</v>
      </c>
      <c r="K135" s="3">
        <f>Таблица2[[#This Row],[CIF DBTime node1 (min)]]/Таблица2[[#This Row],[CIF DBTime (sum)]]</f>
        <v>0.50327814201577947</v>
      </c>
      <c r="L135" s="3">
        <f>Таблица2[[#This Row],[CIF DBTime node2 (min)]]/Таблица2[[#This Row],[CIF DBTime (sum)]]</f>
        <v>0.49672185798422047</v>
      </c>
      <c r="M135" s="47">
        <f>SUM(Таблица2[[#This Row],[CIF Avg Active Sessions node1]:[CIF Avg Active Sessions node2]])</f>
        <v>1.49</v>
      </c>
      <c r="N135" s="47">
        <v>0.75</v>
      </c>
      <c r="O135" s="47">
        <v>0.74</v>
      </c>
      <c r="P135" s="3">
        <f>Таблица2[[#This Row],[CIF Avg Active Sessions node1]]/Таблица2[[#This Row],[CIF Avg Active Sessions (sum)]]</f>
        <v>0.50335570469798663</v>
      </c>
      <c r="Q135" s="3">
        <f>Таблица2[[#This Row],[CIF Avg Active Sessions node2]]/Таблица2[[#This Row],[CIF Avg Active Sessions (sum)]]</f>
        <v>0.49664429530201343</v>
      </c>
      <c r="R135" s="47">
        <f>SUM(Таблица2[[#This Row],[LAP DBTime node1 (min)]:[LAP DBTime node2 (min)]])</f>
        <v>5.35</v>
      </c>
      <c r="S135" s="47">
        <v>2.98</v>
      </c>
      <c r="T135" s="47">
        <v>2.37</v>
      </c>
      <c r="U135" s="3">
        <f>Таблица2[[#This Row],[LAP DBTime node1 (min)]]/Таблица2[[#This Row],[LAP DBTime (sum)]]</f>
        <v>0.55700934579439254</v>
      </c>
      <c r="V135" s="3">
        <f>Таблица2[[#This Row],[LAP DBTime node2 (min)]]/Таблица2[[#This Row],[LAP DBTime (sum)]]</f>
        <v>0.44299065420560751</v>
      </c>
      <c r="W135" s="47">
        <f>SUM(Таблица2[[#This Row],[LAP Avg Active Sessions node1]:[LAP Avg Active Sessions node2]])</f>
        <v>0.09</v>
      </c>
      <c r="X135" s="47">
        <v>0.05</v>
      </c>
      <c r="Y135" s="47">
        <v>0.04</v>
      </c>
      <c r="Z135" s="3">
        <f>Таблица2[[#This Row],[LAP Avg Active Sessions node1]]/Таблица2[[#This Row],[LAP Avg Active Sessions (sum)]]</f>
        <v>0.55555555555555558</v>
      </c>
      <c r="AA135" s="3">
        <f>Таблица2[[#This Row],[LAP Avg Active Sessions node2]]/Таблица2[[#This Row],[LAP Avg Active Sessions (sum)]]</f>
        <v>0.44444444444444448</v>
      </c>
    </row>
    <row r="136" spans="1:27" x14ac:dyDescent="0.25">
      <c r="A136" s="47" t="s">
        <v>383</v>
      </c>
      <c r="B136" s="47" t="s">
        <v>382</v>
      </c>
      <c r="C136" s="47" t="s">
        <v>384</v>
      </c>
      <c r="D136" s="47" t="s">
        <v>23</v>
      </c>
      <c r="E136" s="47">
        <v>60</v>
      </c>
      <c r="F136" s="47">
        <v>5584</v>
      </c>
      <c r="G136" s="47" t="s">
        <v>20</v>
      </c>
      <c r="H136" s="47">
        <f>SUM(Таблица2[[#This Row],[CIF DBTime node1 (min)]:[CIF DBTime node2 (min)]])</f>
        <v>87.490000000000009</v>
      </c>
      <c r="I136" s="47">
        <v>35.520000000000003</v>
      </c>
      <c r="J136" s="47">
        <v>51.97</v>
      </c>
      <c r="K136" s="3">
        <f>Таблица2[[#This Row],[CIF DBTime node1 (min)]]/Таблица2[[#This Row],[CIF DBTime (sum)]]</f>
        <v>0.40598925591496171</v>
      </c>
      <c r="L136" s="3">
        <f>Таблица2[[#This Row],[CIF DBTime node2 (min)]]/Таблица2[[#This Row],[CIF DBTime (sum)]]</f>
        <v>0.59401074408503818</v>
      </c>
      <c r="M136" s="47">
        <f>SUM(Таблица2[[#This Row],[CIF Avg Active Sessions node1]:[CIF Avg Active Sessions node2]])</f>
        <v>1.46</v>
      </c>
      <c r="N136" s="47">
        <v>0.59</v>
      </c>
      <c r="O136" s="47">
        <v>0.87</v>
      </c>
      <c r="P136" s="3">
        <f>Таблица2[[#This Row],[CIF Avg Active Sessions node1]]/Таблица2[[#This Row],[CIF Avg Active Sessions (sum)]]</f>
        <v>0.4041095890410959</v>
      </c>
      <c r="Q136" s="3">
        <f>Таблица2[[#This Row],[CIF Avg Active Sessions node2]]/Таблица2[[#This Row],[CIF Avg Active Sessions (sum)]]</f>
        <v>0.59589041095890416</v>
      </c>
      <c r="R136" s="47">
        <f>SUM(Таблица2[[#This Row],[LAP DBTime node1 (min)]:[LAP DBTime node2 (min)]])</f>
        <v>5.6099999999999994</v>
      </c>
      <c r="S136" s="47">
        <v>3.03</v>
      </c>
      <c r="T136" s="47">
        <v>2.58</v>
      </c>
      <c r="U136" s="3">
        <f>Таблица2[[#This Row],[LAP DBTime node1 (min)]]/Таблица2[[#This Row],[LAP DBTime (sum)]]</f>
        <v>0.5401069518716578</v>
      </c>
      <c r="V136" s="3">
        <f>Таблица2[[#This Row],[LAP DBTime node2 (min)]]/Таблица2[[#This Row],[LAP DBTime (sum)]]</f>
        <v>0.45989304812834231</v>
      </c>
      <c r="W136" s="47">
        <f>SUM(Таблица2[[#This Row],[LAP Avg Active Sessions node1]:[LAP Avg Active Sessions node2]])</f>
        <v>0.09</v>
      </c>
      <c r="X136" s="47">
        <v>0.05</v>
      </c>
      <c r="Y136" s="47">
        <v>0.04</v>
      </c>
      <c r="Z136" s="3">
        <f>Таблица2[[#This Row],[LAP Avg Active Sessions node1]]/Таблица2[[#This Row],[LAP Avg Active Sessions (sum)]]</f>
        <v>0.55555555555555558</v>
      </c>
      <c r="AA136" s="3">
        <f>Таблица2[[#This Row],[LAP Avg Active Sessions node2]]/Таблица2[[#This Row],[LAP Avg Active Sessions (sum)]]</f>
        <v>0.44444444444444448</v>
      </c>
    </row>
    <row r="137" spans="1:27" x14ac:dyDescent="0.25">
      <c r="A137" s="47" t="s">
        <v>385</v>
      </c>
      <c r="B137" s="47" t="s">
        <v>382</v>
      </c>
      <c r="C137" s="47" t="s">
        <v>386</v>
      </c>
      <c r="D137" s="47" t="s">
        <v>387</v>
      </c>
      <c r="E137" s="47">
        <v>60</v>
      </c>
      <c r="F137" s="47">
        <v>5590</v>
      </c>
      <c r="G137" s="47" t="s">
        <v>20</v>
      </c>
      <c r="H137" s="47">
        <f>SUM(Таблица2[[#This Row],[CIF DBTime node1 (min)]:[CIF DBTime node2 (min)]])</f>
        <v>89.05</v>
      </c>
      <c r="I137" s="47">
        <v>38.799999999999997</v>
      </c>
      <c r="J137" s="47">
        <v>50.25</v>
      </c>
      <c r="K137" s="3">
        <f>Таблица2[[#This Row],[CIF DBTime node1 (min)]]/Таблица2[[#This Row],[CIF DBTime (sum)]]</f>
        <v>0.43571027512633348</v>
      </c>
      <c r="L137" s="3">
        <f>Таблица2[[#This Row],[CIF DBTime node2 (min)]]/Таблица2[[#This Row],[CIF DBTime (sum)]]</f>
        <v>0.56428972487366647</v>
      </c>
      <c r="M137" s="47">
        <f>SUM(Таблица2[[#This Row],[CIF Avg Active Sessions node1]:[CIF Avg Active Sessions node2]])</f>
        <v>1.49</v>
      </c>
      <c r="N137" s="47">
        <v>0.65</v>
      </c>
      <c r="O137" s="47">
        <v>0.84</v>
      </c>
      <c r="P137" s="3">
        <f>Таблица2[[#This Row],[CIF Avg Active Sessions node1]]/Таблица2[[#This Row],[CIF Avg Active Sessions (sum)]]</f>
        <v>0.43624161073825507</v>
      </c>
      <c r="Q137" s="3">
        <f>Таблица2[[#This Row],[CIF Avg Active Sessions node2]]/Таблица2[[#This Row],[CIF Avg Active Sessions (sum)]]</f>
        <v>0.56375838926174493</v>
      </c>
      <c r="R137" s="47">
        <f>SUM(Таблица2[[#This Row],[LAP DBTime node1 (min)]:[LAP DBTime node2 (min)]])</f>
        <v>38.160000000000004</v>
      </c>
      <c r="S137" s="47">
        <v>35.700000000000003</v>
      </c>
      <c r="T137" s="47">
        <v>2.46</v>
      </c>
      <c r="U137" s="3">
        <f>Таблица2[[#This Row],[LAP DBTime node1 (min)]]/Таблица2[[#This Row],[LAP DBTime (sum)]]</f>
        <v>0.93553459119496851</v>
      </c>
      <c r="V137" s="3">
        <f>Таблица2[[#This Row],[LAP DBTime node2 (min)]]/Таблица2[[#This Row],[LAP DBTime (sum)]]</f>
        <v>6.4465408805031446E-2</v>
      </c>
      <c r="W137" s="47">
        <f>SUM(Таблица2[[#This Row],[LAP Avg Active Sessions node1]:[LAP Avg Active Sessions node2]])</f>
        <v>0.64</v>
      </c>
      <c r="X137" s="47">
        <v>0.6</v>
      </c>
      <c r="Y137" s="47">
        <v>0.04</v>
      </c>
      <c r="Z137" s="3">
        <f>Таблица2[[#This Row],[LAP Avg Active Sessions node1]]/Таблица2[[#This Row],[LAP Avg Active Sessions (sum)]]</f>
        <v>0.9375</v>
      </c>
      <c r="AA137" s="3">
        <f>Таблица2[[#This Row],[LAP Avg Active Sessions node2]]/Таблица2[[#This Row],[LAP Avg Active Sessions (sum)]]</f>
        <v>6.25E-2</v>
      </c>
    </row>
    <row r="138" spans="1:27" x14ac:dyDescent="0.25">
      <c r="A138" s="47" t="s">
        <v>388</v>
      </c>
      <c r="B138" s="47" t="s">
        <v>389</v>
      </c>
      <c r="C138" s="47" t="s">
        <v>38</v>
      </c>
      <c r="D138" s="47" t="s">
        <v>326</v>
      </c>
      <c r="E138" s="47">
        <v>60</v>
      </c>
      <c r="F138" s="47">
        <v>5595</v>
      </c>
      <c r="G138" s="47" t="s">
        <v>20</v>
      </c>
      <c r="H138" s="47">
        <f>SUM(Таблица2[[#This Row],[CIF DBTime node1 (min)]:[CIF DBTime node2 (min)]])</f>
        <v>89.740000000000009</v>
      </c>
      <c r="I138" s="47">
        <v>30.93</v>
      </c>
      <c r="J138" s="47">
        <v>58.81</v>
      </c>
      <c r="K138" s="3">
        <f>Таблица2[[#This Row],[CIF DBTime node1 (min)]]/Таблица2[[#This Row],[CIF DBTime (sum)]]</f>
        <v>0.3446623579228883</v>
      </c>
      <c r="L138" s="3">
        <f>Таблица2[[#This Row],[CIF DBTime node2 (min)]]/Таблица2[[#This Row],[CIF DBTime (sum)]]</f>
        <v>0.65533764207711165</v>
      </c>
      <c r="M138" s="47">
        <f>SUM(Таблица2[[#This Row],[CIF Avg Active Sessions node1]:[CIF Avg Active Sessions node2]])</f>
        <v>1.48</v>
      </c>
      <c r="N138" s="47">
        <v>0.51</v>
      </c>
      <c r="O138" s="47">
        <v>0.97</v>
      </c>
      <c r="P138" s="3">
        <f>Таблица2[[#This Row],[CIF Avg Active Sessions node1]]/Таблица2[[#This Row],[CIF Avg Active Sessions (sum)]]</f>
        <v>0.34459459459459463</v>
      </c>
      <c r="Q138" s="3">
        <f>Таблица2[[#This Row],[CIF Avg Active Sessions node2]]/Таблица2[[#This Row],[CIF Avg Active Sessions (sum)]]</f>
        <v>0.65540540540540537</v>
      </c>
      <c r="R138" s="47">
        <f>SUM(Таблица2[[#This Row],[LAP DBTime node1 (min)]:[LAP DBTime node2 (min)]])</f>
        <v>5.6999999999999993</v>
      </c>
      <c r="S138" s="47">
        <v>3.03</v>
      </c>
      <c r="T138" s="47">
        <v>2.67</v>
      </c>
      <c r="U138" s="3">
        <f>Таблица2[[#This Row],[LAP DBTime node1 (min)]]/Таблица2[[#This Row],[LAP DBTime (sum)]]</f>
        <v>0.53157894736842104</v>
      </c>
      <c r="V138" s="3">
        <f>Таблица2[[#This Row],[LAP DBTime node2 (min)]]/Таблица2[[#This Row],[LAP DBTime (sum)]]</f>
        <v>0.46842105263157902</v>
      </c>
      <c r="W138" s="47">
        <f>SUM(Таблица2[[#This Row],[LAP Avg Active Sessions node1]:[LAP Avg Active Sessions node2]])</f>
        <v>0.09</v>
      </c>
      <c r="X138" s="47">
        <v>0.05</v>
      </c>
      <c r="Y138" s="47">
        <v>0.04</v>
      </c>
      <c r="Z138" s="3">
        <f>Таблица2[[#This Row],[LAP Avg Active Sessions node1]]/Таблица2[[#This Row],[LAP Avg Active Sessions (sum)]]</f>
        <v>0.55555555555555558</v>
      </c>
      <c r="AA138" s="3">
        <f>Таблица2[[#This Row],[LAP Avg Active Sessions node2]]/Таблица2[[#This Row],[LAP Avg Active Sessions (sum)]]</f>
        <v>0.44444444444444448</v>
      </c>
    </row>
    <row r="139" spans="1:27" x14ac:dyDescent="0.25">
      <c r="A139" s="47" t="s">
        <v>390</v>
      </c>
      <c r="B139" s="47" t="s">
        <v>391</v>
      </c>
      <c r="C139" s="47" t="s">
        <v>31</v>
      </c>
      <c r="D139" s="47" t="s">
        <v>392</v>
      </c>
      <c r="E139" s="47">
        <v>60</v>
      </c>
      <c r="F139" s="47">
        <v>5598</v>
      </c>
      <c r="G139" s="47" t="s">
        <v>20</v>
      </c>
      <c r="H139" s="47">
        <f>SUM(Таблица2[[#This Row],[CIF DBTime node1 (min)]:[CIF DBTime node2 (min)]])</f>
        <v>84.83</v>
      </c>
      <c r="I139" s="47">
        <v>22.18</v>
      </c>
      <c r="J139" s="47">
        <v>62.65</v>
      </c>
      <c r="K139" s="3">
        <f>Таблица2[[#This Row],[CIF DBTime node1 (min)]]/Таблица2[[#This Row],[CIF DBTime (sum)]]</f>
        <v>0.26146410467994813</v>
      </c>
      <c r="L139" s="3">
        <f>Таблица2[[#This Row],[CIF DBTime node2 (min)]]/Таблица2[[#This Row],[CIF DBTime (sum)]]</f>
        <v>0.73853589532005182</v>
      </c>
      <c r="M139" s="47">
        <f>SUM(Таблица2[[#This Row],[CIF Avg Active Sessions node1]:[CIF Avg Active Sessions node2]])</f>
        <v>1.4100000000000001</v>
      </c>
      <c r="N139" s="47">
        <v>0.37</v>
      </c>
      <c r="O139" s="47">
        <v>1.04</v>
      </c>
      <c r="P139" s="3">
        <f>Таблица2[[#This Row],[CIF Avg Active Sessions node1]]/Таблица2[[#This Row],[CIF Avg Active Sessions (sum)]]</f>
        <v>0.26241134751773049</v>
      </c>
      <c r="Q139" s="3">
        <f>Таблица2[[#This Row],[CIF Avg Active Sessions node2]]/Таблица2[[#This Row],[CIF Avg Active Sessions (sum)]]</f>
        <v>0.73758865248226946</v>
      </c>
      <c r="R139" s="47">
        <f>SUM(Таблица2[[#This Row],[LAP DBTime node1 (min)]:[LAP DBTime node2 (min)]])</f>
        <v>6.85</v>
      </c>
      <c r="S139" s="47">
        <v>3.1</v>
      </c>
      <c r="T139" s="47">
        <v>3.75</v>
      </c>
      <c r="U139" s="3">
        <f>Таблица2[[#This Row],[LAP DBTime node1 (min)]]/Таблица2[[#This Row],[LAP DBTime (sum)]]</f>
        <v>0.4525547445255475</v>
      </c>
      <c r="V139" s="3">
        <f>Таблица2[[#This Row],[LAP DBTime node2 (min)]]/Таблица2[[#This Row],[LAP DBTime (sum)]]</f>
        <v>0.54744525547445255</v>
      </c>
      <c r="W139" s="47">
        <f>SUM(Таблица2[[#This Row],[LAP Avg Active Sessions node1]:[LAP Avg Active Sessions node2]])</f>
        <v>0.11</v>
      </c>
      <c r="X139" s="47">
        <v>0.05</v>
      </c>
      <c r="Y139" s="47">
        <v>0.06</v>
      </c>
      <c r="Z139" s="3">
        <f>Таблица2[[#This Row],[LAP Avg Active Sessions node1]]/Таблица2[[#This Row],[LAP Avg Active Sessions (sum)]]</f>
        <v>0.45454545454545459</v>
      </c>
      <c r="AA139" s="3">
        <f>Таблица2[[#This Row],[LAP Avg Active Sessions node2]]/Таблица2[[#This Row],[LAP Avg Active Sessions (sum)]]</f>
        <v>0.54545454545454541</v>
      </c>
    </row>
    <row r="140" spans="1:27" x14ac:dyDescent="0.25">
      <c r="A140" s="47" t="s">
        <v>393</v>
      </c>
      <c r="B140" s="47" t="s">
        <v>391</v>
      </c>
      <c r="C140" s="47" t="s">
        <v>394</v>
      </c>
      <c r="D140" s="47" t="s">
        <v>198</v>
      </c>
      <c r="E140" s="47">
        <v>60</v>
      </c>
      <c r="F140" s="47">
        <v>5600</v>
      </c>
      <c r="G140" s="47" t="s">
        <v>20</v>
      </c>
      <c r="H140" s="47">
        <f>SUM(Таблица2[[#This Row],[CIF DBTime node1 (min)]:[CIF DBTime node2 (min)]])</f>
        <v>84.99</v>
      </c>
      <c r="I140" s="47">
        <v>19.5</v>
      </c>
      <c r="J140" s="47">
        <v>65.489999999999995</v>
      </c>
      <c r="K140" s="3">
        <f>Таблица2[[#This Row],[CIF DBTime node1 (min)]]/Таблица2[[#This Row],[CIF DBTime (sum)]]</f>
        <v>0.22943875750088247</v>
      </c>
      <c r="L140" s="3">
        <f>Таблица2[[#This Row],[CIF DBTime node2 (min)]]/Таблица2[[#This Row],[CIF DBTime (sum)]]</f>
        <v>0.7705612424991175</v>
      </c>
      <c r="M140" s="47">
        <f>SUM(Таблица2[[#This Row],[CIF Avg Active Sessions node1]:[CIF Avg Active Sessions node2]])</f>
        <v>1.4100000000000001</v>
      </c>
      <c r="N140" s="47">
        <v>0.32</v>
      </c>
      <c r="O140" s="47">
        <v>1.0900000000000001</v>
      </c>
      <c r="P140" s="3">
        <f>Таблица2[[#This Row],[CIF Avg Active Sessions node1]]/Таблица2[[#This Row],[CIF Avg Active Sessions (sum)]]</f>
        <v>0.22695035460992907</v>
      </c>
      <c r="Q140" s="3">
        <f>Таблица2[[#This Row],[CIF Avg Active Sessions node2]]/Таблица2[[#This Row],[CIF Avg Active Sessions (sum)]]</f>
        <v>0.77304964539007093</v>
      </c>
      <c r="R140" s="47">
        <f>SUM(Таблица2[[#This Row],[LAP DBTime node1 (min)]:[LAP DBTime node2 (min)]])</f>
        <v>7.1</v>
      </c>
      <c r="S140" s="47">
        <v>3.99</v>
      </c>
      <c r="T140" s="47">
        <v>3.11</v>
      </c>
      <c r="U140" s="3">
        <f>Таблица2[[#This Row],[LAP DBTime node1 (min)]]/Таблица2[[#This Row],[LAP DBTime (sum)]]</f>
        <v>0.56197183098591552</v>
      </c>
      <c r="V140" s="3">
        <f>Таблица2[[#This Row],[LAP DBTime node2 (min)]]/Таблица2[[#This Row],[LAP DBTime (sum)]]</f>
        <v>0.43802816901408453</v>
      </c>
      <c r="W140" s="47">
        <f>SUM(Таблица2[[#This Row],[LAP Avg Active Sessions node1]:[LAP Avg Active Sessions node2]])</f>
        <v>0.12000000000000001</v>
      </c>
      <c r="X140" s="47">
        <v>7.0000000000000007E-2</v>
      </c>
      <c r="Y140" s="47">
        <v>0.05</v>
      </c>
      <c r="Z140" s="3">
        <f>Таблица2[[#This Row],[LAP Avg Active Sessions node1]]/Таблица2[[#This Row],[LAP Avg Active Sessions (sum)]]</f>
        <v>0.58333333333333337</v>
      </c>
      <c r="AA140" s="3">
        <f>Таблица2[[#This Row],[LAP Avg Active Sessions node2]]/Таблица2[[#This Row],[LAP Avg Active Sessions (sum)]]</f>
        <v>0.41666666666666663</v>
      </c>
    </row>
    <row r="141" spans="1:27" x14ac:dyDescent="0.25">
      <c r="A141" s="47" t="s">
        <v>395</v>
      </c>
      <c r="B141" s="47" t="s">
        <v>396</v>
      </c>
      <c r="C141" s="47" t="s">
        <v>397</v>
      </c>
      <c r="D141" s="47" t="s">
        <v>398</v>
      </c>
      <c r="E141" s="47">
        <v>60</v>
      </c>
      <c r="F141" s="47">
        <v>5605</v>
      </c>
      <c r="G141" s="47" t="s">
        <v>20</v>
      </c>
      <c r="H141" s="47">
        <f>SUM(Таблица2[[#This Row],[CIF DBTime node1 (min)]:[CIF DBTime node2 (min)]])</f>
        <v>81.63000000000001</v>
      </c>
      <c r="I141" s="47">
        <v>13.95</v>
      </c>
      <c r="J141" s="47">
        <v>67.680000000000007</v>
      </c>
      <c r="K141" s="3">
        <f>Таблица2[[#This Row],[CIF DBTime node1 (min)]]/Таблица2[[#This Row],[CIF DBTime (sum)]]</f>
        <v>0.17089305402425575</v>
      </c>
      <c r="L141" s="3">
        <f>Таблица2[[#This Row],[CIF DBTime node2 (min)]]/Таблица2[[#This Row],[CIF DBTime (sum)]]</f>
        <v>0.82910694597574419</v>
      </c>
      <c r="M141" s="47">
        <f>SUM(Таблица2[[#This Row],[CIF Avg Active Sessions node1]:[CIF Avg Active Sessions node2]])</f>
        <v>1.3599999999999999</v>
      </c>
      <c r="N141" s="47">
        <v>0.23</v>
      </c>
      <c r="O141" s="47">
        <v>1.1299999999999999</v>
      </c>
      <c r="P141" s="3">
        <f>Таблица2[[#This Row],[CIF Avg Active Sessions node1]]/Таблица2[[#This Row],[CIF Avg Active Sessions (sum)]]</f>
        <v>0.16911764705882354</v>
      </c>
      <c r="Q141" s="3">
        <f>Таблица2[[#This Row],[CIF Avg Active Sessions node2]]/Таблица2[[#This Row],[CIF Avg Active Sessions (sum)]]</f>
        <v>0.83088235294117652</v>
      </c>
      <c r="R141" s="47">
        <f>SUM(Таблица2[[#This Row],[LAP DBTime node1 (min)]:[LAP DBTime node2 (min)]])</f>
        <v>5.76</v>
      </c>
      <c r="S141" s="47">
        <v>3.01</v>
      </c>
      <c r="T141" s="47">
        <v>2.75</v>
      </c>
      <c r="U141" s="3">
        <f>Таблица2[[#This Row],[LAP DBTime node1 (min)]]/Таблица2[[#This Row],[LAP DBTime (sum)]]</f>
        <v>0.52256944444444442</v>
      </c>
      <c r="V141" s="3">
        <f>Таблица2[[#This Row],[LAP DBTime node2 (min)]]/Таблица2[[#This Row],[LAP DBTime (sum)]]</f>
        <v>0.47743055555555558</v>
      </c>
      <c r="W141" s="47">
        <f>SUM(Таблица2[[#This Row],[LAP Avg Active Sessions node1]:[LAP Avg Active Sessions node2]])</f>
        <v>0.1</v>
      </c>
      <c r="X141" s="47">
        <v>0.05</v>
      </c>
      <c r="Y141" s="47">
        <v>0.05</v>
      </c>
      <c r="Z141" s="3">
        <f>Таблица2[[#This Row],[LAP Avg Active Sessions node1]]/Таблица2[[#This Row],[LAP Avg Active Sessions (sum)]]</f>
        <v>0.5</v>
      </c>
      <c r="AA141" s="3">
        <f>Таблица2[[#This Row],[LAP Avg Active Sessions node2]]/Таблица2[[#This Row],[LAP Avg Active Sessions (sum)]]</f>
        <v>0.5</v>
      </c>
    </row>
    <row r="142" spans="1:27" x14ac:dyDescent="0.25">
      <c r="A142" s="47" t="s">
        <v>399</v>
      </c>
      <c r="B142" s="47" t="s">
        <v>400</v>
      </c>
      <c r="C142" s="47" t="s">
        <v>401</v>
      </c>
      <c r="D142" s="47" t="s">
        <v>140</v>
      </c>
      <c r="E142" s="47">
        <v>60</v>
      </c>
      <c r="F142" s="47">
        <v>5611</v>
      </c>
      <c r="G142" s="47" t="s">
        <v>20</v>
      </c>
      <c r="H142" s="47">
        <f>SUM(Таблица2[[#This Row],[CIF DBTime node1 (min)]:[CIF DBTime node2 (min)]])</f>
        <v>87.88</v>
      </c>
      <c r="I142" s="47">
        <v>32.340000000000003</v>
      </c>
      <c r="J142" s="47">
        <v>55.54</v>
      </c>
      <c r="K142" s="3">
        <f>Таблица2[[#This Row],[CIF DBTime node1 (min)]]/Таблица2[[#This Row],[CIF DBTime (sum)]]</f>
        <v>0.36800182066454262</v>
      </c>
      <c r="L142" s="3">
        <f>Таблица2[[#This Row],[CIF DBTime node2 (min)]]/Таблица2[[#This Row],[CIF DBTime (sum)]]</f>
        <v>0.63199817933545743</v>
      </c>
      <c r="M142" s="47">
        <f>SUM(Таблица2[[#This Row],[CIF Avg Active Sessions node1]:[CIF Avg Active Sessions node2]])</f>
        <v>1.46</v>
      </c>
      <c r="N142" s="47">
        <v>0.54</v>
      </c>
      <c r="O142" s="47">
        <v>0.92</v>
      </c>
      <c r="P142" s="3">
        <f>Таблица2[[#This Row],[CIF Avg Active Sessions node1]]/Таблица2[[#This Row],[CIF Avg Active Sessions (sum)]]</f>
        <v>0.36986301369863017</v>
      </c>
      <c r="Q142" s="3">
        <f>Таблица2[[#This Row],[CIF Avg Active Sessions node2]]/Таблица2[[#This Row],[CIF Avg Active Sessions (sum)]]</f>
        <v>0.63013698630136994</v>
      </c>
      <c r="R142" s="47">
        <f>SUM(Таблица2[[#This Row],[LAP DBTime node1 (min)]:[LAP DBTime node2 (min)]])</f>
        <v>5.76</v>
      </c>
      <c r="S142" s="47">
        <v>3.01</v>
      </c>
      <c r="T142" s="47">
        <v>2.75</v>
      </c>
      <c r="U142" s="3">
        <f>Таблица2[[#This Row],[LAP DBTime node1 (min)]]/Таблица2[[#This Row],[LAP DBTime (sum)]]</f>
        <v>0.52256944444444442</v>
      </c>
      <c r="V142" s="3">
        <f>Таблица2[[#This Row],[LAP DBTime node2 (min)]]/Таблица2[[#This Row],[LAP DBTime (sum)]]</f>
        <v>0.47743055555555558</v>
      </c>
      <c r="W142" s="47">
        <f>SUM(Таблица2[[#This Row],[LAP Avg Active Sessions node1]:[LAP Avg Active Sessions node2]])</f>
        <v>0.1</v>
      </c>
      <c r="X142" s="47">
        <v>0.05</v>
      </c>
      <c r="Y142" s="47">
        <v>0.05</v>
      </c>
      <c r="Z142" s="3">
        <f>Таблица2[[#This Row],[LAP Avg Active Sessions node1]]/Таблица2[[#This Row],[LAP Avg Active Sessions (sum)]]</f>
        <v>0.5</v>
      </c>
      <c r="AA142" s="3">
        <f>Таблица2[[#This Row],[LAP Avg Active Sessions node2]]/Таблица2[[#This Row],[LAP Avg Active Sessions (sum)]]</f>
        <v>0.5</v>
      </c>
    </row>
    <row r="143" spans="1:27" x14ac:dyDescent="0.25">
      <c r="A143" s="47" t="s">
        <v>402</v>
      </c>
      <c r="B143" s="47" t="s">
        <v>403</v>
      </c>
      <c r="C143" s="47" t="s">
        <v>404</v>
      </c>
      <c r="D143" s="47" t="s">
        <v>115</v>
      </c>
      <c r="E143" s="47">
        <v>60</v>
      </c>
      <c r="F143" s="47">
        <v>5617</v>
      </c>
      <c r="G143" s="47" t="s">
        <v>20</v>
      </c>
      <c r="H143" s="47">
        <f>SUM(Таблица2[[#This Row],[CIF DBTime node1 (min)]:[CIF DBTime node2 (min)]])</f>
        <v>89.88</v>
      </c>
      <c r="I143" s="47">
        <v>51.94</v>
      </c>
      <c r="J143" s="47">
        <v>37.94</v>
      </c>
      <c r="K143" s="3">
        <f>Таблица2[[#This Row],[CIF DBTime node1 (min)]]/Таблица2[[#This Row],[CIF DBTime (sum)]]</f>
        <v>0.57788161993769471</v>
      </c>
      <c r="L143" s="3">
        <f>Таблица2[[#This Row],[CIF DBTime node2 (min)]]/Таблица2[[#This Row],[CIF DBTime (sum)]]</f>
        <v>0.42211838006230529</v>
      </c>
      <c r="M143" s="47">
        <f>SUM(Таблица2[[#This Row],[CIF Avg Active Sessions node1]:[CIF Avg Active Sessions node2]])</f>
        <v>1.49</v>
      </c>
      <c r="N143" s="47">
        <v>0.86</v>
      </c>
      <c r="O143" s="47">
        <v>0.63</v>
      </c>
      <c r="P143" s="3">
        <f>Таблица2[[#This Row],[CIF Avg Active Sessions node1]]/Таблица2[[#This Row],[CIF Avg Active Sessions (sum)]]</f>
        <v>0.57718120805369122</v>
      </c>
      <c r="Q143" s="3">
        <f>Таблица2[[#This Row],[CIF Avg Active Sessions node2]]/Таблица2[[#This Row],[CIF Avg Active Sessions (sum)]]</f>
        <v>0.42281879194630873</v>
      </c>
      <c r="R143" s="47">
        <f>SUM(Таблица2[[#This Row],[LAP DBTime node1 (min)]:[LAP DBTime node2 (min)]])</f>
        <v>5.68</v>
      </c>
      <c r="S143" s="47">
        <v>3.01</v>
      </c>
      <c r="T143" s="47">
        <v>2.67</v>
      </c>
      <c r="U143" s="3">
        <f>Таблица2[[#This Row],[LAP DBTime node1 (min)]]/Таблица2[[#This Row],[LAP DBTime (sum)]]</f>
        <v>0.52992957746478875</v>
      </c>
      <c r="V143" s="3">
        <f>Таблица2[[#This Row],[LAP DBTime node2 (min)]]/Таблица2[[#This Row],[LAP DBTime (sum)]]</f>
        <v>0.47007042253521125</v>
      </c>
      <c r="W143" s="47">
        <f>SUM(Таблица2[[#This Row],[LAP Avg Active Sessions node1]:[LAP Avg Active Sessions node2]])</f>
        <v>0.09</v>
      </c>
      <c r="X143" s="47">
        <v>0.05</v>
      </c>
      <c r="Y143" s="47">
        <v>0.04</v>
      </c>
      <c r="Z143" s="3">
        <f>Таблица2[[#This Row],[LAP Avg Active Sessions node1]]/Таблица2[[#This Row],[LAP Avg Active Sessions (sum)]]</f>
        <v>0.55555555555555558</v>
      </c>
      <c r="AA143" s="3">
        <f>Таблица2[[#This Row],[LAP Avg Active Sessions node2]]/Таблица2[[#This Row],[LAP Avg Active Sessions (sum)]]</f>
        <v>0.44444444444444448</v>
      </c>
    </row>
    <row r="144" spans="1:27" x14ac:dyDescent="0.25">
      <c r="A144" s="47" t="s">
        <v>405</v>
      </c>
      <c r="B144" s="47" t="s">
        <v>403</v>
      </c>
      <c r="C144" s="47" t="s">
        <v>406</v>
      </c>
      <c r="D144" s="47" t="s">
        <v>201</v>
      </c>
      <c r="E144" s="47">
        <v>59</v>
      </c>
      <c r="F144" s="47">
        <v>5618</v>
      </c>
      <c r="G144" s="47" t="s">
        <v>20</v>
      </c>
      <c r="H144" s="47">
        <f>SUM(Таблица2[[#This Row],[CIF DBTime node1 (min)]:[CIF DBTime node2 (min)]])</f>
        <v>85.42</v>
      </c>
      <c r="I144" s="47">
        <v>28.28</v>
      </c>
      <c r="J144" s="47">
        <v>57.14</v>
      </c>
      <c r="K144" s="3">
        <f>Таблица2[[#This Row],[CIF DBTime node1 (min)]]/Таблица2[[#This Row],[CIF DBTime (sum)]]</f>
        <v>0.33107000702411615</v>
      </c>
      <c r="L144" s="3">
        <f>Таблица2[[#This Row],[CIF DBTime node2 (min)]]/Таблица2[[#This Row],[CIF DBTime (sum)]]</f>
        <v>0.66892999297588385</v>
      </c>
      <c r="M144" s="47">
        <f>SUM(Таблица2[[#This Row],[CIF Avg Active Sessions node1]:[CIF Avg Active Sessions node2]])</f>
        <v>1.44</v>
      </c>
      <c r="N144" s="47">
        <v>0.48</v>
      </c>
      <c r="O144" s="47">
        <v>0.96</v>
      </c>
      <c r="P144" s="3">
        <f>Таблица2[[#This Row],[CIF Avg Active Sessions node1]]/Таблица2[[#This Row],[CIF Avg Active Sessions (sum)]]</f>
        <v>0.33333333333333331</v>
      </c>
      <c r="Q144" s="3">
        <f>Таблица2[[#This Row],[CIF Avg Active Sessions node2]]/Таблица2[[#This Row],[CIF Avg Active Sessions (sum)]]</f>
        <v>0.66666666666666663</v>
      </c>
      <c r="R144" s="47">
        <f>SUM(Таблица2[[#This Row],[LAP DBTime node1 (min)]:[LAP DBTime node2 (min)]])</f>
        <v>5.65</v>
      </c>
      <c r="S144" s="47">
        <v>3.03</v>
      </c>
      <c r="T144" s="47">
        <v>2.62</v>
      </c>
      <c r="U144" s="3">
        <f>Таблица2[[#This Row],[LAP DBTime node1 (min)]]/Таблица2[[#This Row],[LAP DBTime (sum)]]</f>
        <v>0.53628318584070789</v>
      </c>
      <c r="V144" s="3">
        <f>Таблица2[[#This Row],[LAP DBTime node2 (min)]]/Таблица2[[#This Row],[LAP DBTime (sum)]]</f>
        <v>0.463716814159292</v>
      </c>
      <c r="W144" s="47">
        <f>SUM(Таблица2[[#This Row],[LAP Avg Active Sessions node1]:[LAP Avg Active Sessions node2]])</f>
        <v>0.09</v>
      </c>
      <c r="X144" s="47">
        <v>0.05</v>
      </c>
      <c r="Y144" s="47">
        <v>0.04</v>
      </c>
      <c r="Z144" s="3">
        <f>Таблица2[[#This Row],[LAP Avg Active Sessions node1]]/Таблица2[[#This Row],[LAP Avg Active Sessions (sum)]]</f>
        <v>0.55555555555555558</v>
      </c>
      <c r="AA144" s="3">
        <f>Таблица2[[#This Row],[LAP Avg Active Sessions node2]]/Таблица2[[#This Row],[LAP Avg Active Sessions (sum)]]</f>
        <v>0.44444444444444448</v>
      </c>
    </row>
    <row r="145" spans="1:27" x14ac:dyDescent="0.25">
      <c r="A145" s="47" t="s">
        <v>407</v>
      </c>
      <c r="B145" s="47" t="s">
        <v>408</v>
      </c>
      <c r="C145" s="47" t="s">
        <v>409</v>
      </c>
      <c r="D145" s="47" t="s">
        <v>76</v>
      </c>
      <c r="E145" s="47">
        <v>60</v>
      </c>
      <c r="F145" s="47">
        <v>5621</v>
      </c>
      <c r="G145" s="47" t="s">
        <v>20</v>
      </c>
      <c r="H145" s="47">
        <f>SUM(Таблица2[[#This Row],[CIF DBTime node1 (min)]:[CIF DBTime node2 (min)]])</f>
        <v>88.240000000000009</v>
      </c>
      <c r="I145" s="47">
        <v>26.54</v>
      </c>
      <c r="J145" s="47">
        <v>61.7</v>
      </c>
      <c r="K145" s="3">
        <f>Таблица2[[#This Row],[CIF DBTime node1 (min)]]/Таблица2[[#This Row],[CIF DBTime (sum)]]</f>
        <v>0.30077062556663642</v>
      </c>
      <c r="L145" s="3">
        <f>Таблица2[[#This Row],[CIF DBTime node2 (min)]]/Таблица2[[#This Row],[CIF DBTime (sum)]]</f>
        <v>0.69922937443336353</v>
      </c>
      <c r="M145" s="47">
        <f>SUM(Таблица2[[#This Row],[CIF Avg Active Sessions node1]:[CIF Avg Active Sessions node2]])</f>
        <v>1.46</v>
      </c>
      <c r="N145" s="47">
        <v>0.44</v>
      </c>
      <c r="O145" s="47">
        <v>1.02</v>
      </c>
      <c r="P145" s="3">
        <f>Таблица2[[#This Row],[CIF Avg Active Sessions node1]]/Таблица2[[#This Row],[CIF Avg Active Sessions (sum)]]</f>
        <v>0.30136986301369861</v>
      </c>
      <c r="Q145" s="3">
        <f>Таблица2[[#This Row],[CIF Avg Active Sessions node2]]/Таблица2[[#This Row],[CIF Avg Active Sessions (sum)]]</f>
        <v>0.69863013698630139</v>
      </c>
      <c r="R145" s="47">
        <f>SUM(Таблица2[[#This Row],[LAP DBTime node1 (min)]:[LAP DBTime node2 (min)]])</f>
        <v>5.7</v>
      </c>
      <c r="S145" s="47">
        <v>3.04</v>
      </c>
      <c r="T145" s="47">
        <v>2.66</v>
      </c>
      <c r="U145" s="3">
        <f>Таблица2[[#This Row],[LAP DBTime node1 (min)]]/Таблица2[[#This Row],[LAP DBTime (sum)]]</f>
        <v>0.53333333333333333</v>
      </c>
      <c r="V145" s="3">
        <f>Таблица2[[#This Row],[LAP DBTime node2 (min)]]/Таблица2[[#This Row],[LAP DBTime (sum)]]</f>
        <v>0.46666666666666667</v>
      </c>
      <c r="W145" s="47">
        <f>SUM(Таблица2[[#This Row],[LAP Avg Active Sessions node1]:[LAP Avg Active Sessions node2]])</f>
        <v>0.09</v>
      </c>
      <c r="X145" s="47">
        <v>0.05</v>
      </c>
      <c r="Y145" s="47">
        <v>0.04</v>
      </c>
      <c r="Z145" s="3">
        <f>Таблица2[[#This Row],[LAP Avg Active Sessions node1]]/Таблица2[[#This Row],[LAP Avg Active Sessions (sum)]]</f>
        <v>0.55555555555555558</v>
      </c>
      <c r="AA145" s="3">
        <f>Таблица2[[#This Row],[LAP Avg Active Sessions node2]]/Таблица2[[#This Row],[LAP Avg Active Sessions (sum)]]</f>
        <v>0.44444444444444448</v>
      </c>
    </row>
    <row r="146" spans="1:27" x14ac:dyDescent="0.25">
      <c r="A146" s="47" t="s">
        <v>410</v>
      </c>
      <c r="B146" s="47" t="s">
        <v>411</v>
      </c>
      <c r="C146" s="47" t="s">
        <v>412</v>
      </c>
      <c r="D146" s="47" t="s">
        <v>80</v>
      </c>
      <c r="E146" s="47">
        <v>59</v>
      </c>
      <c r="F146" s="47">
        <v>5622</v>
      </c>
      <c r="G146" s="47" t="s">
        <v>20</v>
      </c>
      <c r="H146" s="47">
        <f>SUM(Таблица2[[#This Row],[CIF DBTime node1 (min)]:[CIF DBTime node2 (min)]])</f>
        <v>89</v>
      </c>
      <c r="I146" s="47">
        <v>27.36</v>
      </c>
      <c r="J146" s="47">
        <v>61.64</v>
      </c>
      <c r="K146" s="3">
        <f>Таблица2[[#This Row],[CIF DBTime node1 (min)]]/Таблица2[[#This Row],[CIF DBTime (sum)]]</f>
        <v>0.30741573033707864</v>
      </c>
      <c r="L146" s="3">
        <f>Таблица2[[#This Row],[CIF DBTime node2 (min)]]/Таблица2[[#This Row],[CIF DBTime (sum)]]</f>
        <v>0.6925842696629213</v>
      </c>
      <c r="M146" s="47">
        <f>SUM(Таблица2[[#This Row],[CIF Avg Active Sessions node1]:[CIF Avg Active Sessions node2]])</f>
        <v>1.5</v>
      </c>
      <c r="N146" s="47">
        <v>0.46</v>
      </c>
      <c r="O146" s="47">
        <v>1.04</v>
      </c>
      <c r="P146" s="3">
        <f>Таблица2[[#This Row],[CIF Avg Active Sessions node1]]/Таблица2[[#This Row],[CIF Avg Active Sessions (sum)]]</f>
        <v>0.3066666666666667</v>
      </c>
      <c r="Q146" s="3">
        <f>Таблица2[[#This Row],[CIF Avg Active Sessions node2]]/Таблица2[[#This Row],[CIF Avg Active Sessions (sum)]]</f>
        <v>0.69333333333333336</v>
      </c>
      <c r="R146" s="47">
        <f>SUM(Таблица2[[#This Row],[LAP DBTime node1 (min)]:[LAP DBTime node2 (min)]])</f>
        <v>5.93</v>
      </c>
      <c r="S146" s="47">
        <v>3.07</v>
      </c>
      <c r="T146" s="47">
        <v>2.86</v>
      </c>
      <c r="U146" s="3">
        <f>Таблица2[[#This Row],[LAP DBTime node1 (min)]]/Таблица2[[#This Row],[LAP DBTime (sum)]]</f>
        <v>0.51770657672849918</v>
      </c>
      <c r="V146" s="3">
        <f>Таблица2[[#This Row],[LAP DBTime node2 (min)]]/Таблица2[[#This Row],[LAP DBTime (sum)]]</f>
        <v>0.48229342327150082</v>
      </c>
      <c r="W146" s="47">
        <f>SUM(Таблица2[[#This Row],[LAP Avg Active Sessions node1]:[LAP Avg Active Sessions node2]])</f>
        <v>0.1</v>
      </c>
      <c r="X146" s="47">
        <v>0.05</v>
      </c>
      <c r="Y146" s="47">
        <v>0.05</v>
      </c>
      <c r="Z146" s="3">
        <f>Таблица2[[#This Row],[LAP Avg Active Sessions node1]]/Таблица2[[#This Row],[LAP Avg Active Sessions (sum)]]</f>
        <v>0.5</v>
      </c>
      <c r="AA146" s="3">
        <f>Таблица2[[#This Row],[LAP Avg Active Sessions node2]]/Таблица2[[#This Row],[LAP Avg Active Sessions (sum)]]</f>
        <v>0.5</v>
      </c>
    </row>
    <row r="147" spans="1:27" x14ac:dyDescent="0.25">
      <c r="A147" s="47" t="s">
        <v>413</v>
      </c>
      <c r="B147" s="47" t="s">
        <v>414</v>
      </c>
      <c r="C147" s="47" t="s">
        <v>415</v>
      </c>
      <c r="D147" s="47" t="s">
        <v>416</v>
      </c>
      <c r="E147" s="47">
        <v>60</v>
      </c>
      <c r="F147" s="47">
        <v>5624</v>
      </c>
      <c r="G147" s="47" t="s">
        <v>20</v>
      </c>
      <c r="H147" s="47">
        <f>SUM(Таблица2[[#This Row],[CIF DBTime node1 (min)]:[CIF DBTime node2 (min)]])</f>
        <v>87.34</v>
      </c>
      <c r="I147" s="47">
        <v>24.68</v>
      </c>
      <c r="J147" s="47">
        <v>62.66</v>
      </c>
      <c r="K147" s="3">
        <f>Таблица2[[#This Row],[CIF DBTime node1 (min)]]/Таблица2[[#This Row],[CIF DBTime (sum)]]</f>
        <v>0.28257384932447904</v>
      </c>
      <c r="L147" s="3">
        <f>Таблица2[[#This Row],[CIF DBTime node2 (min)]]/Таблица2[[#This Row],[CIF DBTime (sum)]]</f>
        <v>0.71742615067552085</v>
      </c>
      <c r="M147" s="47">
        <f>SUM(Таблица2[[#This Row],[CIF Avg Active Sessions node1]:[CIF Avg Active Sessions node2]])</f>
        <v>1.45</v>
      </c>
      <c r="N147" s="47">
        <v>0.41</v>
      </c>
      <c r="O147" s="47">
        <v>1.04</v>
      </c>
      <c r="P147" s="3">
        <f>Таблица2[[#This Row],[CIF Avg Active Sessions node1]]/Таблица2[[#This Row],[CIF Avg Active Sessions (sum)]]</f>
        <v>0.28275862068965518</v>
      </c>
      <c r="Q147" s="3">
        <f>Таблица2[[#This Row],[CIF Avg Active Sessions node2]]/Таблица2[[#This Row],[CIF Avg Active Sessions (sum)]]</f>
        <v>0.71724137931034493</v>
      </c>
      <c r="R147" s="47">
        <f>SUM(Таблица2[[#This Row],[LAP DBTime node1 (min)]:[LAP DBTime node2 (min)]])</f>
        <v>5.79</v>
      </c>
      <c r="S147" s="47">
        <v>3.08</v>
      </c>
      <c r="T147" s="47">
        <v>2.71</v>
      </c>
      <c r="U147" s="3">
        <f>Таблица2[[#This Row],[LAP DBTime node1 (min)]]/Таблица2[[#This Row],[LAP DBTime (sum)]]</f>
        <v>0.53195164075993095</v>
      </c>
      <c r="V147" s="3">
        <f>Таблица2[[#This Row],[LAP DBTime node2 (min)]]/Таблица2[[#This Row],[LAP DBTime (sum)]]</f>
        <v>0.4680483592400691</v>
      </c>
      <c r="W147" s="47">
        <f>SUM(Таблица2[[#This Row],[LAP Avg Active Sessions node1]:[LAP Avg Active Sessions node2]])</f>
        <v>0.09</v>
      </c>
      <c r="X147" s="47">
        <v>0.05</v>
      </c>
      <c r="Y147" s="47">
        <v>0.04</v>
      </c>
      <c r="Z147" s="3">
        <f>Таблица2[[#This Row],[LAP Avg Active Sessions node1]]/Таблица2[[#This Row],[LAP Avg Active Sessions (sum)]]</f>
        <v>0.55555555555555558</v>
      </c>
      <c r="AA147" s="3">
        <f>Таблица2[[#This Row],[LAP Avg Active Sessions node2]]/Таблица2[[#This Row],[LAP Avg Active Sessions (sum)]]</f>
        <v>0.44444444444444448</v>
      </c>
    </row>
    <row r="148" spans="1:27" x14ac:dyDescent="0.25">
      <c r="A148" s="47" t="s">
        <v>417</v>
      </c>
      <c r="B148" s="47" t="s">
        <v>414</v>
      </c>
      <c r="C148" s="47" t="s">
        <v>418</v>
      </c>
      <c r="D148" s="47" t="s">
        <v>174</v>
      </c>
      <c r="E148" s="47">
        <v>60</v>
      </c>
      <c r="F148" s="47">
        <v>5625</v>
      </c>
      <c r="G148" s="47" t="s">
        <v>20</v>
      </c>
      <c r="H148" s="47">
        <f>SUM(Таблица2[[#This Row],[CIF DBTime node1 (min)]:[CIF DBTime node2 (min)]])</f>
        <v>87.04</v>
      </c>
      <c r="I148" s="47">
        <v>28.16</v>
      </c>
      <c r="J148" s="47">
        <v>58.88</v>
      </c>
      <c r="K148" s="3">
        <f>Таблица2[[#This Row],[CIF DBTime node1 (min)]]/Таблица2[[#This Row],[CIF DBTime (sum)]]</f>
        <v>0.32352941176470584</v>
      </c>
      <c r="L148" s="3">
        <f>Таблица2[[#This Row],[CIF DBTime node2 (min)]]/Таблица2[[#This Row],[CIF DBTime (sum)]]</f>
        <v>0.67647058823529405</v>
      </c>
      <c r="M148" s="47">
        <f>SUM(Таблица2[[#This Row],[CIF Avg Active Sessions node1]:[CIF Avg Active Sessions node2]])</f>
        <v>1.45</v>
      </c>
      <c r="N148" s="47">
        <v>0.47</v>
      </c>
      <c r="O148" s="47">
        <v>0.98</v>
      </c>
      <c r="P148" s="3">
        <f>Таблица2[[#This Row],[CIF Avg Active Sessions node1]]/Таблица2[[#This Row],[CIF Avg Active Sessions (sum)]]</f>
        <v>0.32413793103448274</v>
      </c>
      <c r="Q148" s="3">
        <f>Таблица2[[#This Row],[CIF Avg Active Sessions node2]]/Таблица2[[#This Row],[CIF Avg Active Sessions (sum)]]</f>
        <v>0.67586206896551726</v>
      </c>
      <c r="R148" s="47">
        <f>SUM(Таблица2[[#This Row],[LAP DBTime node1 (min)]:[LAP DBTime node2 (min)]])</f>
        <v>40.68</v>
      </c>
      <c r="S148" s="47">
        <v>37.82</v>
      </c>
      <c r="T148" s="47">
        <v>2.86</v>
      </c>
      <c r="U148" s="3">
        <f>Таблица2[[#This Row],[LAP DBTime node1 (min)]]/Таблица2[[#This Row],[LAP DBTime (sum)]]</f>
        <v>0.92969518190757128</v>
      </c>
      <c r="V148" s="3">
        <f>Таблица2[[#This Row],[LAP DBTime node2 (min)]]/Таблица2[[#This Row],[LAP DBTime (sum)]]</f>
        <v>7.0304818092428709E-2</v>
      </c>
      <c r="W148" s="47">
        <f>SUM(Таблица2[[#This Row],[LAP Avg Active Sessions node1]:[LAP Avg Active Sessions node2]])</f>
        <v>0.68</v>
      </c>
      <c r="X148" s="47">
        <v>0.63</v>
      </c>
      <c r="Y148" s="47">
        <v>0.05</v>
      </c>
      <c r="Z148" s="3">
        <f>Таблица2[[#This Row],[LAP Avg Active Sessions node1]]/Таблица2[[#This Row],[LAP Avg Active Sessions (sum)]]</f>
        <v>0.92647058823529405</v>
      </c>
      <c r="AA148" s="3">
        <f>Таблица2[[#This Row],[LAP Avg Active Sessions node2]]/Таблица2[[#This Row],[LAP Avg Active Sessions (sum)]]</f>
        <v>7.3529411764705885E-2</v>
      </c>
    </row>
    <row r="149" spans="1:27" hidden="1" x14ac:dyDescent="0.25">
      <c r="A149" s="47" t="s">
        <v>419</v>
      </c>
      <c r="B149" s="47" t="s">
        <v>414</v>
      </c>
      <c r="C149" s="47" t="s">
        <v>420</v>
      </c>
      <c r="D149" s="47" t="s">
        <v>421</v>
      </c>
      <c r="E149" s="47">
        <v>62</v>
      </c>
      <c r="F149" s="47">
        <v>5626</v>
      </c>
      <c r="G149" s="47" t="s">
        <v>49</v>
      </c>
      <c r="H149" s="47">
        <f>SUM(Таблица2[[#This Row],[CIF DBTime node1 (min)]:[CIF DBTime node2 (min)]])</f>
        <v>462.27</v>
      </c>
      <c r="I149" s="47">
        <v>198.42</v>
      </c>
      <c r="J149" s="47">
        <v>263.85000000000002</v>
      </c>
      <c r="K149" s="3">
        <f>Таблица2[[#This Row],[CIF DBTime node1 (min)]]/Таблица2[[#This Row],[CIF DBTime (sum)]]</f>
        <v>0.42922967097151016</v>
      </c>
      <c r="L149" s="3">
        <f>Таблица2[[#This Row],[CIF DBTime node2 (min)]]/Таблица2[[#This Row],[CIF DBTime (sum)]]</f>
        <v>0.5707703290284899</v>
      </c>
      <c r="M149" s="47">
        <f>SUM(Таблица2[[#This Row],[CIF Avg Active Sessions node1]:[CIF Avg Active Sessions node2]])</f>
        <v>7.41</v>
      </c>
      <c r="N149" s="47">
        <v>3.18</v>
      </c>
      <c r="O149" s="47">
        <v>4.2300000000000004</v>
      </c>
      <c r="P149" s="3">
        <f>Таблица2[[#This Row],[CIF Avg Active Sessions node1]]/Таблица2[[#This Row],[CIF Avg Active Sessions (sum)]]</f>
        <v>0.4291497975708502</v>
      </c>
      <c r="Q149" s="3">
        <f>Таблица2[[#This Row],[CIF Avg Active Sessions node2]]/Таблица2[[#This Row],[CIF Avg Active Sessions (sum)]]</f>
        <v>0.57085020242914986</v>
      </c>
      <c r="R149" s="47">
        <f>SUM(Таблица2[[#This Row],[LAP DBTime node1 (min)]:[LAP DBTime node2 (min)]])</f>
        <v>16.16</v>
      </c>
      <c r="S149" s="47">
        <v>13.15</v>
      </c>
      <c r="T149" s="47">
        <v>3.01</v>
      </c>
      <c r="U149" s="3">
        <f>Таблица2[[#This Row],[LAP DBTime node1 (min)]]/Таблица2[[#This Row],[LAP DBTime (sum)]]</f>
        <v>0.81373762376237624</v>
      </c>
      <c r="V149" s="3">
        <f>Таблица2[[#This Row],[LAP DBTime node2 (min)]]/Таблица2[[#This Row],[LAP DBTime (sum)]]</f>
        <v>0.18626237623762376</v>
      </c>
      <c r="W149" s="47">
        <f>SUM(Таблица2[[#This Row],[LAP Avg Active Sessions node1]:[LAP Avg Active Sessions node2]])</f>
        <v>0.27</v>
      </c>
      <c r="X149" s="47">
        <v>0.22</v>
      </c>
      <c r="Y149" s="47">
        <v>0.05</v>
      </c>
      <c r="Z149" s="3">
        <f>Таблица2[[#This Row],[LAP Avg Active Sessions node1]]/Таблица2[[#This Row],[LAP Avg Active Sessions (sum)]]</f>
        <v>0.81481481481481477</v>
      </c>
      <c r="AA149" s="3">
        <f>Таблица2[[#This Row],[LAP Avg Active Sessions node2]]/Таблица2[[#This Row],[LAP Avg Active Sessions (sum)]]</f>
        <v>0.18518518518518517</v>
      </c>
    </row>
    <row r="150" spans="1:27" hidden="1" x14ac:dyDescent="0.25">
      <c r="A150" s="47" t="s">
        <v>422</v>
      </c>
      <c r="B150" s="47" t="s">
        <v>423</v>
      </c>
      <c r="C150" s="47" t="s">
        <v>404</v>
      </c>
      <c r="D150" s="47" t="s">
        <v>115</v>
      </c>
      <c r="E150" s="47">
        <v>60</v>
      </c>
      <c r="F150" s="47">
        <v>5632</v>
      </c>
      <c r="G150" s="47" t="s">
        <v>49</v>
      </c>
      <c r="H150" s="47">
        <f>SUM(Таблица2[[#This Row],[CIF DBTime node1 (min)]:[CIF DBTime node2 (min)]])</f>
        <v>352.89</v>
      </c>
      <c r="I150" s="47">
        <v>149.35</v>
      </c>
      <c r="J150" s="47">
        <v>203.54</v>
      </c>
      <c r="K150" s="3">
        <f>Таблица2[[#This Row],[CIF DBTime node1 (min)]]/Таблица2[[#This Row],[CIF DBTime (sum)]]</f>
        <v>0.42321970018986088</v>
      </c>
      <c r="L150" s="3">
        <f>Таблица2[[#This Row],[CIF DBTime node2 (min)]]/Таблица2[[#This Row],[CIF DBTime (sum)]]</f>
        <v>0.57678029981013912</v>
      </c>
      <c r="M150" s="47">
        <f>SUM(Таблица2[[#This Row],[CIF Avg Active Sessions node1]:[CIF Avg Active Sessions node2]])</f>
        <v>5.8599999999999994</v>
      </c>
      <c r="N150" s="47">
        <v>2.48</v>
      </c>
      <c r="O150" s="47">
        <v>3.38</v>
      </c>
      <c r="P150" s="3">
        <f>Таблица2[[#This Row],[CIF Avg Active Sessions node1]]/Таблица2[[#This Row],[CIF Avg Active Sessions (sum)]]</f>
        <v>0.42320819112627989</v>
      </c>
      <c r="Q150" s="3">
        <f>Таблица2[[#This Row],[CIF Avg Active Sessions node2]]/Таблица2[[#This Row],[CIF Avg Active Sessions (sum)]]</f>
        <v>0.57679180887372017</v>
      </c>
      <c r="R150" s="47">
        <f>SUM(Таблица2[[#This Row],[LAP DBTime node1 (min)]:[LAP DBTime node2 (min)]])</f>
        <v>6.25</v>
      </c>
      <c r="S150" s="47">
        <v>4.99</v>
      </c>
      <c r="T150" s="47">
        <v>1.26</v>
      </c>
      <c r="U150" s="3">
        <f>Таблица2[[#This Row],[LAP DBTime node1 (min)]]/Таблица2[[#This Row],[LAP DBTime (sum)]]</f>
        <v>0.7984</v>
      </c>
      <c r="V150" s="3">
        <f>Таблица2[[#This Row],[LAP DBTime node2 (min)]]/Таблица2[[#This Row],[LAP DBTime (sum)]]</f>
        <v>0.2016</v>
      </c>
      <c r="W150" s="47">
        <f>SUM(Таблица2[[#This Row],[LAP Avg Active Sessions node1]:[LAP Avg Active Sessions node2]])</f>
        <v>0.1</v>
      </c>
      <c r="X150" s="47">
        <v>0.08</v>
      </c>
      <c r="Y150" s="47">
        <v>0.02</v>
      </c>
      <c r="Z150" s="3">
        <f>Таблица2[[#This Row],[LAP Avg Active Sessions node1]]/Таблица2[[#This Row],[LAP Avg Active Sessions (sum)]]</f>
        <v>0.79999999999999993</v>
      </c>
      <c r="AA150" s="3">
        <f>Таблица2[[#This Row],[LAP Avg Active Sessions node2]]/Таблица2[[#This Row],[LAP Avg Active Sessions (sum)]]</f>
        <v>0.19999999999999998</v>
      </c>
    </row>
    <row r="151" spans="1:27" hidden="1" x14ac:dyDescent="0.25">
      <c r="A151" s="47" t="s">
        <v>424</v>
      </c>
      <c r="B151" s="47" t="s">
        <v>423</v>
      </c>
      <c r="C151" s="47" t="s">
        <v>425</v>
      </c>
      <c r="D151" s="47" t="s">
        <v>55</v>
      </c>
      <c r="E151" s="47">
        <v>60</v>
      </c>
      <c r="F151" s="47">
        <v>5636</v>
      </c>
      <c r="G151" s="47" t="s">
        <v>49</v>
      </c>
      <c r="H151" s="47">
        <f>SUM(Таблица2[[#This Row],[CIF DBTime node1 (min)]:[CIF DBTime node2 (min)]])</f>
        <v>376.71</v>
      </c>
      <c r="I151" s="47">
        <v>144.38999999999999</v>
      </c>
      <c r="J151" s="47">
        <v>232.32</v>
      </c>
      <c r="K151" s="3">
        <f>Таблица2[[#This Row],[CIF DBTime node1 (min)]]/Таблица2[[#This Row],[CIF DBTime (sum)]]</f>
        <v>0.38329218762443257</v>
      </c>
      <c r="L151" s="3">
        <f>Таблица2[[#This Row],[CIF DBTime node2 (min)]]/Таблица2[[#This Row],[CIF DBTime (sum)]]</f>
        <v>0.61670781237556738</v>
      </c>
      <c r="M151" s="47">
        <f>SUM(Таблица2[[#This Row],[CIF Avg Active Sessions node1]:[CIF Avg Active Sessions node2]])</f>
        <v>6.33</v>
      </c>
      <c r="N151" s="47">
        <v>2.4300000000000002</v>
      </c>
      <c r="O151" s="47">
        <v>3.9</v>
      </c>
      <c r="P151" s="3">
        <f>Таблица2[[#This Row],[CIF Avg Active Sessions node1]]/Таблица2[[#This Row],[CIF Avg Active Sessions (sum)]]</f>
        <v>0.38388625592417064</v>
      </c>
      <c r="Q151" s="3">
        <f>Таблица2[[#This Row],[CIF Avg Active Sessions node2]]/Таблица2[[#This Row],[CIF Avg Active Sessions (sum)]]</f>
        <v>0.61611374407582942</v>
      </c>
      <c r="R151" s="47">
        <f>SUM(Таблица2[[#This Row],[LAP DBTime node1 (min)]:[LAP DBTime node2 (min)]])</f>
        <v>7.3900000000000006</v>
      </c>
      <c r="S151" s="47">
        <v>5.69</v>
      </c>
      <c r="T151" s="47">
        <v>1.7</v>
      </c>
      <c r="U151" s="3">
        <f>Таблица2[[#This Row],[LAP DBTime node1 (min)]]/Таблица2[[#This Row],[LAP DBTime (sum)]]</f>
        <v>0.76995940460081191</v>
      </c>
      <c r="V151" s="3">
        <f>Таблица2[[#This Row],[LAP DBTime node2 (min)]]/Таблица2[[#This Row],[LAP DBTime (sum)]]</f>
        <v>0.23004059539918806</v>
      </c>
      <c r="W151" s="47">
        <f>SUM(Таблица2[[#This Row],[LAP Avg Active Sessions node1]:[LAP Avg Active Sessions node2]])</f>
        <v>0.12</v>
      </c>
      <c r="X151" s="47">
        <v>0.09</v>
      </c>
      <c r="Y151" s="47">
        <v>0.03</v>
      </c>
      <c r="Z151" s="3">
        <f>Таблица2[[#This Row],[LAP Avg Active Sessions node1]]/Таблица2[[#This Row],[LAP Avg Active Sessions (sum)]]</f>
        <v>0.75</v>
      </c>
      <c r="AA151" s="3">
        <f>Таблица2[[#This Row],[LAP Avg Active Sessions node2]]/Таблица2[[#This Row],[LAP Avg Active Sessions (sum)]]</f>
        <v>0.25</v>
      </c>
    </row>
    <row r="152" spans="1:27" x14ac:dyDescent="0.25">
      <c r="A152" s="47" t="s">
        <v>426</v>
      </c>
      <c r="B152" s="47" t="s">
        <v>427</v>
      </c>
      <c r="C152" s="47" t="s">
        <v>98</v>
      </c>
      <c r="D152" s="47" t="s">
        <v>216</v>
      </c>
      <c r="E152" s="47">
        <v>60</v>
      </c>
      <c r="F152" s="47">
        <v>5641</v>
      </c>
      <c r="G152" s="47" t="s">
        <v>20</v>
      </c>
      <c r="H152" s="47">
        <f>SUM(Таблица2[[#This Row],[CIF DBTime node1 (min)]:[CIF DBTime node2 (min)]])</f>
        <v>87.79</v>
      </c>
      <c r="I152" s="47">
        <v>31.59</v>
      </c>
      <c r="J152" s="47">
        <v>56.2</v>
      </c>
      <c r="K152" s="3">
        <f>Таблица2[[#This Row],[CIF DBTime node1 (min)]]/Таблица2[[#This Row],[CIF DBTime (sum)]]</f>
        <v>0.35983597220640162</v>
      </c>
      <c r="L152" s="3">
        <f>Таблица2[[#This Row],[CIF DBTime node2 (min)]]/Таблица2[[#This Row],[CIF DBTime (sum)]]</f>
        <v>0.64016402779359838</v>
      </c>
      <c r="M152" s="47">
        <f>SUM(Таблица2[[#This Row],[CIF Avg Active Sessions node1]:[CIF Avg Active Sessions node2]])</f>
        <v>1.47</v>
      </c>
      <c r="N152" s="47">
        <v>0.53</v>
      </c>
      <c r="O152" s="47">
        <v>0.94</v>
      </c>
      <c r="P152" s="3">
        <f>Таблица2[[#This Row],[CIF Avg Active Sessions node1]]/Таблица2[[#This Row],[CIF Avg Active Sessions (sum)]]</f>
        <v>0.36054421768707484</v>
      </c>
      <c r="Q152" s="3">
        <f>Таблица2[[#This Row],[CIF Avg Active Sessions node2]]/Таблица2[[#This Row],[CIF Avg Active Sessions (sum)]]</f>
        <v>0.6394557823129251</v>
      </c>
      <c r="R152" s="47">
        <f>SUM(Таблица2[[#This Row],[LAP DBTime node1 (min)]:[LAP DBTime node2 (min)]])</f>
        <v>5.95</v>
      </c>
      <c r="S152" s="47">
        <v>3.04</v>
      </c>
      <c r="T152" s="47">
        <v>2.91</v>
      </c>
      <c r="U152" s="3">
        <f>Таблица2[[#This Row],[LAP DBTime node1 (min)]]/Таблица2[[#This Row],[LAP DBTime (sum)]]</f>
        <v>0.51092436974789912</v>
      </c>
      <c r="V152" s="3">
        <f>Таблица2[[#This Row],[LAP DBTime node2 (min)]]/Таблица2[[#This Row],[LAP DBTime (sum)]]</f>
        <v>0.48907563025210082</v>
      </c>
      <c r="W152" s="47">
        <f>SUM(Таблица2[[#This Row],[LAP Avg Active Sessions node1]:[LAP Avg Active Sessions node2]])</f>
        <v>0.1</v>
      </c>
      <c r="X152" s="47">
        <v>0.05</v>
      </c>
      <c r="Y152" s="47">
        <v>0.05</v>
      </c>
      <c r="Z152" s="3">
        <f>Таблица2[[#This Row],[LAP Avg Active Sessions node1]]/Таблица2[[#This Row],[LAP Avg Active Sessions (sum)]]</f>
        <v>0.5</v>
      </c>
      <c r="AA152" s="3">
        <f>Таблица2[[#This Row],[LAP Avg Active Sessions node2]]/Таблица2[[#This Row],[LAP Avg Active Sessions (sum)]]</f>
        <v>0.5</v>
      </c>
    </row>
    <row r="153" spans="1:27" x14ac:dyDescent="0.25">
      <c r="A153" s="47" t="s">
        <v>428</v>
      </c>
      <c r="B153" s="47" t="s">
        <v>429</v>
      </c>
      <c r="C153" s="47" t="s">
        <v>430</v>
      </c>
      <c r="D153" s="47" t="s">
        <v>278</v>
      </c>
      <c r="E153" s="47">
        <v>60</v>
      </c>
      <c r="F153" s="47">
        <v>5646</v>
      </c>
      <c r="G153" s="47" t="s">
        <v>20</v>
      </c>
      <c r="H153" s="47">
        <f>SUM(Таблица2[[#This Row],[CIF DBTime node1 (min)]:[CIF DBTime node2 (min)]])</f>
        <v>87.32</v>
      </c>
      <c r="I153" s="47">
        <v>29.04</v>
      </c>
      <c r="J153" s="47">
        <v>58.28</v>
      </c>
      <c r="K153" s="3">
        <f>Таблица2[[#This Row],[CIF DBTime node1 (min)]]/Таблица2[[#This Row],[CIF DBTime (sum)]]</f>
        <v>0.33256985799358685</v>
      </c>
      <c r="L153" s="3">
        <f>Таблица2[[#This Row],[CIF DBTime node2 (min)]]/Таблица2[[#This Row],[CIF DBTime (sum)]]</f>
        <v>0.66743014200641326</v>
      </c>
      <c r="M153" s="47">
        <f>SUM(Таблица2[[#This Row],[CIF Avg Active Sessions node1]:[CIF Avg Active Sessions node2]])</f>
        <v>1.45</v>
      </c>
      <c r="N153" s="47">
        <v>0.48</v>
      </c>
      <c r="O153" s="47">
        <v>0.97</v>
      </c>
      <c r="P153" s="3">
        <f>Таблица2[[#This Row],[CIF Avg Active Sessions node1]]/Таблица2[[#This Row],[CIF Avg Active Sessions (sum)]]</f>
        <v>0.33103448275862069</v>
      </c>
      <c r="Q153" s="3">
        <f>Таблица2[[#This Row],[CIF Avg Active Sessions node2]]/Таблица2[[#This Row],[CIF Avg Active Sessions (sum)]]</f>
        <v>0.66896551724137931</v>
      </c>
      <c r="R153" s="47">
        <f>SUM(Таблица2[[#This Row],[LAP DBTime node1 (min)]:[LAP DBTime node2 (min)]])</f>
        <v>5.93</v>
      </c>
      <c r="S153" s="47">
        <v>3.15</v>
      </c>
      <c r="T153" s="47">
        <v>2.78</v>
      </c>
      <c r="U153" s="3">
        <f>Таблица2[[#This Row],[LAP DBTime node1 (min)]]/Таблица2[[#This Row],[LAP DBTime (sum)]]</f>
        <v>0.53119730185497471</v>
      </c>
      <c r="V153" s="3">
        <f>Таблица2[[#This Row],[LAP DBTime node2 (min)]]/Таблица2[[#This Row],[LAP DBTime (sum)]]</f>
        <v>0.46880269814502529</v>
      </c>
      <c r="W153" s="47">
        <f>SUM(Таблица2[[#This Row],[LAP Avg Active Sessions node1]:[LAP Avg Active Sessions node2]])</f>
        <v>0.1</v>
      </c>
      <c r="X153" s="47">
        <v>0.05</v>
      </c>
      <c r="Y153" s="47">
        <v>0.05</v>
      </c>
      <c r="Z153" s="3">
        <f>Таблица2[[#This Row],[LAP Avg Active Sessions node1]]/Таблица2[[#This Row],[LAP Avg Active Sessions (sum)]]</f>
        <v>0.5</v>
      </c>
      <c r="AA153" s="3">
        <f>Таблица2[[#This Row],[LAP Avg Active Sessions node2]]/Таблица2[[#This Row],[LAP Avg Active Sessions (sum)]]</f>
        <v>0.5</v>
      </c>
    </row>
    <row r="154" spans="1:27" x14ac:dyDescent="0.25">
      <c r="A154" s="47" t="s">
        <v>431</v>
      </c>
      <c r="B154" s="47" t="s">
        <v>432</v>
      </c>
      <c r="C154" s="47" t="s">
        <v>433</v>
      </c>
      <c r="D154" s="47" t="s">
        <v>131</v>
      </c>
      <c r="E154" s="47">
        <v>60</v>
      </c>
      <c r="F154" s="47">
        <v>5649</v>
      </c>
      <c r="G154" s="47" t="s">
        <v>20</v>
      </c>
      <c r="H154" s="47">
        <f>SUM(Таблица2[[#This Row],[CIF DBTime node1 (min)]:[CIF DBTime node2 (min)]])</f>
        <v>88.300000000000011</v>
      </c>
      <c r="I154" s="47">
        <v>43.6</v>
      </c>
      <c r="J154" s="47">
        <v>44.7</v>
      </c>
      <c r="K154" s="3">
        <f>Таблица2[[#This Row],[CIF DBTime node1 (min)]]/Таблица2[[#This Row],[CIF DBTime (sum)]]</f>
        <v>0.49377123442808601</v>
      </c>
      <c r="L154" s="3">
        <f>Таблица2[[#This Row],[CIF DBTime node2 (min)]]/Таблица2[[#This Row],[CIF DBTime (sum)]]</f>
        <v>0.50622876557191387</v>
      </c>
      <c r="M154" s="47">
        <f>SUM(Таблица2[[#This Row],[CIF Avg Active Sessions node1]:[CIF Avg Active Sessions node2]])</f>
        <v>1.48</v>
      </c>
      <c r="N154" s="47">
        <v>0.73</v>
      </c>
      <c r="O154" s="47">
        <v>0.75</v>
      </c>
      <c r="P154" s="3">
        <f>Таблица2[[#This Row],[CIF Avg Active Sessions node1]]/Таблица2[[#This Row],[CIF Avg Active Sessions (sum)]]</f>
        <v>0.49324324324324326</v>
      </c>
      <c r="Q154" s="3">
        <f>Таблица2[[#This Row],[CIF Avg Active Sessions node2]]/Таблица2[[#This Row],[CIF Avg Active Sessions (sum)]]</f>
        <v>0.5067567567567568</v>
      </c>
      <c r="R154" s="47">
        <f>SUM(Таблица2[[#This Row],[LAP DBTime node1 (min)]:[LAP DBTime node2 (min)]])</f>
        <v>6.1</v>
      </c>
      <c r="S154" s="47">
        <v>2.14</v>
      </c>
      <c r="T154" s="47">
        <v>3.96</v>
      </c>
      <c r="U154" s="3">
        <f>Таблица2[[#This Row],[LAP DBTime node1 (min)]]/Таблица2[[#This Row],[LAP DBTime (sum)]]</f>
        <v>0.35081967213114756</v>
      </c>
      <c r="V154" s="3">
        <f>Таблица2[[#This Row],[LAP DBTime node2 (min)]]/Таблица2[[#This Row],[LAP DBTime (sum)]]</f>
        <v>0.64918032786885249</v>
      </c>
      <c r="W154" s="47">
        <f>SUM(Таблица2[[#This Row],[LAP Avg Active Sessions node1]:[LAP Avg Active Sessions node2]])</f>
        <v>0.11000000000000001</v>
      </c>
      <c r="X154" s="47">
        <v>0.04</v>
      </c>
      <c r="Y154" s="47">
        <v>7.0000000000000007E-2</v>
      </c>
      <c r="Z154" s="3">
        <f>Таблица2[[#This Row],[LAP Avg Active Sessions node1]]/Таблица2[[#This Row],[LAP Avg Active Sessions (sum)]]</f>
        <v>0.36363636363636359</v>
      </c>
      <c r="AA154" s="3">
        <f>Таблица2[[#This Row],[LAP Avg Active Sessions node2]]/Таблица2[[#This Row],[LAP Avg Active Sessions (sum)]]</f>
        <v>0.63636363636363635</v>
      </c>
    </row>
    <row r="155" spans="1:27" x14ac:dyDescent="0.25">
      <c r="A155" s="47" t="s">
        <v>434</v>
      </c>
      <c r="B155" s="47" t="s">
        <v>435</v>
      </c>
      <c r="C155" s="47" t="s">
        <v>436</v>
      </c>
      <c r="D155" s="47" t="s">
        <v>142</v>
      </c>
      <c r="E155" s="47">
        <v>60</v>
      </c>
      <c r="F155" s="47">
        <v>5654</v>
      </c>
      <c r="G155" s="47" t="s">
        <v>20</v>
      </c>
      <c r="H155" s="47">
        <f>SUM(Таблица2[[#This Row],[CIF DBTime node1 (min)]:[CIF DBTime node2 (min)]])</f>
        <v>91.509999999999991</v>
      </c>
      <c r="I155" s="47">
        <v>32.61</v>
      </c>
      <c r="J155" s="47">
        <v>58.9</v>
      </c>
      <c r="K155" s="3">
        <f>Таблица2[[#This Row],[CIF DBTime node1 (min)]]/Таблица2[[#This Row],[CIF DBTime (sum)]]</f>
        <v>0.35635449677630865</v>
      </c>
      <c r="L155" s="3">
        <f>Таблица2[[#This Row],[CIF DBTime node2 (min)]]/Таблица2[[#This Row],[CIF DBTime (sum)]]</f>
        <v>0.64364550322369141</v>
      </c>
      <c r="M155" s="47">
        <f>SUM(Таблица2[[#This Row],[CIF Avg Active Sessions node1]:[CIF Avg Active Sessions node2]])</f>
        <v>1.52</v>
      </c>
      <c r="N155" s="47">
        <v>0.54</v>
      </c>
      <c r="O155" s="47">
        <v>0.98</v>
      </c>
      <c r="P155" s="3">
        <f>Таблица2[[#This Row],[CIF Avg Active Sessions node1]]/Таблица2[[#This Row],[CIF Avg Active Sessions (sum)]]</f>
        <v>0.35526315789473684</v>
      </c>
      <c r="Q155" s="3">
        <f>Таблица2[[#This Row],[CIF Avg Active Sessions node2]]/Таблица2[[#This Row],[CIF Avg Active Sessions (sum)]]</f>
        <v>0.64473684210526316</v>
      </c>
      <c r="R155" s="47">
        <f>SUM(Таблица2[[#This Row],[LAP DBTime node1 (min)]:[LAP DBTime node2 (min)]])</f>
        <v>6.21</v>
      </c>
      <c r="S155" s="47">
        <v>2.12</v>
      </c>
      <c r="T155" s="47">
        <v>4.09</v>
      </c>
      <c r="U155" s="3">
        <f>Таблица2[[#This Row],[LAP DBTime node1 (min)]]/Таблица2[[#This Row],[LAP DBTime (sum)]]</f>
        <v>0.34138486312399358</v>
      </c>
      <c r="V155" s="3">
        <f>Таблица2[[#This Row],[LAP DBTime node2 (min)]]/Таблица2[[#This Row],[LAP DBTime (sum)]]</f>
        <v>0.65861513687600637</v>
      </c>
      <c r="W155" s="47">
        <f>SUM(Таблица2[[#This Row],[LAP Avg Active Sessions node1]:[LAP Avg Active Sessions node2]])</f>
        <v>0.11000000000000001</v>
      </c>
      <c r="X155" s="47">
        <v>0.04</v>
      </c>
      <c r="Y155" s="47">
        <v>7.0000000000000007E-2</v>
      </c>
      <c r="Z155" s="3">
        <f>Таблица2[[#This Row],[LAP Avg Active Sessions node1]]/Таблица2[[#This Row],[LAP Avg Active Sessions (sum)]]</f>
        <v>0.36363636363636359</v>
      </c>
      <c r="AA155" s="3">
        <f>Таблица2[[#This Row],[LAP Avg Active Sessions node2]]/Таблица2[[#This Row],[LAP Avg Active Sessions (sum)]]</f>
        <v>0.63636363636363635</v>
      </c>
    </row>
    <row r="156" spans="1:27" x14ac:dyDescent="0.25">
      <c r="A156" s="47" t="s">
        <v>437</v>
      </c>
      <c r="B156" s="47" t="s">
        <v>438</v>
      </c>
      <c r="C156" s="47" t="s">
        <v>439</v>
      </c>
      <c r="D156" s="47" t="s">
        <v>440</v>
      </c>
      <c r="E156" s="47">
        <v>59</v>
      </c>
      <c r="F156" s="47">
        <v>5657</v>
      </c>
      <c r="G156" s="47" t="s">
        <v>20</v>
      </c>
      <c r="H156" s="47">
        <f>SUM(Таблица2[[#This Row],[CIF DBTime node1 (min)]:[CIF DBTime node2 (min)]])</f>
        <v>88.31</v>
      </c>
      <c r="I156" s="47">
        <v>56.78</v>
      </c>
      <c r="J156" s="47">
        <v>31.53</v>
      </c>
      <c r="K156" s="3">
        <f>Таблица2[[#This Row],[CIF DBTime node1 (min)]]/Таблица2[[#This Row],[CIF DBTime (sum)]]</f>
        <v>0.64296229192616916</v>
      </c>
      <c r="L156" s="3">
        <f>Таблица2[[#This Row],[CIF DBTime node2 (min)]]/Таблица2[[#This Row],[CIF DBTime (sum)]]</f>
        <v>0.35703770807383084</v>
      </c>
      <c r="M156" s="47">
        <f>SUM(Таблица2[[#This Row],[CIF Avg Active Sessions node1]:[CIF Avg Active Sessions node2]])</f>
        <v>1.49</v>
      </c>
      <c r="N156" s="47">
        <v>0.96</v>
      </c>
      <c r="O156" s="47">
        <v>0.53</v>
      </c>
      <c r="P156" s="3">
        <f>Таблица2[[#This Row],[CIF Avg Active Sessions node1]]/Таблица2[[#This Row],[CIF Avg Active Sessions (sum)]]</f>
        <v>0.64429530201342278</v>
      </c>
      <c r="Q156" s="3">
        <f>Таблица2[[#This Row],[CIF Avg Active Sessions node2]]/Таблица2[[#This Row],[CIF Avg Active Sessions (sum)]]</f>
        <v>0.35570469798657722</v>
      </c>
      <c r="R156" s="47">
        <f>SUM(Таблица2[[#This Row],[LAP DBTime node1 (min)]:[LAP DBTime node2 (min)]])</f>
        <v>6.12</v>
      </c>
      <c r="S156" s="47">
        <v>2.2000000000000002</v>
      </c>
      <c r="T156" s="47">
        <v>3.92</v>
      </c>
      <c r="U156" s="3">
        <f>Таблица2[[#This Row],[LAP DBTime node1 (min)]]/Таблица2[[#This Row],[LAP DBTime (sum)]]</f>
        <v>0.35947712418300654</v>
      </c>
      <c r="V156" s="3">
        <f>Таблица2[[#This Row],[LAP DBTime node2 (min)]]/Таблица2[[#This Row],[LAP DBTime (sum)]]</f>
        <v>0.64052287581699341</v>
      </c>
      <c r="W156" s="47">
        <f>SUM(Таблица2[[#This Row],[LAP Avg Active Sessions node1]:[LAP Avg Active Sessions node2]])</f>
        <v>0.1</v>
      </c>
      <c r="X156" s="47">
        <v>0.04</v>
      </c>
      <c r="Y156" s="47">
        <v>0.06</v>
      </c>
      <c r="Z156" s="3">
        <f>Таблица2[[#This Row],[LAP Avg Active Sessions node1]]/Таблица2[[#This Row],[LAP Avg Active Sessions (sum)]]</f>
        <v>0.39999999999999997</v>
      </c>
      <c r="AA156" s="3">
        <f>Таблица2[[#This Row],[LAP Avg Active Sessions node2]]/Таблица2[[#This Row],[LAP Avg Active Sessions (sum)]]</f>
        <v>0.6</v>
      </c>
    </row>
    <row r="157" spans="1:27" x14ac:dyDescent="0.25">
      <c r="A157" s="47" t="s">
        <v>441</v>
      </c>
      <c r="B157" s="47" t="s">
        <v>442</v>
      </c>
      <c r="C157" s="47" t="s">
        <v>443</v>
      </c>
      <c r="D157" s="47" t="s">
        <v>32</v>
      </c>
      <c r="E157" s="47">
        <v>59</v>
      </c>
      <c r="F157" s="47">
        <v>5659</v>
      </c>
      <c r="G157" s="47" t="s">
        <v>20</v>
      </c>
      <c r="H157" s="47">
        <f>SUM(Таблица2[[#This Row],[CIF DBTime node1 (min)]:[CIF DBTime node2 (min)]])</f>
        <v>78.38</v>
      </c>
      <c r="I157" s="47">
        <v>56.04</v>
      </c>
      <c r="J157" s="47">
        <v>22.34</v>
      </c>
      <c r="K157" s="3">
        <f>Таблица2[[#This Row],[CIF DBTime node1 (min)]]/Таблица2[[#This Row],[CIF DBTime (sum)]]</f>
        <v>0.71497831079356977</v>
      </c>
      <c r="L157" s="3">
        <f>Таблица2[[#This Row],[CIF DBTime node2 (min)]]/Таблица2[[#This Row],[CIF DBTime (sum)]]</f>
        <v>0.28502168920643023</v>
      </c>
      <c r="M157" s="47">
        <f>SUM(Таблица2[[#This Row],[CIF Avg Active Sessions node1]:[CIF Avg Active Sessions node2]])</f>
        <v>1.33</v>
      </c>
      <c r="N157" s="47">
        <v>0.95</v>
      </c>
      <c r="O157" s="47">
        <v>0.38</v>
      </c>
      <c r="P157" s="3">
        <f>Таблица2[[#This Row],[CIF Avg Active Sessions node1]]/Таблица2[[#This Row],[CIF Avg Active Sessions (sum)]]</f>
        <v>0.71428571428571419</v>
      </c>
      <c r="Q157" s="3">
        <f>Таблица2[[#This Row],[CIF Avg Active Sessions node2]]/Таблица2[[#This Row],[CIF Avg Active Sessions (sum)]]</f>
        <v>0.2857142857142857</v>
      </c>
      <c r="R157" s="47">
        <f>SUM(Таблица2[[#This Row],[LAP DBTime node1 (min)]:[LAP DBTime node2 (min)]])</f>
        <v>5.92</v>
      </c>
      <c r="S157" s="47">
        <v>3.18</v>
      </c>
      <c r="T157" s="47">
        <v>2.74</v>
      </c>
      <c r="U157" s="3">
        <f>Таблица2[[#This Row],[LAP DBTime node1 (min)]]/Таблица2[[#This Row],[LAP DBTime (sum)]]</f>
        <v>0.53716216216216217</v>
      </c>
      <c r="V157" s="3">
        <f>Таблица2[[#This Row],[LAP DBTime node2 (min)]]/Таблица2[[#This Row],[LAP DBTime (sum)]]</f>
        <v>0.46283783783783788</v>
      </c>
      <c r="W157" s="47">
        <f>SUM(Таблица2[[#This Row],[LAP Avg Active Sessions node1]:[LAP Avg Active Sessions node2]])</f>
        <v>0.1</v>
      </c>
      <c r="X157" s="47">
        <v>0.05</v>
      </c>
      <c r="Y157" s="47">
        <v>0.05</v>
      </c>
      <c r="Z157" s="3">
        <f>Таблица2[[#This Row],[LAP Avg Active Sessions node1]]/Таблица2[[#This Row],[LAP Avg Active Sessions (sum)]]</f>
        <v>0.5</v>
      </c>
      <c r="AA157" s="3">
        <f>Таблица2[[#This Row],[LAP Avg Active Sessions node2]]/Таблица2[[#This Row],[LAP Avg Active Sessions (sum)]]</f>
        <v>0.5</v>
      </c>
    </row>
    <row r="158" spans="1:27" hidden="1" x14ac:dyDescent="0.25">
      <c r="A158" s="47" t="s">
        <v>444</v>
      </c>
      <c r="B158" s="47" t="s">
        <v>445</v>
      </c>
      <c r="C158" s="47" t="s">
        <v>446</v>
      </c>
      <c r="D158" s="47" t="s">
        <v>76</v>
      </c>
      <c r="E158" s="47">
        <v>60</v>
      </c>
      <c r="F158" s="47">
        <v>5664</v>
      </c>
      <c r="G158" s="47" t="s">
        <v>49</v>
      </c>
      <c r="H158" s="47">
        <f>SUM(Таблица2[[#This Row],[CIF DBTime node1 (min)]:[CIF DBTime node2 (min)]])</f>
        <v>401.74</v>
      </c>
      <c r="I158" s="47">
        <v>184.85</v>
      </c>
      <c r="J158" s="47">
        <v>216.89</v>
      </c>
      <c r="K158" s="3">
        <f>Таблица2[[#This Row],[CIF DBTime node1 (min)]]/Таблица2[[#This Row],[CIF DBTime (sum)]]</f>
        <v>0.46012346293622741</v>
      </c>
      <c r="L158" s="3">
        <f>Таблица2[[#This Row],[CIF DBTime node2 (min)]]/Таблица2[[#This Row],[CIF DBTime (sum)]]</f>
        <v>0.53987653706377259</v>
      </c>
      <c r="M158" s="47">
        <f>SUM(Таблица2[[#This Row],[CIF Avg Active Sessions node1]:[CIF Avg Active Sessions node2]])</f>
        <v>6.67</v>
      </c>
      <c r="N158" s="47">
        <v>3.07</v>
      </c>
      <c r="O158" s="47">
        <v>3.6</v>
      </c>
      <c r="P158" s="3">
        <f>Таблица2[[#This Row],[CIF Avg Active Sessions node1]]/Таблица2[[#This Row],[CIF Avg Active Sessions (sum)]]</f>
        <v>0.46026986506746626</v>
      </c>
      <c r="Q158" s="3">
        <f>Таблица2[[#This Row],[CIF Avg Active Sessions node2]]/Таблица2[[#This Row],[CIF Avg Active Sessions (sum)]]</f>
        <v>0.53973013493253374</v>
      </c>
      <c r="R158" s="47">
        <f>SUM(Таблица2[[#This Row],[LAP DBTime node1 (min)]:[LAP DBTime node2 (min)]])</f>
        <v>8.5299999999999994</v>
      </c>
      <c r="S158" s="47">
        <v>5.84</v>
      </c>
      <c r="T158" s="47">
        <v>2.69</v>
      </c>
      <c r="U158" s="3">
        <f>Таблица2[[#This Row],[LAP DBTime node1 (min)]]/Таблица2[[#This Row],[LAP DBTime (sum)]]</f>
        <v>0.6846424384525206</v>
      </c>
      <c r="V158" s="3">
        <f>Таблица2[[#This Row],[LAP DBTime node2 (min)]]/Таблица2[[#This Row],[LAP DBTime (sum)]]</f>
        <v>0.31535756154747951</v>
      </c>
      <c r="W158" s="47">
        <f>SUM(Таблица2[[#This Row],[LAP Avg Active Sessions node1]:[LAP Avg Active Sessions node2]])</f>
        <v>0.14000000000000001</v>
      </c>
      <c r="X158" s="47">
        <v>0.1</v>
      </c>
      <c r="Y158" s="47">
        <v>0.04</v>
      </c>
      <c r="Z158" s="3">
        <f>Таблица2[[#This Row],[LAP Avg Active Sessions node1]]/Таблица2[[#This Row],[LAP Avg Active Sessions (sum)]]</f>
        <v>0.7142857142857143</v>
      </c>
      <c r="AA158" s="3">
        <f>Таблица2[[#This Row],[LAP Avg Active Sessions node2]]/Таблица2[[#This Row],[LAP Avg Active Sessions (sum)]]</f>
        <v>0.2857142857142857</v>
      </c>
    </row>
    <row r="159" spans="1:27" hidden="1" x14ac:dyDescent="0.25">
      <c r="A159" s="47" t="s">
        <v>447</v>
      </c>
      <c r="B159" s="47" t="s">
        <v>448</v>
      </c>
      <c r="C159" s="47" t="s">
        <v>449</v>
      </c>
      <c r="D159" s="47" t="s">
        <v>127</v>
      </c>
      <c r="E159" s="47">
        <v>60</v>
      </c>
      <c r="F159" s="47">
        <v>5668</v>
      </c>
      <c r="G159" s="47" t="s">
        <v>49</v>
      </c>
      <c r="H159" s="47">
        <f>SUM(Таблица2[[#This Row],[CIF DBTime node1 (min)]:[CIF DBTime node2 (min)]])</f>
        <v>389.41999999999996</v>
      </c>
      <c r="I159" s="47">
        <v>131.72</v>
      </c>
      <c r="J159" s="47">
        <v>257.7</v>
      </c>
      <c r="K159" s="3">
        <f>Таблица2[[#This Row],[CIF DBTime node1 (min)]]/Таблица2[[#This Row],[CIF DBTime (sum)]]</f>
        <v>0.33824662318319554</v>
      </c>
      <c r="L159" s="3">
        <f>Таблица2[[#This Row],[CIF DBTime node2 (min)]]/Таблица2[[#This Row],[CIF DBTime (sum)]]</f>
        <v>0.66175337681680457</v>
      </c>
      <c r="M159" s="47">
        <f>SUM(Таблица2[[#This Row],[CIF Avg Active Sessions node1]:[CIF Avg Active Sessions node2]])</f>
        <v>6.4499999999999993</v>
      </c>
      <c r="N159" s="47">
        <v>2.1800000000000002</v>
      </c>
      <c r="O159" s="47">
        <v>4.2699999999999996</v>
      </c>
      <c r="P159" s="3">
        <f>Таблица2[[#This Row],[CIF Avg Active Sessions node1]]/Таблица2[[#This Row],[CIF Avg Active Sessions (sum)]]</f>
        <v>0.33798449612403109</v>
      </c>
      <c r="Q159" s="3">
        <f>Таблица2[[#This Row],[CIF Avg Active Sessions node2]]/Таблица2[[#This Row],[CIF Avg Active Sessions (sum)]]</f>
        <v>0.66201550387596897</v>
      </c>
      <c r="R159" s="47">
        <f>SUM(Таблица2[[#This Row],[LAP DBTime node1 (min)]:[LAP DBTime node2 (min)]])</f>
        <v>8.4499999999999993</v>
      </c>
      <c r="S159" s="47">
        <v>5.46</v>
      </c>
      <c r="T159" s="47">
        <v>2.99</v>
      </c>
      <c r="U159" s="3">
        <f>Таблица2[[#This Row],[LAP DBTime node1 (min)]]/Таблица2[[#This Row],[LAP DBTime (sum)]]</f>
        <v>0.64615384615384619</v>
      </c>
      <c r="V159" s="3">
        <f>Таблица2[[#This Row],[LAP DBTime node2 (min)]]/Таблица2[[#This Row],[LAP DBTime (sum)]]</f>
        <v>0.35384615384615392</v>
      </c>
      <c r="W159" s="47">
        <f>SUM(Таблица2[[#This Row],[LAP Avg Active Sessions node1]:[LAP Avg Active Sessions node2]])</f>
        <v>0.14000000000000001</v>
      </c>
      <c r="X159" s="47">
        <v>0.09</v>
      </c>
      <c r="Y159" s="47">
        <v>0.05</v>
      </c>
      <c r="Z159" s="3">
        <f>Таблица2[[#This Row],[LAP Avg Active Sessions node1]]/Таблица2[[#This Row],[LAP Avg Active Sessions (sum)]]</f>
        <v>0.64285714285714279</v>
      </c>
      <c r="AA159" s="3">
        <f>Таблица2[[#This Row],[LAP Avg Active Sessions node2]]/Таблица2[[#This Row],[LAP Avg Active Sessions (sum)]]</f>
        <v>0.35714285714285715</v>
      </c>
    </row>
    <row r="160" spans="1:27" x14ac:dyDescent="0.25">
      <c r="A160" s="47" t="s">
        <v>450</v>
      </c>
      <c r="B160" s="47" t="s">
        <v>451</v>
      </c>
      <c r="C160" s="47" t="s">
        <v>452</v>
      </c>
      <c r="D160" s="47" t="s">
        <v>72</v>
      </c>
      <c r="E160" s="47">
        <v>60</v>
      </c>
      <c r="F160" s="47">
        <v>5673</v>
      </c>
      <c r="G160" s="47" t="s">
        <v>20</v>
      </c>
      <c r="H160" s="47">
        <f>SUM(Таблица2[[#This Row],[CIF DBTime node1 (min)]:[CIF DBTime node2 (min)]])</f>
        <v>87.97</v>
      </c>
      <c r="I160" s="47">
        <v>50.21</v>
      </c>
      <c r="J160" s="47">
        <v>37.76</v>
      </c>
      <c r="K160" s="3">
        <f>Таблица2[[#This Row],[CIF DBTime node1 (min)]]/Таблица2[[#This Row],[CIF DBTime (sum)]]</f>
        <v>0.57076276003182902</v>
      </c>
      <c r="L160" s="3">
        <f>Таблица2[[#This Row],[CIF DBTime node2 (min)]]/Таблица2[[#This Row],[CIF DBTime (sum)]]</f>
        <v>0.42923723996817092</v>
      </c>
      <c r="M160" s="47">
        <f>SUM(Таблица2[[#This Row],[CIF Avg Active Sessions node1]:[CIF Avg Active Sessions node2]])</f>
        <v>1.46</v>
      </c>
      <c r="N160" s="47">
        <v>0.83</v>
      </c>
      <c r="O160" s="47">
        <v>0.63</v>
      </c>
      <c r="P160" s="3">
        <f>Таблица2[[#This Row],[CIF Avg Active Sessions node1]]/Таблица2[[#This Row],[CIF Avg Active Sessions (sum)]]</f>
        <v>0.56849315068493145</v>
      </c>
      <c r="Q160" s="3">
        <f>Таблица2[[#This Row],[CIF Avg Active Sessions node2]]/Таблица2[[#This Row],[CIF Avg Active Sessions (sum)]]</f>
        <v>0.4315068493150685</v>
      </c>
      <c r="R160" s="47">
        <f>SUM(Таблица2[[#This Row],[LAP DBTime node1 (min)]:[LAP DBTime node2 (min)]])</f>
        <v>6.3900000000000006</v>
      </c>
      <c r="S160" s="47">
        <v>3.44</v>
      </c>
      <c r="T160" s="47">
        <v>2.95</v>
      </c>
      <c r="U160" s="3">
        <f>Таблица2[[#This Row],[LAP DBTime node1 (min)]]/Таблица2[[#This Row],[LAP DBTime (sum)]]</f>
        <v>0.53834115805946792</v>
      </c>
      <c r="V160" s="3">
        <f>Таблица2[[#This Row],[LAP DBTime node2 (min)]]/Таблица2[[#This Row],[LAP DBTime (sum)]]</f>
        <v>0.46165884194053208</v>
      </c>
      <c r="W160" s="47">
        <f>SUM(Таблица2[[#This Row],[LAP Avg Active Sessions node1]:[LAP Avg Active Sessions node2]])</f>
        <v>0.11</v>
      </c>
      <c r="X160" s="47">
        <v>0.06</v>
      </c>
      <c r="Y160" s="47">
        <v>0.05</v>
      </c>
      <c r="Z160" s="3">
        <f>Таблица2[[#This Row],[LAP Avg Active Sessions node1]]/Таблица2[[#This Row],[LAP Avg Active Sessions (sum)]]</f>
        <v>0.54545454545454541</v>
      </c>
      <c r="AA160" s="3">
        <f>Таблица2[[#This Row],[LAP Avg Active Sessions node2]]/Таблица2[[#This Row],[LAP Avg Active Sessions (sum)]]</f>
        <v>0.45454545454545459</v>
      </c>
    </row>
    <row r="161" spans="1:27" x14ac:dyDescent="0.25">
      <c r="A161" s="47" t="s">
        <v>450</v>
      </c>
      <c r="B161" s="47" t="s">
        <v>453</v>
      </c>
      <c r="C161" s="47" t="s">
        <v>218</v>
      </c>
      <c r="D161" s="47" t="s">
        <v>29</v>
      </c>
      <c r="E161" s="47">
        <v>59</v>
      </c>
      <c r="F161" s="47">
        <v>5677</v>
      </c>
      <c r="G161" s="47" t="s">
        <v>20</v>
      </c>
      <c r="H161" s="47">
        <f>SUM(Таблица2[[#This Row],[CIF DBTime node1 (min)]:[CIF DBTime node2 (min)]])</f>
        <v>86.83</v>
      </c>
      <c r="I161" s="47">
        <v>25.74</v>
      </c>
      <c r="J161" s="47">
        <v>61.09</v>
      </c>
      <c r="K161" s="3">
        <f>Таблица2[[#This Row],[CIF DBTime node1 (min)]]/Таблица2[[#This Row],[CIF DBTime (sum)]]</f>
        <v>0.29644132212368995</v>
      </c>
      <c r="L161" s="3">
        <f>Таблица2[[#This Row],[CIF DBTime node2 (min)]]/Таблица2[[#This Row],[CIF DBTime (sum)]]</f>
        <v>0.7035586778763101</v>
      </c>
      <c r="M161" s="47">
        <f>SUM(Таблица2[[#This Row],[CIF Avg Active Sessions node1]:[CIF Avg Active Sessions node2]])</f>
        <v>1.46</v>
      </c>
      <c r="N161" s="47">
        <v>0.43</v>
      </c>
      <c r="O161" s="47">
        <v>1.03</v>
      </c>
      <c r="P161" s="3">
        <f>Таблица2[[#This Row],[CIF Avg Active Sessions node1]]/Таблица2[[#This Row],[CIF Avg Active Sessions (sum)]]</f>
        <v>0.29452054794520549</v>
      </c>
      <c r="Q161" s="3">
        <f>Таблица2[[#This Row],[CIF Avg Active Sessions node2]]/Таблица2[[#This Row],[CIF Avg Active Sessions (sum)]]</f>
        <v>0.70547945205479456</v>
      </c>
      <c r="R161" s="47">
        <f>SUM(Таблица2[[#This Row],[LAP DBTime node1 (min)]:[LAP DBTime node2 (min)]])</f>
        <v>6.51</v>
      </c>
      <c r="S161" s="47">
        <v>3.4</v>
      </c>
      <c r="T161" s="47">
        <v>3.11</v>
      </c>
      <c r="U161" s="3">
        <f>Таблица2[[#This Row],[LAP DBTime node1 (min)]]/Таблица2[[#This Row],[LAP DBTime (sum)]]</f>
        <v>0.52227342549923195</v>
      </c>
      <c r="V161" s="3">
        <f>Таблица2[[#This Row],[LAP DBTime node2 (min)]]/Таблица2[[#This Row],[LAP DBTime (sum)]]</f>
        <v>0.47772657450076805</v>
      </c>
      <c r="W161" s="47">
        <f>SUM(Таблица2[[#This Row],[LAP Avg Active Sessions node1]:[LAP Avg Active Sessions node2]])</f>
        <v>0.11</v>
      </c>
      <c r="X161" s="47">
        <v>0.06</v>
      </c>
      <c r="Y161" s="47">
        <v>0.05</v>
      </c>
      <c r="Z161" s="3">
        <f>Таблица2[[#This Row],[LAP Avg Active Sessions node1]]/Таблица2[[#This Row],[LAP Avg Active Sessions (sum)]]</f>
        <v>0.54545454545454541</v>
      </c>
      <c r="AA161" s="3">
        <f>Таблица2[[#This Row],[LAP Avg Active Sessions node2]]/Таблица2[[#This Row],[LAP Avg Active Sessions (sum)]]</f>
        <v>0.45454545454545459</v>
      </c>
    </row>
    <row r="162" spans="1:27" hidden="1" x14ac:dyDescent="0.25">
      <c r="A162" s="47" t="s">
        <v>454</v>
      </c>
      <c r="B162" s="47" t="s">
        <v>455</v>
      </c>
      <c r="C162" s="47" t="s">
        <v>456</v>
      </c>
      <c r="D162" s="47" t="s">
        <v>457</v>
      </c>
      <c r="E162" s="47">
        <v>51</v>
      </c>
      <c r="F162" s="47">
        <v>5679</v>
      </c>
      <c r="G162" s="47" t="s">
        <v>49</v>
      </c>
      <c r="H162" s="47">
        <f>SUM(Таблица2[[#This Row],[CIF DBTime node1 (min)]:[CIF DBTime node2 (min)]])</f>
        <v>357.88</v>
      </c>
      <c r="I162" s="47">
        <v>163.66999999999999</v>
      </c>
      <c r="J162" s="47">
        <v>194.21</v>
      </c>
      <c r="K162" s="3">
        <f>Таблица2[[#This Row],[CIF DBTime node1 (min)]]/Таблица2[[#This Row],[CIF DBTime (sum)]]</f>
        <v>0.45733206661450765</v>
      </c>
      <c r="L162" s="3">
        <f>Таблица2[[#This Row],[CIF DBTime node2 (min)]]/Таблица2[[#This Row],[CIF DBTime (sum)]]</f>
        <v>0.54266793338549235</v>
      </c>
      <c r="M162" s="47">
        <f>SUM(Таблица2[[#This Row],[CIF Avg Active Sessions node1]:[CIF Avg Active Sessions node2]])</f>
        <v>7.07</v>
      </c>
      <c r="N162" s="47">
        <v>3.23</v>
      </c>
      <c r="O162" s="47">
        <v>3.84</v>
      </c>
      <c r="P162" s="3">
        <f>Таблица2[[#This Row],[CIF Avg Active Sessions node1]]/Таблица2[[#This Row],[CIF Avg Active Sessions (sum)]]</f>
        <v>0.45685997171145681</v>
      </c>
      <c r="Q162" s="3">
        <f>Таблица2[[#This Row],[CIF Avg Active Sessions node2]]/Таблица2[[#This Row],[CIF Avg Active Sessions (sum)]]</f>
        <v>0.54314002828854313</v>
      </c>
      <c r="R162" s="47">
        <f>SUM(Таблица2[[#This Row],[LAP DBTime node1 (min)]:[LAP DBTime node2 (min)]])</f>
        <v>8.32</v>
      </c>
      <c r="S162" s="47">
        <v>5.55</v>
      </c>
      <c r="T162" s="47">
        <v>2.77</v>
      </c>
      <c r="U162" s="3">
        <f>Таблица2[[#This Row],[LAP DBTime node1 (min)]]/Таблица2[[#This Row],[LAP DBTime (sum)]]</f>
        <v>0.6670673076923076</v>
      </c>
      <c r="V162" s="3">
        <f>Таблица2[[#This Row],[LAP DBTime node2 (min)]]/Таблица2[[#This Row],[LAP DBTime (sum)]]</f>
        <v>0.33293269230769229</v>
      </c>
      <c r="W162" s="47">
        <f>SUM(Таблица2[[#This Row],[LAP Avg Active Sessions node1]:[LAP Avg Active Sessions node2]])</f>
        <v>0.14000000000000001</v>
      </c>
      <c r="X162" s="47">
        <v>0.09</v>
      </c>
      <c r="Y162" s="47">
        <v>0.05</v>
      </c>
      <c r="Z162" s="3">
        <f>Таблица2[[#This Row],[LAP Avg Active Sessions node1]]/Таблица2[[#This Row],[LAP Avg Active Sessions (sum)]]</f>
        <v>0.64285714285714279</v>
      </c>
      <c r="AA162" s="3">
        <f>Таблица2[[#This Row],[LAP Avg Active Sessions node2]]/Таблица2[[#This Row],[LAP Avg Active Sessions (sum)]]</f>
        <v>0.35714285714285715</v>
      </c>
    </row>
    <row r="163" spans="1:27" hidden="1" x14ac:dyDescent="0.25">
      <c r="A163" s="47" t="s">
        <v>458</v>
      </c>
      <c r="B163" s="47" t="s">
        <v>455</v>
      </c>
      <c r="C163" s="47" t="s">
        <v>459</v>
      </c>
      <c r="D163" s="47" t="s">
        <v>35</v>
      </c>
      <c r="E163" s="47">
        <v>60</v>
      </c>
      <c r="F163" s="47">
        <v>5681</v>
      </c>
      <c r="G163" s="47" t="s">
        <v>49</v>
      </c>
      <c r="H163" s="47">
        <f>SUM(Таблица2[[#This Row],[CIF DBTime node1 (min)]:[CIF DBTime node2 (min)]])</f>
        <v>399.35</v>
      </c>
      <c r="I163" s="47">
        <v>162.59</v>
      </c>
      <c r="J163" s="47">
        <v>236.76</v>
      </c>
      <c r="K163" s="3">
        <f>Таблица2[[#This Row],[CIF DBTime node1 (min)]]/Таблица2[[#This Row],[CIF DBTime (sum)]]</f>
        <v>0.40713659697007637</v>
      </c>
      <c r="L163" s="3">
        <f>Таблица2[[#This Row],[CIF DBTime node2 (min)]]/Таблица2[[#This Row],[CIF DBTime (sum)]]</f>
        <v>0.59286340302992357</v>
      </c>
      <c r="M163" s="47">
        <f>SUM(Таблица2[[#This Row],[CIF Avg Active Sessions node1]:[CIF Avg Active Sessions node2]])</f>
        <v>6.65</v>
      </c>
      <c r="N163" s="47">
        <v>2.71</v>
      </c>
      <c r="O163" s="47">
        <v>3.94</v>
      </c>
      <c r="P163" s="3">
        <f>Таблица2[[#This Row],[CIF Avg Active Sessions node1]]/Таблица2[[#This Row],[CIF Avg Active Sessions (sum)]]</f>
        <v>0.40751879699248117</v>
      </c>
      <c r="Q163" s="3">
        <f>Таблица2[[#This Row],[CIF Avg Active Sessions node2]]/Таблица2[[#This Row],[CIF Avg Active Sessions (sum)]]</f>
        <v>0.59248120300751872</v>
      </c>
      <c r="R163" s="47">
        <f>SUM(Таблица2[[#This Row],[LAP DBTime node1 (min)]:[LAP DBTime node2 (min)]])</f>
        <v>41.47</v>
      </c>
      <c r="S163" s="47">
        <v>38.51</v>
      </c>
      <c r="T163" s="47">
        <v>2.96</v>
      </c>
      <c r="U163" s="3">
        <f>Таблица2[[#This Row],[LAP DBTime node1 (min)]]/Таблица2[[#This Row],[LAP DBTime (sum)]]</f>
        <v>0.92862310103689416</v>
      </c>
      <c r="V163" s="3">
        <f>Таблица2[[#This Row],[LAP DBTime node2 (min)]]/Таблица2[[#This Row],[LAP DBTime (sum)]]</f>
        <v>7.1376898963105867E-2</v>
      </c>
      <c r="W163" s="47">
        <f>SUM(Таблица2[[#This Row],[LAP Avg Active Sessions node1]:[LAP Avg Active Sessions node2]])</f>
        <v>0.69000000000000006</v>
      </c>
      <c r="X163" s="47">
        <v>0.64</v>
      </c>
      <c r="Y163" s="47">
        <v>0.05</v>
      </c>
      <c r="Z163" s="3">
        <f>Таблица2[[#This Row],[LAP Avg Active Sessions node1]]/Таблица2[[#This Row],[LAP Avg Active Sessions (sum)]]</f>
        <v>0.92753623188405787</v>
      </c>
      <c r="AA163" s="3">
        <f>Таблица2[[#This Row],[LAP Avg Active Sessions node2]]/Таблица2[[#This Row],[LAP Avg Active Sessions (sum)]]</f>
        <v>7.2463768115942032E-2</v>
      </c>
    </row>
    <row r="164" spans="1:27" hidden="1" x14ac:dyDescent="0.25">
      <c r="A164" s="47" t="s">
        <v>460</v>
      </c>
      <c r="B164" s="47" t="s">
        <v>461</v>
      </c>
      <c r="C164" s="47" t="s">
        <v>462</v>
      </c>
      <c r="D164" s="47" t="s">
        <v>392</v>
      </c>
      <c r="E164" s="47">
        <v>59</v>
      </c>
      <c r="F164" s="47">
        <v>5683</v>
      </c>
      <c r="G164" s="47" t="s">
        <v>49</v>
      </c>
      <c r="H164" s="47">
        <f>SUM(Таблица2[[#This Row],[CIF DBTime node1 (min)]:[CIF DBTime node2 (min)]])</f>
        <v>376.9</v>
      </c>
      <c r="I164" s="47">
        <v>148.62</v>
      </c>
      <c r="J164" s="47">
        <v>228.28</v>
      </c>
      <c r="K164" s="3">
        <f>Таблица2[[#This Row],[CIF DBTime node1 (min)]]/Таблица2[[#This Row],[CIF DBTime (sum)]]</f>
        <v>0.39432210135314411</v>
      </c>
      <c r="L164" s="3">
        <f>Таблица2[[#This Row],[CIF DBTime node2 (min)]]/Таблица2[[#This Row],[CIF DBTime (sum)]]</f>
        <v>0.60567789864685595</v>
      </c>
      <c r="M164" s="47">
        <f>SUM(Таблица2[[#This Row],[CIF Avg Active Sessions node1]:[CIF Avg Active Sessions node2]])</f>
        <v>6.3599999999999994</v>
      </c>
      <c r="N164" s="47">
        <v>2.5099999999999998</v>
      </c>
      <c r="O164" s="47">
        <v>3.85</v>
      </c>
      <c r="P164" s="3">
        <f>Таблица2[[#This Row],[CIF Avg Active Sessions node1]]/Таблица2[[#This Row],[CIF Avg Active Sessions (sum)]]</f>
        <v>0.39465408805031449</v>
      </c>
      <c r="Q164" s="3">
        <f>Таблица2[[#This Row],[CIF Avg Active Sessions node2]]/Таблица2[[#This Row],[CIF Avg Active Sessions (sum)]]</f>
        <v>0.60534591194968557</v>
      </c>
      <c r="R164" s="47">
        <f>SUM(Таблица2[[#This Row],[LAP DBTime node1 (min)]:[LAP DBTime node2 (min)]])</f>
        <v>7.3599999999999994</v>
      </c>
      <c r="S164" s="47">
        <v>5.43</v>
      </c>
      <c r="T164" s="47">
        <v>1.93</v>
      </c>
      <c r="U164" s="3">
        <f>Таблица2[[#This Row],[LAP DBTime node1 (min)]]/Таблица2[[#This Row],[LAP DBTime (sum)]]</f>
        <v>0.73777173913043481</v>
      </c>
      <c r="V164" s="3">
        <f>Таблица2[[#This Row],[LAP DBTime node2 (min)]]/Таблица2[[#This Row],[LAP DBTime (sum)]]</f>
        <v>0.26222826086956524</v>
      </c>
      <c r="W164" s="47">
        <f>SUM(Таблица2[[#This Row],[LAP Avg Active Sessions node1]:[LAP Avg Active Sessions node2]])</f>
        <v>0.12</v>
      </c>
      <c r="X164" s="47">
        <v>0.09</v>
      </c>
      <c r="Y164" s="47">
        <v>0.03</v>
      </c>
      <c r="Z164" s="3">
        <f>Таблица2[[#This Row],[LAP Avg Active Sessions node1]]/Таблица2[[#This Row],[LAP Avg Active Sessions (sum)]]</f>
        <v>0.75</v>
      </c>
      <c r="AA164" s="3">
        <f>Таблица2[[#This Row],[LAP Avg Active Sessions node2]]/Таблица2[[#This Row],[LAP Avg Active Sessions (sum)]]</f>
        <v>0.25</v>
      </c>
    </row>
    <row r="165" spans="1:27" hidden="1" x14ac:dyDescent="0.25">
      <c r="A165" s="47" t="s">
        <v>463</v>
      </c>
      <c r="B165" s="47" t="s">
        <v>464</v>
      </c>
      <c r="C165" s="47" t="s">
        <v>465</v>
      </c>
      <c r="D165" s="47" t="s">
        <v>466</v>
      </c>
      <c r="E165" s="47">
        <v>61</v>
      </c>
      <c r="F165" s="47">
        <v>5684</v>
      </c>
      <c r="G165" s="47" t="s">
        <v>49</v>
      </c>
      <c r="H165" s="47">
        <f>SUM(Таблица2[[#This Row],[CIF DBTime node1 (min)]:[CIF DBTime node2 (min)]])</f>
        <v>401.70000000000005</v>
      </c>
      <c r="I165" s="47">
        <v>194.37</v>
      </c>
      <c r="J165" s="47">
        <v>207.33</v>
      </c>
      <c r="K165" s="3">
        <f>Таблица2[[#This Row],[CIF DBTime node1 (min)]]/Таблица2[[#This Row],[CIF DBTime (sum)]]</f>
        <v>0.48386855862584016</v>
      </c>
      <c r="L165" s="3">
        <f>Таблица2[[#This Row],[CIF DBTime node2 (min)]]/Таблица2[[#This Row],[CIF DBTime (sum)]]</f>
        <v>0.51613144137415978</v>
      </c>
      <c r="M165" s="47">
        <f>SUM(Таблица2[[#This Row],[CIF Avg Active Sessions node1]:[CIF Avg Active Sessions node2]])</f>
        <v>6.55</v>
      </c>
      <c r="N165" s="47">
        <v>3.17</v>
      </c>
      <c r="O165" s="47">
        <v>3.38</v>
      </c>
      <c r="P165" s="3">
        <f>Таблица2[[#This Row],[CIF Avg Active Sessions node1]]/Таблица2[[#This Row],[CIF Avg Active Sessions (sum)]]</f>
        <v>0.48396946564885496</v>
      </c>
      <c r="Q165" s="3">
        <f>Таблица2[[#This Row],[CIF Avg Active Sessions node2]]/Таблица2[[#This Row],[CIF Avg Active Sessions (sum)]]</f>
        <v>0.51603053435114499</v>
      </c>
      <c r="R165" s="47">
        <f>SUM(Таблица2[[#This Row],[LAP DBTime node1 (min)]:[LAP DBTime node2 (min)]])</f>
        <v>7.9600000000000009</v>
      </c>
      <c r="S165" s="47">
        <v>5.82</v>
      </c>
      <c r="T165" s="47">
        <v>2.14</v>
      </c>
      <c r="U165" s="3">
        <f>Таблица2[[#This Row],[LAP DBTime node1 (min)]]/Таблица2[[#This Row],[LAP DBTime (sum)]]</f>
        <v>0.73115577889447236</v>
      </c>
      <c r="V165" s="3">
        <f>Таблица2[[#This Row],[LAP DBTime node2 (min)]]/Таблица2[[#This Row],[LAP DBTime (sum)]]</f>
        <v>0.26884422110552764</v>
      </c>
      <c r="W165" s="47">
        <f>SUM(Таблица2[[#This Row],[LAP Avg Active Sessions node1]:[LAP Avg Active Sessions node2]])</f>
        <v>0.14000000000000001</v>
      </c>
      <c r="X165" s="47">
        <v>0.1</v>
      </c>
      <c r="Y165" s="47">
        <v>0.04</v>
      </c>
      <c r="Z165" s="3">
        <f>Таблица2[[#This Row],[LAP Avg Active Sessions node1]]/Таблица2[[#This Row],[LAP Avg Active Sessions (sum)]]</f>
        <v>0.7142857142857143</v>
      </c>
      <c r="AA165" s="3">
        <f>Таблица2[[#This Row],[LAP Avg Active Sessions node2]]/Таблица2[[#This Row],[LAP Avg Active Sessions (sum)]]</f>
        <v>0.2857142857142857</v>
      </c>
    </row>
    <row r="166" spans="1:27" hidden="1" x14ac:dyDescent="0.25">
      <c r="A166" s="47" t="s">
        <v>467</v>
      </c>
      <c r="B166" s="47" t="s">
        <v>464</v>
      </c>
      <c r="C166" s="47" t="s">
        <v>329</v>
      </c>
      <c r="D166" s="47" t="s">
        <v>207</v>
      </c>
      <c r="E166" s="47">
        <v>60</v>
      </c>
      <c r="F166" s="47">
        <v>5686</v>
      </c>
      <c r="G166" s="47" t="s">
        <v>49</v>
      </c>
      <c r="H166" s="47">
        <f>SUM(Таблица2[[#This Row],[CIF DBTime node1 (min)]:[CIF DBTime node2 (min)]])</f>
        <v>385.81</v>
      </c>
      <c r="I166" s="47">
        <v>206.53</v>
      </c>
      <c r="J166" s="47">
        <v>179.28</v>
      </c>
      <c r="K166" s="3">
        <f>Таблица2[[#This Row],[CIF DBTime node1 (min)]]/Таблица2[[#This Row],[CIF DBTime (sum)]]</f>
        <v>0.53531531064513616</v>
      </c>
      <c r="L166" s="3">
        <f>Таблица2[[#This Row],[CIF DBTime node2 (min)]]/Таблица2[[#This Row],[CIF DBTime (sum)]]</f>
        <v>0.46468468935486379</v>
      </c>
      <c r="M166" s="47">
        <f>SUM(Таблица2[[#This Row],[CIF Avg Active Sessions node1]:[CIF Avg Active Sessions node2]])</f>
        <v>6.45</v>
      </c>
      <c r="N166" s="47">
        <v>3.45</v>
      </c>
      <c r="O166" s="47">
        <v>3</v>
      </c>
      <c r="P166" s="3">
        <f>Таблица2[[#This Row],[CIF Avg Active Sessions node1]]/Таблица2[[#This Row],[CIF Avg Active Sessions (sum)]]</f>
        <v>0.53488372093023262</v>
      </c>
      <c r="Q166" s="3">
        <f>Таблица2[[#This Row],[CIF Avg Active Sessions node2]]/Таблица2[[#This Row],[CIF Avg Active Sessions (sum)]]</f>
        <v>0.46511627906976744</v>
      </c>
      <c r="R166" s="47">
        <f>SUM(Таблица2[[#This Row],[LAP DBTime node1 (min)]:[LAP DBTime node2 (min)]])</f>
        <v>7.59</v>
      </c>
      <c r="S166" s="47">
        <v>5.36</v>
      </c>
      <c r="T166" s="47">
        <v>2.23</v>
      </c>
      <c r="U166" s="3">
        <f>Таблица2[[#This Row],[LAP DBTime node1 (min)]]/Таблица2[[#This Row],[LAP DBTime (sum)]]</f>
        <v>0.70619235836627148</v>
      </c>
      <c r="V166" s="3">
        <f>Таблица2[[#This Row],[LAP DBTime node2 (min)]]/Таблица2[[#This Row],[LAP DBTime (sum)]]</f>
        <v>0.29380764163372858</v>
      </c>
      <c r="W166" s="47">
        <f>SUM(Таблица2[[#This Row],[LAP Avg Active Sessions node1]:[LAP Avg Active Sessions node2]])</f>
        <v>0.13</v>
      </c>
      <c r="X166" s="47">
        <v>0.09</v>
      </c>
      <c r="Y166" s="47">
        <v>0.04</v>
      </c>
      <c r="Z166" s="3">
        <f>Таблица2[[#This Row],[LAP Avg Active Sessions node1]]/Таблица2[[#This Row],[LAP Avg Active Sessions (sum)]]</f>
        <v>0.69230769230769229</v>
      </c>
      <c r="AA166" s="3">
        <f>Таблица2[[#This Row],[LAP Avg Active Sessions node2]]/Таблица2[[#This Row],[LAP Avg Active Sessions (sum)]]</f>
        <v>0.30769230769230771</v>
      </c>
    </row>
    <row r="167" spans="1:27" hidden="1" x14ac:dyDescent="0.25">
      <c r="A167" s="47" t="s">
        <v>468</v>
      </c>
      <c r="B167" s="47" t="s">
        <v>469</v>
      </c>
      <c r="C167" s="47" t="s">
        <v>188</v>
      </c>
      <c r="D167" s="47" t="s">
        <v>470</v>
      </c>
      <c r="E167" s="47">
        <v>51</v>
      </c>
      <c r="F167" s="47">
        <v>5688</v>
      </c>
      <c r="G167" s="47" t="s">
        <v>49</v>
      </c>
      <c r="H167" s="47">
        <f>SUM(Таблица2[[#This Row],[CIF DBTime node1 (min)]:[CIF DBTime node2 (min)]])</f>
        <v>334.79</v>
      </c>
      <c r="I167" s="47">
        <v>160.96</v>
      </c>
      <c r="J167" s="47">
        <v>173.83</v>
      </c>
      <c r="K167" s="3">
        <f>Таблица2[[#This Row],[CIF DBTime node1 (min)]]/Таблица2[[#This Row],[CIF DBTime (sum)]]</f>
        <v>0.48077899578840466</v>
      </c>
      <c r="L167" s="3">
        <f>Таблица2[[#This Row],[CIF DBTime node2 (min)]]/Таблица2[[#This Row],[CIF DBTime (sum)]]</f>
        <v>0.51922100421159534</v>
      </c>
      <c r="M167" s="47">
        <f>SUM(Таблица2[[#This Row],[CIF Avg Active Sessions node1]:[CIF Avg Active Sessions node2]])</f>
        <v>6.59</v>
      </c>
      <c r="N167" s="47">
        <v>3.17</v>
      </c>
      <c r="O167" s="47">
        <v>3.42</v>
      </c>
      <c r="P167" s="3">
        <f>Таблица2[[#This Row],[CIF Avg Active Sessions node1]]/Таблица2[[#This Row],[CIF Avg Active Sessions (sum)]]</f>
        <v>0.48103186646433993</v>
      </c>
      <c r="Q167" s="3">
        <f>Таблица2[[#This Row],[CIF Avg Active Sessions node2]]/Таблица2[[#This Row],[CIF Avg Active Sessions (sum)]]</f>
        <v>0.51896813353566007</v>
      </c>
      <c r="R167" s="47">
        <f>SUM(Таблица2[[#This Row],[LAP DBTime node1 (min)]:[LAP DBTime node2 (min)]])</f>
        <v>6.879999999999999</v>
      </c>
      <c r="S167" s="47">
        <v>4.0199999999999996</v>
      </c>
      <c r="T167" s="47">
        <v>2.86</v>
      </c>
      <c r="U167" s="3">
        <f>Таблица2[[#This Row],[LAP DBTime node1 (min)]]/Таблица2[[#This Row],[LAP DBTime (sum)]]</f>
        <v>0.58430232558139539</v>
      </c>
      <c r="V167" s="3">
        <f>Таблица2[[#This Row],[LAP DBTime node2 (min)]]/Таблица2[[#This Row],[LAP DBTime (sum)]]</f>
        <v>0.41569767441860467</v>
      </c>
      <c r="W167" s="47">
        <f>SUM(Таблица2[[#This Row],[LAP Avg Active Sessions node1]:[LAP Avg Active Sessions node2]])</f>
        <v>0.12000000000000001</v>
      </c>
      <c r="X167" s="47">
        <v>7.0000000000000007E-2</v>
      </c>
      <c r="Y167" s="47">
        <v>0.05</v>
      </c>
      <c r="Z167" s="3">
        <f>Таблица2[[#This Row],[LAP Avg Active Sessions node1]]/Таблица2[[#This Row],[LAP Avg Active Sessions (sum)]]</f>
        <v>0.58333333333333337</v>
      </c>
      <c r="AA167" s="3">
        <f>Таблица2[[#This Row],[LAP Avg Active Sessions node2]]/Таблица2[[#This Row],[LAP Avg Active Sessions (sum)]]</f>
        <v>0.41666666666666663</v>
      </c>
    </row>
    <row r="168" spans="1:27" hidden="1" x14ac:dyDescent="0.25">
      <c r="A168" s="47" t="s">
        <v>471</v>
      </c>
      <c r="B168" s="47" t="s">
        <v>469</v>
      </c>
      <c r="C168" s="47" t="s">
        <v>472</v>
      </c>
      <c r="D168" s="47" t="s">
        <v>473</v>
      </c>
      <c r="E168" s="47">
        <v>50</v>
      </c>
      <c r="F168" s="47">
        <v>5691</v>
      </c>
      <c r="G168" s="47" t="s">
        <v>49</v>
      </c>
      <c r="H168" s="47">
        <f>SUM(Таблица2[[#This Row],[CIF DBTime node1 (min)]:[CIF DBTime node2 (min)]])</f>
        <v>323.39</v>
      </c>
      <c r="I168" s="47">
        <v>143.69999999999999</v>
      </c>
      <c r="J168" s="47">
        <v>179.69</v>
      </c>
      <c r="K168" s="3">
        <f>Таблица2[[#This Row],[CIF DBTime node1 (min)]]/Таблица2[[#This Row],[CIF DBTime (sum)]]</f>
        <v>0.44435511302142922</v>
      </c>
      <c r="L168" s="3">
        <f>Таблица2[[#This Row],[CIF DBTime node2 (min)]]/Таблица2[[#This Row],[CIF DBTime (sum)]]</f>
        <v>0.55564488697857073</v>
      </c>
      <c r="M168" s="47">
        <f>SUM(Таблица2[[#This Row],[CIF Avg Active Sessions node1]:[CIF Avg Active Sessions node2]])</f>
        <v>6.5</v>
      </c>
      <c r="N168" s="47">
        <v>2.89</v>
      </c>
      <c r="O168" s="47">
        <v>3.61</v>
      </c>
      <c r="P168" s="3">
        <f>Таблица2[[#This Row],[CIF Avg Active Sessions node1]]/Таблица2[[#This Row],[CIF Avg Active Sessions (sum)]]</f>
        <v>0.44461538461538463</v>
      </c>
      <c r="Q168" s="3">
        <f>Таблица2[[#This Row],[CIF Avg Active Sessions node2]]/Таблица2[[#This Row],[CIF Avg Active Sessions (sum)]]</f>
        <v>0.55538461538461537</v>
      </c>
      <c r="R168" s="47">
        <f>SUM(Таблица2[[#This Row],[LAP DBTime node1 (min)]:[LAP DBTime node2 (min)]])</f>
        <v>7.49</v>
      </c>
      <c r="S168" s="47">
        <v>4.2300000000000004</v>
      </c>
      <c r="T168" s="47">
        <v>3.26</v>
      </c>
      <c r="U168" s="3">
        <f>Таблица2[[#This Row],[LAP DBTime node1 (min)]]/Таблица2[[#This Row],[LAP DBTime (sum)]]</f>
        <v>0.56475300400534045</v>
      </c>
      <c r="V168" s="3">
        <f>Таблица2[[#This Row],[LAP DBTime node2 (min)]]/Таблица2[[#This Row],[LAP DBTime (sum)]]</f>
        <v>0.43524699599465949</v>
      </c>
      <c r="W168" s="47">
        <f>SUM(Таблица2[[#This Row],[LAP Avg Active Sessions node1]:[LAP Avg Active Sessions node2]])</f>
        <v>0.12000000000000001</v>
      </c>
      <c r="X168" s="47">
        <v>7.0000000000000007E-2</v>
      </c>
      <c r="Y168" s="47">
        <v>0.05</v>
      </c>
      <c r="Z168" s="3">
        <f>Таблица2[[#This Row],[LAP Avg Active Sessions node1]]/Таблица2[[#This Row],[LAP Avg Active Sessions (sum)]]</f>
        <v>0.58333333333333337</v>
      </c>
      <c r="AA168" s="3">
        <f>Таблица2[[#This Row],[LAP Avg Active Sessions node2]]/Таблица2[[#This Row],[LAP Avg Active Sessions (sum)]]</f>
        <v>0.41666666666666663</v>
      </c>
    </row>
    <row r="169" spans="1:27" hidden="1" x14ac:dyDescent="0.25">
      <c r="A169" s="47" t="s">
        <v>474</v>
      </c>
      <c r="B169" s="47" t="s">
        <v>475</v>
      </c>
      <c r="C169" s="47" t="s">
        <v>476</v>
      </c>
      <c r="D169" s="47" t="s">
        <v>477</v>
      </c>
      <c r="E169" s="47">
        <v>61</v>
      </c>
      <c r="F169" s="47">
        <v>5693</v>
      </c>
      <c r="G169" s="47" t="s">
        <v>49</v>
      </c>
      <c r="H169" s="47">
        <f>SUM(Таблица2[[#This Row],[CIF DBTime node1 (min)]:[CIF DBTime node2 (min)]])</f>
        <v>387.03</v>
      </c>
      <c r="I169" s="47">
        <v>168.06</v>
      </c>
      <c r="J169" s="47">
        <v>218.97</v>
      </c>
      <c r="K169" s="3">
        <f>Таблица2[[#This Row],[CIF DBTime node1 (min)]]/Таблица2[[#This Row],[CIF DBTime (sum)]]</f>
        <v>0.43422990465855366</v>
      </c>
      <c r="L169" s="3">
        <f>Таблица2[[#This Row],[CIF DBTime node2 (min)]]/Таблица2[[#This Row],[CIF DBTime (sum)]]</f>
        <v>0.5657700953414464</v>
      </c>
      <c r="M169" s="47">
        <f>SUM(Таблица2[[#This Row],[CIF Avg Active Sessions node1]:[CIF Avg Active Sessions node2]])</f>
        <v>6.3100000000000005</v>
      </c>
      <c r="N169" s="47">
        <v>2.74</v>
      </c>
      <c r="O169" s="47">
        <v>3.57</v>
      </c>
      <c r="P169" s="3">
        <f>Таблица2[[#This Row],[CIF Avg Active Sessions node1]]/Таблица2[[#This Row],[CIF Avg Active Sessions (sum)]]</f>
        <v>0.43423137876386686</v>
      </c>
      <c r="Q169" s="3">
        <f>Таблица2[[#This Row],[CIF Avg Active Sessions node2]]/Таблица2[[#This Row],[CIF Avg Active Sessions (sum)]]</f>
        <v>0.56576862123613303</v>
      </c>
      <c r="R169" s="47">
        <f>SUM(Таблица2[[#This Row],[LAP DBTime node1 (min)]:[LAP DBTime node2 (min)]])</f>
        <v>38.46</v>
      </c>
      <c r="S169" s="47">
        <v>35.97</v>
      </c>
      <c r="T169" s="47">
        <v>2.4900000000000002</v>
      </c>
      <c r="U169" s="3">
        <f>Таблица2[[#This Row],[LAP DBTime node1 (min)]]/Таблица2[[#This Row],[LAP DBTime (sum)]]</f>
        <v>0.93525741029641185</v>
      </c>
      <c r="V169" s="3">
        <f>Таблица2[[#This Row],[LAP DBTime node2 (min)]]/Таблица2[[#This Row],[LAP DBTime (sum)]]</f>
        <v>6.4742589703588149E-2</v>
      </c>
      <c r="W169" s="47">
        <f>SUM(Таблица2[[#This Row],[LAP Avg Active Sessions node1]:[LAP Avg Active Sessions node2]])</f>
        <v>0.64</v>
      </c>
      <c r="X169" s="47">
        <v>0.6</v>
      </c>
      <c r="Y169" s="47">
        <v>0.04</v>
      </c>
      <c r="Z169" s="3">
        <f>Таблица2[[#This Row],[LAP Avg Active Sessions node1]]/Таблица2[[#This Row],[LAP Avg Active Sessions (sum)]]</f>
        <v>0.9375</v>
      </c>
      <c r="AA169" s="3">
        <f>Таблица2[[#This Row],[LAP Avg Active Sessions node2]]/Таблица2[[#This Row],[LAP Avg Active Sessions (sum)]]</f>
        <v>6.25E-2</v>
      </c>
    </row>
    <row r="170" spans="1:27" hidden="1" x14ac:dyDescent="0.25">
      <c r="A170" s="47" t="s">
        <v>478</v>
      </c>
      <c r="B170" s="47" t="s">
        <v>479</v>
      </c>
      <c r="C170" s="47" t="s">
        <v>480</v>
      </c>
      <c r="D170" s="47" t="s">
        <v>481</v>
      </c>
      <c r="E170" s="47">
        <v>61</v>
      </c>
      <c r="F170" s="47">
        <v>5695</v>
      </c>
      <c r="G170" s="47" t="s">
        <v>49</v>
      </c>
      <c r="H170" s="47">
        <f>SUM(Таблица2[[#This Row],[CIF DBTime node1 (min)]:[CIF DBTime node2 (min)]])</f>
        <v>387.95000000000005</v>
      </c>
      <c r="I170" s="47">
        <v>153.99</v>
      </c>
      <c r="J170" s="47">
        <v>233.96</v>
      </c>
      <c r="K170" s="3">
        <f>Таблица2[[#This Row],[CIF DBTime node1 (min)]]/Таблица2[[#This Row],[CIF DBTime (sum)]]</f>
        <v>0.39693259440649564</v>
      </c>
      <c r="L170" s="3">
        <f>Таблица2[[#This Row],[CIF DBTime node2 (min)]]/Таблица2[[#This Row],[CIF DBTime (sum)]]</f>
        <v>0.60306740559350425</v>
      </c>
      <c r="M170" s="47">
        <f>SUM(Таблица2[[#This Row],[CIF Avg Active Sessions node1]:[CIF Avg Active Sessions node2]])</f>
        <v>6.3699999999999992</v>
      </c>
      <c r="N170" s="47">
        <v>2.5299999999999998</v>
      </c>
      <c r="O170" s="47">
        <v>3.84</v>
      </c>
      <c r="P170" s="3">
        <f>Таблица2[[#This Row],[CIF Avg Active Sessions node1]]/Таблица2[[#This Row],[CIF Avg Active Sessions (sum)]]</f>
        <v>0.39717425431711145</v>
      </c>
      <c r="Q170" s="3">
        <f>Таблица2[[#This Row],[CIF Avg Active Sessions node2]]/Таблица2[[#This Row],[CIF Avg Active Sessions (sum)]]</f>
        <v>0.6028257456828886</v>
      </c>
      <c r="R170" s="47">
        <f>SUM(Таблица2[[#This Row],[LAP DBTime node1 (min)]:[LAP DBTime node2 (min)]])</f>
        <v>6.58</v>
      </c>
      <c r="S170" s="47">
        <v>5.9</v>
      </c>
      <c r="T170" s="47">
        <v>0.68</v>
      </c>
      <c r="U170" s="3">
        <f>Таблица2[[#This Row],[LAP DBTime node1 (min)]]/Таблица2[[#This Row],[LAP DBTime (sum)]]</f>
        <v>0.89665653495440734</v>
      </c>
      <c r="V170" s="3">
        <f>Таблица2[[#This Row],[LAP DBTime node2 (min)]]/Таблица2[[#This Row],[LAP DBTime (sum)]]</f>
        <v>0.10334346504559271</v>
      </c>
      <c r="W170" s="47">
        <f>SUM(Таблица2[[#This Row],[LAP Avg Active Sessions node1]:[LAP Avg Active Sessions node2]])</f>
        <v>0.11</v>
      </c>
      <c r="X170" s="47">
        <v>0.1</v>
      </c>
      <c r="Y170" s="47">
        <v>0.01</v>
      </c>
      <c r="Z170" s="3">
        <f>Таблица2[[#This Row],[LAP Avg Active Sessions node1]]/Таблица2[[#This Row],[LAP Avg Active Sessions (sum)]]</f>
        <v>0.90909090909090917</v>
      </c>
      <c r="AA170" s="3">
        <f>Таблица2[[#This Row],[LAP Avg Active Sessions node2]]/Таблица2[[#This Row],[LAP Avg Active Sessions (sum)]]</f>
        <v>9.0909090909090912E-2</v>
      </c>
    </row>
    <row r="171" spans="1:27" hidden="1" x14ac:dyDescent="0.25">
      <c r="A171" s="47" t="s">
        <v>482</v>
      </c>
      <c r="B171" s="47" t="s">
        <v>483</v>
      </c>
      <c r="C171" s="47" t="s">
        <v>484</v>
      </c>
      <c r="D171" s="47" t="s">
        <v>398</v>
      </c>
      <c r="E171" s="47">
        <v>60</v>
      </c>
      <c r="F171" s="47">
        <v>5699</v>
      </c>
      <c r="G171" s="47" t="s">
        <v>49</v>
      </c>
      <c r="H171" s="47">
        <f>SUM(Таблица2[[#This Row],[CIF DBTime node1 (min)]:[CIF DBTime node2 (min)]])</f>
        <v>385.28999999999996</v>
      </c>
      <c r="I171" s="47">
        <v>179.97</v>
      </c>
      <c r="J171" s="47">
        <v>205.32</v>
      </c>
      <c r="K171" s="3">
        <f>Таблица2[[#This Row],[CIF DBTime node1 (min)]]/Таблица2[[#This Row],[CIF DBTime (sum)]]</f>
        <v>0.46710270186093594</v>
      </c>
      <c r="L171" s="3">
        <f>Таблица2[[#This Row],[CIF DBTime node2 (min)]]/Таблица2[[#This Row],[CIF DBTime (sum)]]</f>
        <v>0.53289729813906417</v>
      </c>
      <c r="M171" s="47">
        <f>SUM(Таблица2[[#This Row],[CIF Avg Active Sessions node1]:[CIF Avg Active Sessions node2]])</f>
        <v>6.38</v>
      </c>
      <c r="N171" s="47">
        <v>2.98</v>
      </c>
      <c r="O171" s="47">
        <v>3.4</v>
      </c>
      <c r="P171" s="3">
        <f>Таблица2[[#This Row],[CIF Avg Active Sessions node1]]/Таблица2[[#This Row],[CIF Avg Active Sessions (sum)]]</f>
        <v>0.4670846394984326</v>
      </c>
      <c r="Q171" s="3">
        <f>Таблица2[[#This Row],[CIF Avg Active Sessions node2]]/Таблица2[[#This Row],[CIF Avg Active Sessions (sum)]]</f>
        <v>0.5329153605015674</v>
      </c>
      <c r="R171" s="47">
        <f>SUM(Таблица2[[#This Row],[LAP DBTime node1 (min)]:[LAP DBTime node2 (min)]])</f>
        <v>7.26</v>
      </c>
      <c r="S171" s="47">
        <v>5.28</v>
      </c>
      <c r="T171" s="47">
        <v>1.98</v>
      </c>
      <c r="U171" s="3">
        <f>Таблица2[[#This Row],[LAP DBTime node1 (min)]]/Таблица2[[#This Row],[LAP DBTime (sum)]]</f>
        <v>0.72727272727272729</v>
      </c>
      <c r="V171" s="3">
        <f>Таблица2[[#This Row],[LAP DBTime node2 (min)]]/Таблица2[[#This Row],[LAP DBTime (sum)]]</f>
        <v>0.27272727272727271</v>
      </c>
      <c r="W171" s="47">
        <f>SUM(Таблица2[[#This Row],[LAP Avg Active Sessions node1]:[LAP Avg Active Sessions node2]])</f>
        <v>0.12</v>
      </c>
      <c r="X171" s="47">
        <v>0.09</v>
      </c>
      <c r="Y171" s="47">
        <v>0.03</v>
      </c>
      <c r="Z171" s="3">
        <f>Таблица2[[#This Row],[LAP Avg Active Sessions node1]]/Таблица2[[#This Row],[LAP Avg Active Sessions (sum)]]</f>
        <v>0.75</v>
      </c>
      <c r="AA171" s="3">
        <f>Таблица2[[#This Row],[LAP Avg Active Sessions node2]]/Таблица2[[#This Row],[LAP Avg Active Sessions (sum)]]</f>
        <v>0.25</v>
      </c>
    </row>
    <row r="172" spans="1:27" hidden="1" x14ac:dyDescent="0.25">
      <c r="A172" s="47" t="s">
        <v>482</v>
      </c>
      <c r="B172" s="47" t="s">
        <v>483</v>
      </c>
      <c r="C172" s="47" t="s">
        <v>357</v>
      </c>
      <c r="D172" s="47" t="s">
        <v>201</v>
      </c>
      <c r="E172" s="47">
        <v>60</v>
      </c>
      <c r="F172" s="47">
        <v>5700</v>
      </c>
      <c r="G172" s="47" t="s">
        <v>49</v>
      </c>
      <c r="H172" s="47">
        <f>SUM(Таблица2[[#This Row],[CIF DBTime node1 (min)]:[CIF DBTime node2 (min)]])</f>
        <v>388.38</v>
      </c>
      <c r="I172" s="47">
        <v>139.31</v>
      </c>
      <c r="J172" s="47">
        <v>249.07</v>
      </c>
      <c r="K172" s="3">
        <f>Таблица2[[#This Row],[CIF DBTime node1 (min)]]/Таблица2[[#This Row],[CIF DBTime (sum)]]</f>
        <v>0.35869509243524383</v>
      </c>
      <c r="L172" s="3">
        <f>Таблица2[[#This Row],[CIF DBTime node2 (min)]]/Таблица2[[#This Row],[CIF DBTime (sum)]]</f>
        <v>0.64130490756475611</v>
      </c>
      <c r="M172" s="47">
        <f>SUM(Таблица2[[#This Row],[CIF Avg Active Sessions node1]:[CIF Avg Active Sessions node2]])</f>
        <v>6.4399999999999995</v>
      </c>
      <c r="N172" s="47">
        <v>2.31</v>
      </c>
      <c r="O172" s="47">
        <v>4.13</v>
      </c>
      <c r="P172" s="3">
        <f>Таблица2[[#This Row],[CIF Avg Active Sessions node1]]/Таблица2[[#This Row],[CIF Avg Active Sessions (sum)]]</f>
        <v>0.35869565217391308</v>
      </c>
      <c r="Q172" s="3">
        <f>Таблица2[[#This Row],[CIF Avg Active Sessions node2]]/Таблица2[[#This Row],[CIF Avg Active Sessions (sum)]]</f>
        <v>0.64130434782608703</v>
      </c>
      <c r="R172" s="47">
        <f>SUM(Таблица2[[#This Row],[LAP DBTime node1 (min)]:[LAP DBTime node2 (min)]])</f>
        <v>8.1499999999999986</v>
      </c>
      <c r="S172" s="47">
        <v>5.81</v>
      </c>
      <c r="T172" s="47">
        <v>2.34</v>
      </c>
      <c r="U172" s="3">
        <f>Таблица2[[#This Row],[LAP DBTime node1 (min)]]/Таблица2[[#This Row],[LAP DBTime (sum)]]</f>
        <v>0.71288343558282219</v>
      </c>
      <c r="V172" s="3">
        <f>Таблица2[[#This Row],[LAP DBTime node2 (min)]]/Таблица2[[#This Row],[LAP DBTime (sum)]]</f>
        <v>0.28711656441717792</v>
      </c>
      <c r="W172" s="47">
        <f>SUM(Таблица2[[#This Row],[LAP Avg Active Sessions node1]:[LAP Avg Active Sessions node2]])</f>
        <v>0.14000000000000001</v>
      </c>
      <c r="X172" s="47">
        <v>0.1</v>
      </c>
      <c r="Y172" s="47">
        <v>0.04</v>
      </c>
      <c r="Z172" s="3">
        <f>Таблица2[[#This Row],[LAP Avg Active Sessions node1]]/Таблица2[[#This Row],[LAP Avg Active Sessions (sum)]]</f>
        <v>0.7142857142857143</v>
      </c>
      <c r="AA172" s="3">
        <f>Таблица2[[#This Row],[LAP Avg Active Sessions node2]]/Таблица2[[#This Row],[LAP Avg Active Sessions (sum)]]</f>
        <v>0.2857142857142857</v>
      </c>
    </row>
    <row r="173" spans="1:27" hidden="1" x14ac:dyDescent="0.25">
      <c r="A173" s="47" t="s">
        <v>485</v>
      </c>
      <c r="B173" s="47" t="s">
        <v>486</v>
      </c>
      <c r="C173" s="47" t="s">
        <v>401</v>
      </c>
      <c r="D173" s="47" t="s">
        <v>140</v>
      </c>
      <c r="E173" s="47">
        <v>60</v>
      </c>
      <c r="F173" s="47">
        <v>5702</v>
      </c>
      <c r="G173" s="47" t="s">
        <v>49</v>
      </c>
      <c r="H173" s="47">
        <f>SUM(Таблица2[[#This Row],[CIF DBTime node1 (min)]:[CIF DBTime node2 (min)]])</f>
        <v>369.52</v>
      </c>
      <c r="I173" s="47">
        <v>152.72</v>
      </c>
      <c r="J173" s="47">
        <v>216.8</v>
      </c>
      <c r="K173" s="3">
        <f>Таблица2[[#This Row],[CIF DBTime node1 (min)]]/Таблица2[[#This Row],[CIF DBTime (sum)]]</f>
        <v>0.41329292054557265</v>
      </c>
      <c r="L173" s="3">
        <f>Таблица2[[#This Row],[CIF DBTime node2 (min)]]/Таблица2[[#This Row],[CIF DBTime (sum)]]</f>
        <v>0.58670707945442746</v>
      </c>
      <c r="M173" s="47">
        <f>SUM(Таблица2[[#This Row],[CIF Avg Active Sessions node1]:[CIF Avg Active Sessions node2]])</f>
        <v>6.13</v>
      </c>
      <c r="N173" s="47">
        <v>2.5299999999999998</v>
      </c>
      <c r="O173" s="47">
        <v>3.6</v>
      </c>
      <c r="P173" s="3">
        <f>Таблица2[[#This Row],[CIF Avg Active Sessions node1]]/Таблица2[[#This Row],[CIF Avg Active Sessions (sum)]]</f>
        <v>0.41272430668841759</v>
      </c>
      <c r="Q173" s="3">
        <f>Таблица2[[#This Row],[CIF Avg Active Sessions node2]]/Таблица2[[#This Row],[CIF Avg Active Sessions (sum)]]</f>
        <v>0.58727569331158236</v>
      </c>
      <c r="R173" s="47">
        <f>SUM(Таблица2[[#This Row],[LAP DBTime node1 (min)]:[LAP DBTime node2 (min)]])</f>
        <v>6.33</v>
      </c>
      <c r="S173" s="47">
        <v>3.84</v>
      </c>
      <c r="T173" s="47">
        <v>2.4900000000000002</v>
      </c>
      <c r="U173" s="3">
        <f>Таблица2[[#This Row],[LAP DBTime node1 (min)]]/Таблица2[[#This Row],[LAP DBTime (sum)]]</f>
        <v>0.60663507109004733</v>
      </c>
      <c r="V173" s="3">
        <f>Таблица2[[#This Row],[LAP DBTime node2 (min)]]/Таблица2[[#This Row],[LAP DBTime (sum)]]</f>
        <v>0.39336492890995262</v>
      </c>
      <c r="W173" s="47">
        <f>SUM(Таблица2[[#This Row],[LAP Avg Active Sessions node1]:[LAP Avg Active Sessions node2]])</f>
        <v>0.1</v>
      </c>
      <c r="X173" s="47">
        <v>0.06</v>
      </c>
      <c r="Y173" s="47">
        <v>0.04</v>
      </c>
      <c r="Z173" s="3">
        <f>Таблица2[[#This Row],[LAP Avg Active Sessions node1]]/Таблица2[[#This Row],[LAP Avg Active Sessions (sum)]]</f>
        <v>0.6</v>
      </c>
      <c r="AA173" s="3">
        <f>Таблица2[[#This Row],[LAP Avg Active Sessions node2]]/Таблица2[[#This Row],[LAP Avg Active Sessions (sum)]]</f>
        <v>0.39999999999999997</v>
      </c>
    </row>
    <row r="174" spans="1:27" hidden="1" x14ac:dyDescent="0.25">
      <c r="A174" s="47" t="s">
        <v>487</v>
      </c>
      <c r="B174" s="47" t="s">
        <v>488</v>
      </c>
      <c r="C174" s="47" t="s">
        <v>195</v>
      </c>
      <c r="D174" s="47" t="s">
        <v>98</v>
      </c>
      <c r="E174" s="47">
        <v>60</v>
      </c>
      <c r="F174" s="47">
        <v>5706</v>
      </c>
      <c r="G174" s="47" t="s">
        <v>49</v>
      </c>
      <c r="H174" s="47">
        <f>SUM(Таблица2[[#This Row],[CIF DBTime node1 (min)]:[CIF DBTime node2 (min)]])</f>
        <v>368.31</v>
      </c>
      <c r="I174" s="47">
        <v>159.03</v>
      </c>
      <c r="J174" s="47">
        <v>209.28</v>
      </c>
      <c r="K174" s="3">
        <f>Таблица2[[#This Row],[CIF DBTime node1 (min)]]/Таблица2[[#This Row],[CIF DBTime (sum)]]</f>
        <v>0.4317830088783905</v>
      </c>
      <c r="L174" s="3">
        <f>Таблица2[[#This Row],[CIF DBTime node2 (min)]]/Таблица2[[#This Row],[CIF DBTime (sum)]]</f>
        <v>0.5682169911216095</v>
      </c>
      <c r="M174" s="47">
        <f>SUM(Таблица2[[#This Row],[CIF Avg Active Sessions node1]:[CIF Avg Active Sessions node2]])</f>
        <v>6.11</v>
      </c>
      <c r="N174" s="47">
        <v>2.64</v>
      </c>
      <c r="O174" s="47">
        <v>3.47</v>
      </c>
      <c r="P174" s="3">
        <f>Таблица2[[#This Row],[CIF Avg Active Sessions node1]]/Таблица2[[#This Row],[CIF Avg Active Sessions (sum)]]</f>
        <v>0.43207855973813419</v>
      </c>
      <c r="Q174" s="3">
        <f>Таблица2[[#This Row],[CIF Avg Active Sessions node2]]/Таблица2[[#This Row],[CIF Avg Active Sessions (sum)]]</f>
        <v>0.56792144026186575</v>
      </c>
      <c r="R174" s="47">
        <f>SUM(Таблица2[[#This Row],[LAP DBTime node1 (min)]:[LAP DBTime node2 (min)]])</f>
        <v>28.8</v>
      </c>
      <c r="S174" s="47">
        <v>26.3</v>
      </c>
      <c r="T174" s="47">
        <v>2.5</v>
      </c>
      <c r="U174" s="3">
        <f>Таблица2[[#This Row],[LAP DBTime node1 (min)]]/Таблица2[[#This Row],[LAP DBTime (sum)]]</f>
        <v>0.91319444444444442</v>
      </c>
      <c r="V174" s="3">
        <f>Таблица2[[#This Row],[LAP DBTime node2 (min)]]/Таблица2[[#This Row],[LAP DBTime (sum)]]</f>
        <v>8.6805555555555552E-2</v>
      </c>
      <c r="W174" s="47">
        <f>SUM(Таблица2[[#This Row],[LAP Avg Active Sessions node1]:[LAP Avg Active Sessions node2]])</f>
        <v>0.48</v>
      </c>
      <c r="X174" s="47">
        <v>0.44</v>
      </c>
      <c r="Y174" s="47">
        <v>0.04</v>
      </c>
      <c r="Z174" s="3">
        <f>Таблица2[[#This Row],[LAP Avg Active Sessions node1]]/Таблица2[[#This Row],[LAP Avg Active Sessions (sum)]]</f>
        <v>0.91666666666666674</v>
      </c>
      <c r="AA174" s="3">
        <f>Таблица2[[#This Row],[LAP Avg Active Sessions node2]]/Таблица2[[#This Row],[LAP Avg Active Sessions (sum)]]</f>
        <v>8.3333333333333343E-2</v>
      </c>
    </row>
    <row r="175" spans="1:27" hidden="1" x14ac:dyDescent="0.25">
      <c r="A175" s="47" t="s">
        <v>489</v>
      </c>
      <c r="B175" s="47" t="s">
        <v>490</v>
      </c>
      <c r="C175" s="47" t="s">
        <v>152</v>
      </c>
      <c r="D175" s="47" t="s">
        <v>466</v>
      </c>
      <c r="E175" s="47">
        <v>61</v>
      </c>
      <c r="F175" s="47">
        <v>5714</v>
      </c>
      <c r="G175" s="47" t="s">
        <v>49</v>
      </c>
      <c r="H175" s="47">
        <f>SUM(Таблица2[[#This Row],[CIF DBTime node1 (min)]:[CIF DBTime node2 (min)]])</f>
        <v>379.56</v>
      </c>
      <c r="I175" s="47">
        <v>201.63</v>
      </c>
      <c r="J175" s="47">
        <v>177.93</v>
      </c>
      <c r="K175" s="3">
        <f>Таблица2[[#This Row],[CIF DBTime node1 (min)]]/Таблица2[[#This Row],[CIF DBTime (sum)]]</f>
        <v>0.53122036041732534</v>
      </c>
      <c r="L175" s="3">
        <f>Таблица2[[#This Row],[CIF DBTime node2 (min)]]/Таблица2[[#This Row],[CIF DBTime (sum)]]</f>
        <v>0.46877963958267471</v>
      </c>
      <c r="M175" s="47">
        <f>SUM(Таблица2[[#This Row],[CIF Avg Active Sessions node1]:[CIF Avg Active Sessions node2]])</f>
        <v>6.25</v>
      </c>
      <c r="N175" s="47">
        <v>3.32</v>
      </c>
      <c r="O175" s="47">
        <v>2.93</v>
      </c>
      <c r="P175" s="3">
        <f>Таблица2[[#This Row],[CIF Avg Active Sessions node1]]/Таблица2[[#This Row],[CIF Avg Active Sessions (sum)]]</f>
        <v>0.53120000000000001</v>
      </c>
      <c r="Q175" s="3">
        <f>Таблица2[[#This Row],[CIF Avg Active Sessions node2]]/Таблица2[[#This Row],[CIF Avg Active Sessions (sum)]]</f>
        <v>0.46880000000000005</v>
      </c>
      <c r="R175" s="47">
        <f>SUM(Таблица2[[#This Row],[LAP DBTime node1 (min)]:[LAP DBTime node2 (min)]])</f>
        <v>6.88</v>
      </c>
      <c r="S175" s="47">
        <v>5.38</v>
      </c>
      <c r="T175" s="47">
        <v>1.5</v>
      </c>
      <c r="U175" s="3">
        <f>Таблица2[[#This Row],[LAP DBTime node1 (min)]]/Таблица2[[#This Row],[LAP DBTime (sum)]]</f>
        <v>0.78197674418604646</v>
      </c>
      <c r="V175" s="3">
        <f>Таблица2[[#This Row],[LAP DBTime node2 (min)]]/Таблица2[[#This Row],[LAP DBTime (sum)]]</f>
        <v>0.21802325581395349</v>
      </c>
      <c r="W175" s="47">
        <f>SUM(Таблица2[[#This Row],[LAP Avg Active Sessions node1]:[LAP Avg Active Sessions node2]])</f>
        <v>0.11</v>
      </c>
      <c r="X175" s="47">
        <v>0.09</v>
      </c>
      <c r="Y175" s="47">
        <v>0.02</v>
      </c>
      <c r="Z175" s="3">
        <f>Таблица2[[#This Row],[LAP Avg Active Sessions node1]]/Таблица2[[#This Row],[LAP Avg Active Sessions (sum)]]</f>
        <v>0.81818181818181812</v>
      </c>
      <c r="AA175" s="3">
        <f>Таблица2[[#This Row],[LAP Avg Active Sessions node2]]/Таблица2[[#This Row],[LAP Avg Active Sessions (sum)]]</f>
        <v>0.18181818181818182</v>
      </c>
    </row>
    <row r="176" spans="1:27" hidden="1" x14ac:dyDescent="0.25">
      <c r="A176" s="47" t="s">
        <v>491</v>
      </c>
      <c r="B176" s="47" t="s">
        <v>492</v>
      </c>
      <c r="C176" s="47" t="s">
        <v>142</v>
      </c>
      <c r="D176" s="47" t="s">
        <v>115</v>
      </c>
      <c r="E176" s="47">
        <v>60</v>
      </c>
      <c r="F176" s="47">
        <v>5726</v>
      </c>
      <c r="G176" s="47" t="s">
        <v>49</v>
      </c>
      <c r="H176" s="47">
        <f>SUM(Таблица2[[#This Row],[CIF DBTime node1 (min)]:[CIF DBTime node2 (min)]])</f>
        <v>325.94</v>
      </c>
      <c r="I176" s="47">
        <v>122.41</v>
      </c>
      <c r="J176" s="47">
        <v>203.53</v>
      </c>
      <c r="K176" s="3">
        <f>Таблица2[[#This Row],[CIF DBTime node1 (min)]]/Таблица2[[#This Row],[CIF DBTime (sum)]]</f>
        <v>0.37555991900349756</v>
      </c>
      <c r="L176" s="3">
        <f>Таблица2[[#This Row],[CIF DBTime node2 (min)]]/Таблица2[[#This Row],[CIF DBTime (sum)]]</f>
        <v>0.62444008099650239</v>
      </c>
      <c r="M176" s="47">
        <f>SUM(Таблица2[[#This Row],[CIF Avg Active Sessions node1]:[CIF Avg Active Sessions node2]])</f>
        <v>5.46</v>
      </c>
      <c r="N176" s="47">
        <v>2.0499999999999998</v>
      </c>
      <c r="O176" s="47">
        <v>3.41</v>
      </c>
      <c r="P176" s="3">
        <f>Таблица2[[#This Row],[CIF Avg Active Sessions node1]]/Таблица2[[#This Row],[CIF Avg Active Sessions (sum)]]</f>
        <v>0.3754578754578754</v>
      </c>
      <c r="Q176" s="3">
        <f>Таблица2[[#This Row],[CIF Avg Active Sessions node2]]/Таблица2[[#This Row],[CIF Avg Active Sessions (sum)]]</f>
        <v>0.62454212454212454</v>
      </c>
      <c r="R176" s="47">
        <f>SUM(Таблица2[[#This Row],[LAP DBTime node1 (min)]:[LAP DBTime node2 (min)]])</f>
        <v>66.809999999999988</v>
      </c>
      <c r="S176" s="47">
        <v>65.209999999999994</v>
      </c>
      <c r="T176" s="47">
        <v>1.6</v>
      </c>
      <c r="U176" s="3">
        <f>Таблица2[[#This Row],[LAP DBTime node1 (min)]]/Таблица2[[#This Row],[LAP DBTime (sum)]]</f>
        <v>0.97605148929800933</v>
      </c>
      <c r="V176" s="3">
        <f>Таблица2[[#This Row],[LAP DBTime node2 (min)]]/Таблица2[[#This Row],[LAP DBTime (sum)]]</f>
        <v>2.3948510701990725E-2</v>
      </c>
      <c r="W176" s="47">
        <f>SUM(Таблица2[[#This Row],[LAP Avg Active Sessions node1]:[LAP Avg Active Sessions node2]])</f>
        <v>1.1200000000000001</v>
      </c>
      <c r="X176" s="47">
        <v>1.0900000000000001</v>
      </c>
      <c r="Y176" s="47">
        <v>0.03</v>
      </c>
      <c r="Z176" s="3">
        <f>Таблица2[[#This Row],[LAP Avg Active Sessions node1]]/Таблица2[[#This Row],[LAP Avg Active Sessions (sum)]]</f>
        <v>0.9732142857142857</v>
      </c>
      <c r="AA176" s="3">
        <f>Таблица2[[#This Row],[LAP Avg Active Sessions node2]]/Таблица2[[#This Row],[LAP Avg Active Sessions (sum)]]</f>
        <v>2.6785714285714281E-2</v>
      </c>
    </row>
    <row r="177" spans="1:27" hidden="1" x14ac:dyDescent="0.25">
      <c r="A177" s="47" t="s">
        <v>493</v>
      </c>
      <c r="B177" s="47" t="s">
        <v>494</v>
      </c>
      <c r="C177" s="47" t="s">
        <v>342</v>
      </c>
      <c r="D177" s="47" t="s">
        <v>142</v>
      </c>
      <c r="E177" s="47">
        <v>60</v>
      </c>
      <c r="F177" s="47">
        <v>5729</v>
      </c>
      <c r="G177" s="47" t="s">
        <v>49</v>
      </c>
      <c r="H177" s="47">
        <f>SUM(Таблица2[[#This Row],[CIF DBTime node1 (min)]:[CIF DBTime node2 (min)]])</f>
        <v>440.81000000000006</v>
      </c>
      <c r="I177" s="47">
        <v>168.02</v>
      </c>
      <c r="J177" s="47">
        <v>272.79000000000002</v>
      </c>
      <c r="K177" s="3">
        <f>Таблица2[[#This Row],[CIF DBTime node1 (min)]]/Таблица2[[#This Row],[CIF DBTime (sum)]]</f>
        <v>0.3811619518613461</v>
      </c>
      <c r="L177" s="3">
        <f>Таблица2[[#This Row],[CIF DBTime node2 (min)]]/Таблица2[[#This Row],[CIF DBTime (sum)]]</f>
        <v>0.61883804813865384</v>
      </c>
      <c r="M177" s="47">
        <f>SUM(Таблица2[[#This Row],[CIF Avg Active Sessions node1]:[CIF Avg Active Sessions node2]])</f>
        <v>7.31</v>
      </c>
      <c r="N177" s="47">
        <v>2.79</v>
      </c>
      <c r="O177" s="47">
        <v>4.5199999999999996</v>
      </c>
      <c r="P177" s="3">
        <f>Таблица2[[#This Row],[CIF Avg Active Sessions node1]]/Таблица2[[#This Row],[CIF Avg Active Sessions (sum)]]</f>
        <v>0.38166894664842682</v>
      </c>
      <c r="Q177" s="3">
        <f>Таблица2[[#This Row],[CIF Avg Active Sessions node2]]/Таблица2[[#This Row],[CIF Avg Active Sessions (sum)]]</f>
        <v>0.61833105335157312</v>
      </c>
      <c r="R177" s="47">
        <f>SUM(Таблица2[[#This Row],[LAP DBTime node1 (min)]:[LAP DBTime node2 (min)]])</f>
        <v>6.71</v>
      </c>
      <c r="S177" s="47">
        <v>5.5</v>
      </c>
      <c r="T177" s="47">
        <v>1.21</v>
      </c>
      <c r="U177" s="3">
        <f>Таблица2[[#This Row],[LAP DBTime node1 (min)]]/Таблица2[[#This Row],[LAP DBTime (sum)]]</f>
        <v>0.81967213114754101</v>
      </c>
      <c r="V177" s="3">
        <f>Таблица2[[#This Row],[LAP DBTime node2 (min)]]/Таблица2[[#This Row],[LAP DBTime (sum)]]</f>
        <v>0.18032786885245902</v>
      </c>
      <c r="W177" s="47">
        <f>SUM(Таблица2[[#This Row],[LAP Avg Active Sessions node1]:[LAP Avg Active Sessions node2]])</f>
        <v>0.11</v>
      </c>
      <c r="X177" s="47">
        <v>0.09</v>
      </c>
      <c r="Y177" s="47">
        <v>0.02</v>
      </c>
      <c r="Z177" s="3">
        <f>Таблица2[[#This Row],[LAP Avg Active Sessions node1]]/Таблица2[[#This Row],[LAP Avg Active Sessions (sum)]]</f>
        <v>0.81818181818181812</v>
      </c>
      <c r="AA177" s="3">
        <f>Таблица2[[#This Row],[LAP Avg Active Sessions node2]]/Таблица2[[#This Row],[LAP Avg Active Sessions (sum)]]</f>
        <v>0.18181818181818182</v>
      </c>
    </row>
    <row r="178" spans="1:27" hidden="1" x14ac:dyDescent="0.25">
      <c r="A178" s="47" t="s">
        <v>495</v>
      </c>
      <c r="B178" s="47" t="s">
        <v>494</v>
      </c>
      <c r="C178" s="47" t="s">
        <v>496</v>
      </c>
      <c r="D178" s="47" t="s">
        <v>127</v>
      </c>
      <c r="E178" s="47">
        <v>60</v>
      </c>
      <c r="F178" s="47">
        <v>5730</v>
      </c>
      <c r="G178" s="47" t="s">
        <v>49</v>
      </c>
      <c r="H178" s="47">
        <f>SUM(Таблица2[[#This Row],[CIF DBTime node1 (min)]:[CIF DBTime node2 (min)]])</f>
        <v>451.47</v>
      </c>
      <c r="I178" s="47">
        <v>176.79</v>
      </c>
      <c r="J178" s="47">
        <v>274.68</v>
      </c>
      <c r="K178" s="3">
        <f>Таблица2[[#This Row],[CIF DBTime node1 (min)]]/Таблица2[[#This Row],[CIF DBTime (sum)]]</f>
        <v>0.39158748089574053</v>
      </c>
      <c r="L178" s="3">
        <f>Таблица2[[#This Row],[CIF DBTime node2 (min)]]/Таблица2[[#This Row],[CIF DBTime (sum)]]</f>
        <v>0.60841251910425942</v>
      </c>
      <c r="M178" s="47">
        <f>SUM(Таблица2[[#This Row],[CIF Avg Active Sessions node1]:[CIF Avg Active Sessions node2]])</f>
        <v>7.54</v>
      </c>
      <c r="N178" s="47">
        <v>2.95</v>
      </c>
      <c r="O178" s="47">
        <v>4.59</v>
      </c>
      <c r="P178" s="3">
        <f>Таблица2[[#This Row],[CIF Avg Active Sessions node1]]/Таблица2[[#This Row],[CIF Avg Active Sessions (sum)]]</f>
        <v>0.39124668435013266</v>
      </c>
      <c r="Q178" s="3">
        <f>Таблица2[[#This Row],[CIF Avg Active Sessions node2]]/Таблица2[[#This Row],[CIF Avg Active Sessions (sum)]]</f>
        <v>0.60875331564986734</v>
      </c>
      <c r="R178" s="47">
        <f>SUM(Таблица2[[#This Row],[LAP DBTime node1 (min)]:[LAP DBTime node2 (min)]])</f>
        <v>6.83</v>
      </c>
      <c r="S178" s="47">
        <v>5.25</v>
      </c>
      <c r="T178" s="47">
        <v>1.58</v>
      </c>
      <c r="U178" s="3">
        <f>Таблица2[[#This Row],[LAP DBTime node1 (min)]]/Таблица2[[#This Row],[LAP DBTime (sum)]]</f>
        <v>0.76866764275256216</v>
      </c>
      <c r="V178" s="3">
        <f>Таблица2[[#This Row],[LAP DBTime node2 (min)]]/Таблица2[[#This Row],[LAP DBTime (sum)]]</f>
        <v>0.23133235724743778</v>
      </c>
      <c r="W178" s="47">
        <f>SUM(Таблица2[[#This Row],[LAP Avg Active Sessions node1]:[LAP Avg Active Sessions node2]])</f>
        <v>0.12</v>
      </c>
      <c r="X178" s="47">
        <v>0.09</v>
      </c>
      <c r="Y178" s="47">
        <v>0.03</v>
      </c>
      <c r="Z178" s="3">
        <f>Таблица2[[#This Row],[LAP Avg Active Sessions node1]]/Таблица2[[#This Row],[LAP Avg Active Sessions (sum)]]</f>
        <v>0.75</v>
      </c>
      <c r="AA178" s="3">
        <f>Таблица2[[#This Row],[LAP Avg Active Sessions node2]]/Таблица2[[#This Row],[LAP Avg Active Sessions (sum)]]</f>
        <v>0.25</v>
      </c>
    </row>
    <row r="179" spans="1:27" hidden="1" x14ac:dyDescent="0.25">
      <c r="A179" s="47" t="s">
        <v>497</v>
      </c>
      <c r="B179" s="47" t="s">
        <v>498</v>
      </c>
      <c r="C179" s="47" t="s">
        <v>499</v>
      </c>
      <c r="D179" s="47" t="s">
        <v>82</v>
      </c>
      <c r="E179" s="47">
        <v>60</v>
      </c>
      <c r="F179" s="47">
        <v>5732</v>
      </c>
      <c r="G179" s="47" t="s">
        <v>49</v>
      </c>
      <c r="H179" s="47">
        <f>SUM(Таблица2[[#This Row],[CIF DBTime node1 (min)]:[CIF DBTime node2 (min)]])</f>
        <v>432.35</v>
      </c>
      <c r="I179" s="47">
        <v>176.96</v>
      </c>
      <c r="J179" s="47">
        <v>255.39</v>
      </c>
      <c r="K179" s="3">
        <f>Таблица2[[#This Row],[CIF DBTime node1 (min)]]/Таблица2[[#This Row],[CIF DBTime (sum)]]</f>
        <v>0.40929802243552676</v>
      </c>
      <c r="L179" s="3">
        <f>Таблица2[[#This Row],[CIF DBTime node2 (min)]]/Таблица2[[#This Row],[CIF DBTime (sum)]]</f>
        <v>0.59070197756447318</v>
      </c>
      <c r="M179" s="47">
        <f>SUM(Таблица2[[#This Row],[CIF Avg Active Sessions node1]:[CIF Avg Active Sessions node2]])</f>
        <v>7.1899999999999995</v>
      </c>
      <c r="N179" s="47">
        <v>2.94</v>
      </c>
      <c r="O179" s="47">
        <v>4.25</v>
      </c>
      <c r="P179" s="3">
        <f>Таблица2[[#This Row],[CIF Avg Active Sessions node1]]/Таблица2[[#This Row],[CIF Avg Active Sessions (sum)]]</f>
        <v>0.40890125173852576</v>
      </c>
      <c r="Q179" s="3">
        <f>Таблица2[[#This Row],[CIF Avg Active Sessions node2]]/Таблица2[[#This Row],[CIF Avg Active Sessions (sum)]]</f>
        <v>0.59109874826147435</v>
      </c>
      <c r="R179" s="47">
        <f>SUM(Таблица2[[#This Row],[LAP DBTime node1 (min)]:[LAP DBTime node2 (min)]])</f>
        <v>6.83</v>
      </c>
      <c r="S179" s="47">
        <v>4.8899999999999997</v>
      </c>
      <c r="T179" s="47">
        <v>1.94</v>
      </c>
      <c r="U179" s="3">
        <f>Таблица2[[#This Row],[LAP DBTime node1 (min)]]/Таблица2[[#This Row],[LAP DBTime (sum)]]</f>
        <v>0.71595900439238647</v>
      </c>
      <c r="V179" s="3">
        <f>Таблица2[[#This Row],[LAP DBTime node2 (min)]]/Таблица2[[#This Row],[LAP DBTime (sum)]]</f>
        <v>0.28404099560761348</v>
      </c>
      <c r="W179" s="47">
        <f>SUM(Таблица2[[#This Row],[LAP Avg Active Sessions node1]:[LAP Avg Active Sessions node2]])</f>
        <v>0.11</v>
      </c>
      <c r="X179" s="47">
        <v>0.08</v>
      </c>
      <c r="Y179" s="47">
        <v>0.03</v>
      </c>
      <c r="Z179" s="3">
        <f>Таблица2[[#This Row],[LAP Avg Active Sessions node1]]/Таблица2[[#This Row],[LAP Avg Active Sessions (sum)]]</f>
        <v>0.72727272727272729</v>
      </c>
      <c r="AA179" s="3">
        <f>Таблица2[[#This Row],[LAP Avg Active Sessions node2]]/Таблица2[[#This Row],[LAP Avg Active Sessions (sum)]]</f>
        <v>0.27272727272727271</v>
      </c>
    </row>
    <row r="180" spans="1:27" hidden="1" x14ac:dyDescent="0.25">
      <c r="A180" s="47" t="s">
        <v>500</v>
      </c>
      <c r="B180" s="47" t="s">
        <v>501</v>
      </c>
      <c r="C180" s="47" t="s">
        <v>32</v>
      </c>
      <c r="D180" s="47" t="s">
        <v>502</v>
      </c>
      <c r="E180" s="47">
        <v>63</v>
      </c>
      <c r="F180" s="47">
        <v>5735</v>
      </c>
      <c r="G180" s="47" t="s">
        <v>49</v>
      </c>
      <c r="H180" s="47">
        <f>SUM(Таблица2[[#This Row],[CIF DBTime node1 (min)]:[CIF DBTime node2 (min)]])</f>
        <v>479.9</v>
      </c>
      <c r="I180" s="47">
        <v>243.22</v>
      </c>
      <c r="J180" s="47">
        <v>236.68</v>
      </c>
      <c r="K180" s="3">
        <f>Таблица2[[#This Row],[CIF DBTime node1 (min)]]/Таблица2[[#This Row],[CIF DBTime (sum)]]</f>
        <v>0.5068139195665764</v>
      </c>
      <c r="L180" s="3">
        <f>Таблица2[[#This Row],[CIF DBTime node2 (min)]]/Таблица2[[#This Row],[CIF DBTime (sum)]]</f>
        <v>0.49318608043342366</v>
      </c>
      <c r="M180" s="47">
        <f>SUM(Таблица2[[#This Row],[CIF Avg Active Sessions node1]:[CIF Avg Active Sessions node2]])</f>
        <v>7.58</v>
      </c>
      <c r="N180" s="47">
        <v>3.84</v>
      </c>
      <c r="O180" s="47">
        <v>3.74</v>
      </c>
      <c r="P180" s="3">
        <f>Таблица2[[#This Row],[CIF Avg Active Sessions node1]]/Таблица2[[#This Row],[CIF Avg Active Sessions (sum)]]</f>
        <v>0.50659630606860151</v>
      </c>
      <c r="Q180" s="3">
        <f>Таблица2[[#This Row],[CIF Avg Active Sessions node2]]/Таблица2[[#This Row],[CIF Avg Active Sessions (sum)]]</f>
        <v>0.49340369393139843</v>
      </c>
      <c r="R180" s="47">
        <f>SUM(Таблица2[[#This Row],[LAP DBTime node1 (min)]:[LAP DBTime node2 (min)]])</f>
        <v>7.57</v>
      </c>
      <c r="S180" s="47">
        <v>5.35</v>
      </c>
      <c r="T180" s="47">
        <v>2.2200000000000002</v>
      </c>
      <c r="U180" s="3">
        <f>Таблица2[[#This Row],[LAP DBTime node1 (min)]]/Таблица2[[#This Row],[LAP DBTime (sum)]]</f>
        <v>0.70673712021136059</v>
      </c>
      <c r="V180" s="3">
        <f>Таблица2[[#This Row],[LAP DBTime node2 (min)]]/Таблица2[[#This Row],[LAP DBTime (sum)]]</f>
        <v>0.29326287978863941</v>
      </c>
      <c r="W180" s="47">
        <f>SUM(Таблица2[[#This Row],[LAP Avg Active Sessions node1]:[LAP Avg Active Sessions node2]])</f>
        <v>0.13</v>
      </c>
      <c r="X180" s="47">
        <v>0.09</v>
      </c>
      <c r="Y180" s="47">
        <v>0.04</v>
      </c>
      <c r="Z180" s="3">
        <f>Таблица2[[#This Row],[LAP Avg Active Sessions node1]]/Таблица2[[#This Row],[LAP Avg Active Sessions (sum)]]</f>
        <v>0.69230769230769229</v>
      </c>
      <c r="AA180" s="3">
        <f>Таблица2[[#This Row],[LAP Avg Active Sessions node2]]/Таблица2[[#This Row],[LAP Avg Active Sessions (sum)]]</f>
        <v>0.30769230769230771</v>
      </c>
    </row>
    <row r="181" spans="1:27" hidden="1" x14ac:dyDescent="0.25">
      <c r="A181" s="47" t="s">
        <v>503</v>
      </c>
      <c r="B181" s="47" t="s">
        <v>504</v>
      </c>
      <c r="C181" s="47" t="s">
        <v>38</v>
      </c>
      <c r="D181" s="47" t="s">
        <v>505</v>
      </c>
      <c r="E181" s="47">
        <v>54</v>
      </c>
      <c r="F181" s="47">
        <v>5744</v>
      </c>
      <c r="G181" s="47" t="s">
        <v>49</v>
      </c>
      <c r="H181" s="47">
        <f>SUM(Таблица2[[#This Row],[CIF DBTime node1 (min)]:[CIF DBTime node2 (min)]])</f>
        <v>406.1</v>
      </c>
      <c r="I181" s="47">
        <v>191.94</v>
      </c>
      <c r="J181" s="47">
        <v>214.16</v>
      </c>
      <c r="K181" s="3">
        <f>Таблица2[[#This Row],[CIF DBTime node1 (min)]]/Таблица2[[#This Row],[CIF DBTime (sum)]]</f>
        <v>0.47264220635311499</v>
      </c>
      <c r="L181" s="3">
        <f>Таблица2[[#This Row],[CIF DBTime node2 (min)]]/Таблица2[[#This Row],[CIF DBTime (sum)]]</f>
        <v>0.52735779364688495</v>
      </c>
      <c r="M181" s="47">
        <f>SUM(Таблица2[[#This Row],[CIF Avg Active Sessions node1]:[CIF Avg Active Sessions node2]])</f>
        <v>7.49</v>
      </c>
      <c r="N181" s="47">
        <v>3.54</v>
      </c>
      <c r="O181" s="47">
        <v>3.95</v>
      </c>
      <c r="P181" s="3">
        <f>Таблица2[[#This Row],[CIF Avg Active Sessions node1]]/Таблица2[[#This Row],[CIF Avg Active Sessions (sum)]]</f>
        <v>0.47263017356475301</v>
      </c>
      <c r="Q181" s="3">
        <f>Таблица2[[#This Row],[CIF Avg Active Sessions node2]]/Таблица2[[#This Row],[CIF Avg Active Sessions (sum)]]</f>
        <v>0.52736982643524699</v>
      </c>
      <c r="R181" s="47">
        <f>SUM(Таблица2[[#This Row],[LAP DBTime node1 (min)]:[LAP DBTime node2 (min)]])</f>
        <v>7.04</v>
      </c>
      <c r="S181" s="47">
        <v>5.33</v>
      </c>
      <c r="T181" s="47">
        <v>1.71</v>
      </c>
      <c r="U181" s="3">
        <f>Таблица2[[#This Row],[LAP DBTime node1 (min)]]/Таблица2[[#This Row],[LAP DBTime (sum)]]</f>
        <v>0.75710227272727271</v>
      </c>
      <c r="V181" s="3">
        <f>Таблица2[[#This Row],[LAP DBTime node2 (min)]]/Таблица2[[#This Row],[LAP DBTime (sum)]]</f>
        <v>0.24289772727272727</v>
      </c>
      <c r="W181" s="47">
        <f>SUM(Таблица2[[#This Row],[LAP Avg Active Sessions node1]:[LAP Avg Active Sessions node2]])</f>
        <v>0.12</v>
      </c>
      <c r="X181" s="47">
        <v>0.09</v>
      </c>
      <c r="Y181" s="47">
        <v>0.03</v>
      </c>
      <c r="Z181" s="3">
        <f>Таблица2[[#This Row],[LAP Avg Active Sessions node1]]/Таблица2[[#This Row],[LAP Avg Active Sessions (sum)]]</f>
        <v>0.75</v>
      </c>
      <c r="AA181" s="3">
        <f>Таблица2[[#This Row],[LAP Avg Active Sessions node2]]/Таблица2[[#This Row],[LAP Avg Active Sessions (sum)]]</f>
        <v>0.25</v>
      </c>
    </row>
    <row r="182" spans="1:27" hidden="1" x14ac:dyDescent="0.25">
      <c r="A182" s="47" t="s">
        <v>506</v>
      </c>
      <c r="B182" s="47" t="s">
        <v>507</v>
      </c>
      <c r="C182" s="47" t="s">
        <v>39</v>
      </c>
      <c r="D182" s="47" t="s">
        <v>508</v>
      </c>
      <c r="E182" s="47">
        <v>52</v>
      </c>
      <c r="F182" s="47">
        <v>5747</v>
      </c>
      <c r="G182" s="47" t="s">
        <v>49</v>
      </c>
      <c r="H182" s="47">
        <f>SUM(Таблица2[[#This Row],[CIF DBTime node1 (min)]:[CIF DBTime node2 (min)]])</f>
        <v>378.98</v>
      </c>
      <c r="I182" s="47">
        <v>174.76</v>
      </c>
      <c r="J182" s="47">
        <v>204.22</v>
      </c>
      <c r="K182" s="3">
        <f>Таблица2[[#This Row],[CIF DBTime node1 (min)]]/Таблица2[[#This Row],[CIF DBTime (sum)]]</f>
        <v>0.46113251358910756</v>
      </c>
      <c r="L182" s="3">
        <f>Таблица2[[#This Row],[CIF DBTime node2 (min)]]/Таблица2[[#This Row],[CIF DBTime (sum)]]</f>
        <v>0.53886748641089233</v>
      </c>
      <c r="M182" s="47">
        <f>SUM(Таблица2[[#This Row],[CIF Avg Active Sessions node1]:[CIF Avg Active Sessions node2]])</f>
        <v>7.25</v>
      </c>
      <c r="N182" s="47">
        <v>3.34</v>
      </c>
      <c r="O182" s="47">
        <v>3.91</v>
      </c>
      <c r="P182" s="3">
        <f>Таблица2[[#This Row],[CIF Avg Active Sessions node1]]/Таблица2[[#This Row],[CIF Avg Active Sessions (sum)]]</f>
        <v>0.46068965517241378</v>
      </c>
      <c r="Q182" s="3">
        <f>Таблица2[[#This Row],[CIF Avg Active Sessions node2]]/Таблица2[[#This Row],[CIF Avg Active Sessions (sum)]]</f>
        <v>0.53931034482758622</v>
      </c>
      <c r="R182" s="47">
        <f>SUM(Таблица2[[#This Row],[LAP DBTime node1 (min)]:[LAP DBTime node2 (min)]])</f>
        <v>7.28</v>
      </c>
      <c r="S182" s="47">
        <v>5.58</v>
      </c>
      <c r="T182" s="47">
        <v>1.7</v>
      </c>
      <c r="U182" s="3">
        <f>Таблица2[[#This Row],[LAP DBTime node1 (min)]]/Таблица2[[#This Row],[LAP DBTime (sum)]]</f>
        <v>0.76648351648351642</v>
      </c>
      <c r="V182" s="3">
        <f>Таблица2[[#This Row],[LAP DBTime node2 (min)]]/Таблица2[[#This Row],[LAP DBTime (sum)]]</f>
        <v>0.23351648351648349</v>
      </c>
      <c r="W182" s="47">
        <f>SUM(Таблица2[[#This Row],[LAP Avg Active Sessions node1]:[LAP Avg Active Sessions node2]])</f>
        <v>0.12</v>
      </c>
      <c r="X182" s="47">
        <v>0.09</v>
      </c>
      <c r="Y182" s="47">
        <v>0.03</v>
      </c>
      <c r="Z182" s="3">
        <f>Таблица2[[#This Row],[LAP Avg Active Sessions node1]]/Таблица2[[#This Row],[LAP Avg Active Sessions (sum)]]</f>
        <v>0.75</v>
      </c>
      <c r="AA182" s="3">
        <f>Таблица2[[#This Row],[LAP Avg Active Sessions node2]]/Таблица2[[#This Row],[LAP Avg Active Sessions (sum)]]</f>
        <v>0.25</v>
      </c>
    </row>
    <row r="183" spans="1:27" hidden="1" x14ac:dyDescent="0.25">
      <c r="A183" s="47" t="s">
        <v>509</v>
      </c>
      <c r="B183" s="47" t="s">
        <v>510</v>
      </c>
      <c r="C183" s="47" t="s">
        <v>198</v>
      </c>
      <c r="D183" s="47" t="s">
        <v>511</v>
      </c>
      <c r="E183" s="47">
        <v>57</v>
      </c>
      <c r="F183" s="47">
        <v>5749</v>
      </c>
      <c r="G183" s="47" t="s">
        <v>49</v>
      </c>
      <c r="H183" s="47">
        <f>SUM(Таблица2[[#This Row],[CIF DBTime node1 (min)]:[CIF DBTime node2 (min)]])</f>
        <v>435.61</v>
      </c>
      <c r="I183" s="47">
        <v>212.74</v>
      </c>
      <c r="J183" s="47">
        <v>222.87</v>
      </c>
      <c r="K183" s="3">
        <f>Таблица2[[#This Row],[CIF DBTime node1 (min)]]/Таблица2[[#This Row],[CIF DBTime (sum)]]</f>
        <v>0.4883726268910264</v>
      </c>
      <c r="L183" s="3">
        <f>Таблица2[[#This Row],[CIF DBTime node2 (min)]]/Таблица2[[#This Row],[CIF DBTime (sum)]]</f>
        <v>0.51162737310897366</v>
      </c>
      <c r="M183" s="47">
        <f>SUM(Таблица2[[#This Row],[CIF Avg Active Sessions node1]:[CIF Avg Active Sessions node2]])</f>
        <v>7.6</v>
      </c>
      <c r="N183" s="47">
        <v>3.71</v>
      </c>
      <c r="O183" s="47">
        <v>3.89</v>
      </c>
      <c r="P183" s="3">
        <f>Таблица2[[#This Row],[CIF Avg Active Sessions node1]]/Таблица2[[#This Row],[CIF Avg Active Sessions (sum)]]</f>
        <v>0.48815789473684212</v>
      </c>
      <c r="Q183" s="3">
        <f>Таблица2[[#This Row],[CIF Avg Active Sessions node2]]/Таблица2[[#This Row],[CIF Avg Active Sessions (sum)]]</f>
        <v>0.51184210526315799</v>
      </c>
      <c r="R183" s="47">
        <f>SUM(Таблица2[[#This Row],[LAP DBTime node1 (min)]:[LAP DBTime node2 (min)]])</f>
        <v>7.2600000000000007</v>
      </c>
      <c r="S183" s="47">
        <v>5.94</v>
      </c>
      <c r="T183" s="47">
        <v>1.32</v>
      </c>
      <c r="U183" s="3">
        <f>Таблица2[[#This Row],[LAP DBTime node1 (min)]]/Таблица2[[#This Row],[LAP DBTime (sum)]]</f>
        <v>0.81818181818181812</v>
      </c>
      <c r="V183" s="3">
        <f>Таблица2[[#This Row],[LAP DBTime node2 (min)]]/Таблица2[[#This Row],[LAP DBTime (sum)]]</f>
        <v>0.18181818181818182</v>
      </c>
      <c r="W183" s="47">
        <f>SUM(Таблица2[[#This Row],[LAP Avg Active Sessions node1]:[LAP Avg Active Sessions node2]])</f>
        <v>0.12000000000000001</v>
      </c>
      <c r="X183" s="47">
        <v>0.1</v>
      </c>
      <c r="Y183" s="47">
        <v>0.02</v>
      </c>
      <c r="Z183" s="3">
        <f>Таблица2[[#This Row],[LAP Avg Active Sessions node1]]/Таблица2[[#This Row],[LAP Avg Active Sessions (sum)]]</f>
        <v>0.83333333333333326</v>
      </c>
      <c r="AA183" s="3">
        <f>Таблица2[[#This Row],[LAP Avg Active Sessions node2]]/Таблица2[[#This Row],[LAP Avg Active Sessions (sum)]]</f>
        <v>0.16666666666666666</v>
      </c>
    </row>
    <row r="184" spans="1:27" hidden="1" x14ac:dyDescent="0.25">
      <c r="A184" s="47" t="s">
        <v>512</v>
      </c>
      <c r="B184" s="47" t="s">
        <v>513</v>
      </c>
      <c r="C184" s="47" t="s">
        <v>174</v>
      </c>
      <c r="D184" s="47" t="s">
        <v>514</v>
      </c>
      <c r="E184" s="47">
        <v>58</v>
      </c>
      <c r="F184" s="47">
        <v>5752</v>
      </c>
      <c r="G184" s="47" t="s">
        <v>49</v>
      </c>
      <c r="H184" s="47">
        <f>SUM(Таблица2[[#This Row],[CIF DBTime node1 (min)]:[CIF DBTime node2 (min)]])</f>
        <v>428.55</v>
      </c>
      <c r="I184" s="47">
        <v>224.02</v>
      </c>
      <c r="J184" s="47">
        <v>204.53</v>
      </c>
      <c r="K184" s="3">
        <f>Таблица2[[#This Row],[CIF DBTime node1 (min)]]/Таблица2[[#This Row],[CIF DBTime (sum)]]</f>
        <v>0.52273947030684864</v>
      </c>
      <c r="L184" s="3">
        <f>Таблица2[[#This Row],[CIF DBTime node2 (min)]]/Таблица2[[#This Row],[CIF DBTime (sum)]]</f>
        <v>0.4772605296931513</v>
      </c>
      <c r="M184" s="47">
        <f>SUM(Таблица2[[#This Row],[CIF Avg Active Sessions node1]:[CIF Avg Active Sessions node2]])</f>
        <v>7.35</v>
      </c>
      <c r="N184" s="47">
        <v>3.84</v>
      </c>
      <c r="O184" s="47">
        <v>3.51</v>
      </c>
      <c r="P184" s="3">
        <f>Таблица2[[#This Row],[CIF Avg Active Sessions node1]]/Таблица2[[#This Row],[CIF Avg Active Sessions (sum)]]</f>
        <v>0.52244897959183678</v>
      </c>
      <c r="Q184" s="3">
        <f>Таблица2[[#This Row],[CIF Avg Active Sessions node2]]/Таблица2[[#This Row],[CIF Avg Active Sessions (sum)]]</f>
        <v>0.47755102040816327</v>
      </c>
      <c r="R184" s="47">
        <f>SUM(Таблица2[[#This Row],[LAP DBTime node1 (min)]:[LAP DBTime node2 (min)]])</f>
        <v>51.19</v>
      </c>
      <c r="S184" s="47">
        <v>49.78</v>
      </c>
      <c r="T184" s="47">
        <v>1.41</v>
      </c>
      <c r="U184" s="3">
        <f>Таблица2[[#This Row],[LAP DBTime node1 (min)]]/Таблица2[[#This Row],[LAP DBTime (sum)]]</f>
        <v>0.97245555772611847</v>
      </c>
      <c r="V184" s="3">
        <f>Таблица2[[#This Row],[LAP DBTime node2 (min)]]/Таблица2[[#This Row],[LAP DBTime (sum)]]</f>
        <v>2.7544442273881618E-2</v>
      </c>
      <c r="W184" s="47">
        <f>SUM(Таблица2[[#This Row],[LAP Avg Active Sessions node1]:[LAP Avg Active Sessions node2]])</f>
        <v>0.85</v>
      </c>
      <c r="X184" s="47">
        <v>0.83</v>
      </c>
      <c r="Y184" s="47">
        <v>0.02</v>
      </c>
      <c r="Z184" s="3">
        <f>Таблица2[[#This Row],[LAP Avg Active Sessions node1]]/Таблица2[[#This Row],[LAP Avg Active Sessions (sum)]]</f>
        <v>0.97647058823529409</v>
      </c>
      <c r="AA184" s="3">
        <f>Таблица2[[#This Row],[LAP Avg Active Sessions node2]]/Таблица2[[#This Row],[LAP Avg Active Sessions (sum)]]</f>
        <v>2.3529411764705882E-2</v>
      </c>
    </row>
    <row r="185" spans="1:27" hidden="1" x14ac:dyDescent="0.25">
      <c r="A185" s="47" t="s">
        <v>515</v>
      </c>
      <c r="B185" s="47" t="s">
        <v>516</v>
      </c>
      <c r="C185" s="47" t="s">
        <v>32</v>
      </c>
      <c r="D185" s="47" t="s">
        <v>517</v>
      </c>
      <c r="E185" s="47">
        <v>61</v>
      </c>
      <c r="F185" s="47">
        <v>5755</v>
      </c>
      <c r="G185" s="47" t="s">
        <v>49</v>
      </c>
      <c r="H185" s="47">
        <f>SUM(Таблица2[[#This Row],[CIF DBTime node1 (min)]:[CIF DBTime node2 (min)]])</f>
        <v>444.79</v>
      </c>
      <c r="I185" s="47">
        <v>221.05</v>
      </c>
      <c r="J185" s="47">
        <v>223.74</v>
      </c>
      <c r="K185" s="3">
        <f>Таблица2[[#This Row],[CIF DBTime node1 (min)]]/Таблица2[[#This Row],[CIF DBTime (sum)]]</f>
        <v>0.49697610108140922</v>
      </c>
      <c r="L185" s="3">
        <f>Таблица2[[#This Row],[CIF DBTime node2 (min)]]/Таблица2[[#This Row],[CIF DBTime (sum)]]</f>
        <v>0.50302389891859078</v>
      </c>
      <c r="M185" s="47">
        <f>SUM(Таблица2[[#This Row],[CIF Avg Active Sessions node1]:[CIF Avg Active Sessions node2]])</f>
        <v>7.26</v>
      </c>
      <c r="N185" s="47">
        <v>3.61</v>
      </c>
      <c r="O185" s="47">
        <v>3.65</v>
      </c>
      <c r="P185" s="3">
        <f>Таблица2[[#This Row],[CIF Avg Active Sessions node1]]/Таблица2[[#This Row],[CIF Avg Active Sessions (sum)]]</f>
        <v>0.49724517906336085</v>
      </c>
      <c r="Q185" s="3">
        <f>Таблица2[[#This Row],[CIF Avg Active Sessions node2]]/Таблица2[[#This Row],[CIF Avg Active Sessions (sum)]]</f>
        <v>0.50275482093663915</v>
      </c>
      <c r="R185" s="47">
        <f>SUM(Таблица2[[#This Row],[LAP DBTime node1 (min)]:[LAP DBTime node2 (min)]])</f>
        <v>7.59</v>
      </c>
      <c r="S185" s="47">
        <v>5.27</v>
      </c>
      <c r="T185" s="47">
        <v>2.3199999999999998</v>
      </c>
      <c r="U185" s="3">
        <f>Таблица2[[#This Row],[LAP DBTime node1 (min)]]/Таблица2[[#This Row],[LAP DBTime (sum)]]</f>
        <v>0.6943346508563899</v>
      </c>
      <c r="V185" s="3">
        <f>Таблица2[[#This Row],[LAP DBTime node2 (min)]]/Таблица2[[#This Row],[LAP DBTime (sum)]]</f>
        <v>0.30566534914360999</v>
      </c>
      <c r="W185" s="47">
        <f>SUM(Таблица2[[#This Row],[LAP Avg Active Sessions node1]:[LAP Avg Active Sessions node2]])</f>
        <v>0.13</v>
      </c>
      <c r="X185" s="47">
        <v>0.09</v>
      </c>
      <c r="Y185" s="47">
        <v>0.04</v>
      </c>
      <c r="Z185" s="3">
        <f>Таблица2[[#This Row],[LAP Avg Active Sessions node1]]/Таблица2[[#This Row],[LAP Avg Active Sessions (sum)]]</f>
        <v>0.69230769230769229</v>
      </c>
      <c r="AA185" s="3">
        <f>Таблица2[[#This Row],[LAP Avg Active Sessions node2]]/Таблица2[[#This Row],[LAP Avg Active Sessions (sum)]]</f>
        <v>0.30769230769230771</v>
      </c>
    </row>
    <row r="186" spans="1:27" hidden="1" x14ac:dyDescent="0.25">
      <c r="A186" s="47" t="s">
        <v>518</v>
      </c>
      <c r="B186" s="47" t="s">
        <v>519</v>
      </c>
      <c r="C186" s="47" t="s">
        <v>520</v>
      </c>
      <c r="D186" s="47" t="s">
        <v>521</v>
      </c>
      <c r="E186" s="47">
        <v>49</v>
      </c>
      <c r="F186" s="47">
        <v>5761</v>
      </c>
      <c r="G186" s="47" t="s">
        <v>49</v>
      </c>
      <c r="H186" s="47">
        <f>SUM(Таблица2[[#This Row],[CIF DBTime node1 (min)]:[CIF DBTime node2 (min)]])</f>
        <v>429.43</v>
      </c>
      <c r="I186" s="47">
        <v>172.45</v>
      </c>
      <c r="J186" s="47">
        <v>256.98</v>
      </c>
      <c r="K186" s="3">
        <f>Таблица2[[#This Row],[CIF DBTime node1 (min)]]/Таблица2[[#This Row],[CIF DBTime (sum)]]</f>
        <v>0.40157883706308362</v>
      </c>
      <c r="L186" s="3">
        <f>Таблица2[[#This Row],[CIF DBTime node2 (min)]]/Таблица2[[#This Row],[CIF DBTime (sum)]]</f>
        <v>0.59842116293691638</v>
      </c>
      <c r="M186" s="47">
        <f>SUM(Таблица2[[#This Row],[CIF Avg Active Sessions node1]:[CIF Avg Active Sessions node2]])</f>
        <v>7.24</v>
      </c>
      <c r="N186" s="47">
        <v>2.91</v>
      </c>
      <c r="O186" s="47">
        <v>4.33</v>
      </c>
      <c r="P186" s="3">
        <f>Таблица2[[#This Row],[CIF Avg Active Sessions node1]]/Таблица2[[#This Row],[CIF Avg Active Sessions (sum)]]</f>
        <v>0.40193370165745856</v>
      </c>
      <c r="Q186" s="3">
        <f>Таблица2[[#This Row],[CIF Avg Active Sessions node2]]/Таблица2[[#This Row],[CIF Avg Active Sessions (sum)]]</f>
        <v>0.59806629834254144</v>
      </c>
      <c r="R186" s="47">
        <f>SUM(Таблица2[[#This Row],[LAP DBTime node1 (min)]:[LAP DBTime node2 (min)]])</f>
        <v>7.0600000000000005</v>
      </c>
      <c r="S186" s="47">
        <v>4.82</v>
      </c>
      <c r="T186" s="47">
        <v>2.2400000000000002</v>
      </c>
      <c r="U186" s="3">
        <f>Таблица2[[#This Row],[LAP DBTime node1 (min)]]/Таблица2[[#This Row],[LAP DBTime (sum)]]</f>
        <v>0.68271954674220958</v>
      </c>
      <c r="V186" s="3">
        <f>Таблица2[[#This Row],[LAP DBTime node2 (min)]]/Таблица2[[#This Row],[LAP DBTime (sum)]]</f>
        <v>0.31728045325779036</v>
      </c>
      <c r="W186" s="47">
        <f>SUM(Таблица2[[#This Row],[LAP Avg Active Sessions node1]:[LAP Avg Active Sessions node2]])</f>
        <v>0.12</v>
      </c>
      <c r="X186" s="47">
        <v>0.08</v>
      </c>
      <c r="Y186" s="47">
        <v>0.04</v>
      </c>
      <c r="Z186" s="3">
        <f>Таблица2[[#This Row],[LAP Avg Active Sessions node1]]/Таблица2[[#This Row],[LAP Avg Active Sessions (sum)]]</f>
        <v>0.66666666666666674</v>
      </c>
      <c r="AA186" s="3">
        <f>Таблица2[[#This Row],[LAP Avg Active Sessions node2]]/Таблица2[[#This Row],[LAP Avg Active Sessions (sum)]]</f>
        <v>0.33333333333333337</v>
      </c>
    </row>
    <row r="187" spans="1:27" hidden="1" x14ac:dyDescent="0.25">
      <c r="A187" s="47" t="s">
        <v>522</v>
      </c>
      <c r="B187" s="47" t="s">
        <v>519</v>
      </c>
      <c r="C187" s="47" t="s">
        <v>218</v>
      </c>
      <c r="D187" s="47" t="s">
        <v>523</v>
      </c>
      <c r="E187" s="47">
        <v>61</v>
      </c>
      <c r="F187" s="47">
        <v>5762</v>
      </c>
      <c r="G187" s="47" t="s">
        <v>49</v>
      </c>
      <c r="H187" s="47">
        <f>SUM(Таблица2[[#This Row],[CIF DBTime node1 (min)]:[CIF DBTime node2 (min)]])</f>
        <v>433.11</v>
      </c>
      <c r="I187" s="47">
        <v>215.15</v>
      </c>
      <c r="J187" s="47">
        <v>217.96</v>
      </c>
      <c r="K187" s="3">
        <f>Таблица2[[#This Row],[CIF DBTime node1 (min)]]/Таблица2[[#This Row],[CIF DBTime (sum)]]</f>
        <v>0.49675602041051925</v>
      </c>
      <c r="L187" s="3">
        <f>Таблица2[[#This Row],[CIF DBTime node2 (min)]]/Таблица2[[#This Row],[CIF DBTime (sum)]]</f>
        <v>0.50324397958948075</v>
      </c>
      <c r="M187" s="47">
        <f>SUM(Таблица2[[#This Row],[CIF Avg Active Sessions node1]:[CIF Avg Active Sessions node2]])</f>
        <v>7.06</v>
      </c>
      <c r="N187" s="47">
        <v>3.51</v>
      </c>
      <c r="O187" s="47">
        <v>3.55</v>
      </c>
      <c r="P187" s="3">
        <f>Таблица2[[#This Row],[CIF Avg Active Sessions node1]]/Таблица2[[#This Row],[CIF Avg Active Sessions (sum)]]</f>
        <v>0.49716713881019831</v>
      </c>
      <c r="Q187" s="3">
        <f>Таблица2[[#This Row],[CIF Avg Active Sessions node2]]/Таблица2[[#This Row],[CIF Avg Active Sessions (sum)]]</f>
        <v>0.50283286118980175</v>
      </c>
      <c r="R187" s="47">
        <f>SUM(Таблица2[[#This Row],[LAP DBTime node1 (min)]:[LAP DBTime node2 (min)]])</f>
        <v>6.55</v>
      </c>
      <c r="S187" s="47">
        <v>4.7699999999999996</v>
      </c>
      <c r="T187" s="47">
        <v>1.78</v>
      </c>
      <c r="U187" s="3">
        <f>Таблица2[[#This Row],[LAP DBTime node1 (min)]]/Таблица2[[#This Row],[LAP DBTime (sum)]]</f>
        <v>0.72824427480916021</v>
      </c>
      <c r="V187" s="3">
        <f>Таблица2[[#This Row],[LAP DBTime node2 (min)]]/Таблица2[[#This Row],[LAP DBTime (sum)]]</f>
        <v>0.27175572519083968</v>
      </c>
      <c r="W187" s="47">
        <f>SUM(Таблица2[[#This Row],[LAP Avg Active Sessions node1]:[LAP Avg Active Sessions node2]])</f>
        <v>0.11</v>
      </c>
      <c r="X187" s="47">
        <v>0.08</v>
      </c>
      <c r="Y187" s="47">
        <v>0.03</v>
      </c>
      <c r="Z187" s="3">
        <f>Таблица2[[#This Row],[LAP Avg Active Sessions node1]]/Таблица2[[#This Row],[LAP Avg Active Sessions (sum)]]</f>
        <v>0.72727272727272729</v>
      </c>
      <c r="AA187" s="3">
        <f>Таблица2[[#This Row],[LAP Avg Active Sessions node2]]/Таблица2[[#This Row],[LAP Avg Active Sessions (sum)]]</f>
        <v>0.27272727272727271</v>
      </c>
    </row>
    <row r="188" spans="1:27" hidden="1" x14ac:dyDescent="0.25">
      <c r="A188" s="47" t="s">
        <v>524</v>
      </c>
      <c r="B188" s="47" t="s">
        <v>525</v>
      </c>
      <c r="C188" s="47" t="s">
        <v>526</v>
      </c>
      <c r="D188" s="47" t="s">
        <v>527</v>
      </c>
      <c r="E188" s="47">
        <v>64</v>
      </c>
      <c r="F188" s="47">
        <v>5765</v>
      </c>
      <c r="G188" s="47" t="s">
        <v>49</v>
      </c>
      <c r="H188" s="47">
        <f>SUM(Таблица2[[#This Row],[CIF DBTime node1 (min)]:[CIF DBTime node2 (min)]])</f>
        <v>432.26</v>
      </c>
      <c r="I188" s="47">
        <v>222.99</v>
      </c>
      <c r="J188" s="47">
        <v>209.27</v>
      </c>
      <c r="K188" s="3">
        <f>Таблица2[[#This Row],[CIF DBTime node1 (min)]]/Таблица2[[#This Row],[CIF DBTime (sum)]]</f>
        <v>0.5158700781936798</v>
      </c>
      <c r="L188" s="3">
        <f>Таблица2[[#This Row],[CIF DBTime node2 (min)]]/Таблица2[[#This Row],[CIF DBTime (sum)]]</f>
        <v>0.48412992180632031</v>
      </c>
      <c r="M188" s="47">
        <f>SUM(Таблица2[[#This Row],[CIF Avg Active Sessions node1]:[CIF Avg Active Sessions node2]])</f>
        <v>6.7200000000000006</v>
      </c>
      <c r="N188" s="47">
        <v>3.47</v>
      </c>
      <c r="O188" s="47">
        <v>3.25</v>
      </c>
      <c r="P188" s="3">
        <f>Таблица2[[#This Row],[CIF Avg Active Sessions node1]]/Таблица2[[#This Row],[CIF Avg Active Sessions (sum)]]</f>
        <v>0.51636904761904756</v>
      </c>
      <c r="Q188" s="3">
        <f>Таблица2[[#This Row],[CIF Avg Active Sessions node2]]/Таблица2[[#This Row],[CIF Avg Active Sessions (sum)]]</f>
        <v>0.48363095238095233</v>
      </c>
      <c r="R188" s="47">
        <f>SUM(Таблица2[[#This Row],[LAP DBTime node1 (min)]:[LAP DBTime node2 (min)]])</f>
        <v>6.51</v>
      </c>
      <c r="S188" s="47">
        <v>4.59</v>
      </c>
      <c r="T188" s="47">
        <v>1.92</v>
      </c>
      <c r="U188" s="3">
        <f>Таблица2[[#This Row],[LAP DBTime node1 (min)]]/Таблица2[[#This Row],[LAP DBTime (sum)]]</f>
        <v>0.70506912442396319</v>
      </c>
      <c r="V188" s="3">
        <f>Таблица2[[#This Row],[LAP DBTime node2 (min)]]/Таблица2[[#This Row],[LAP DBTime (sum)]]</f>
        <v>0.29493087557603687</v>
      </c>
      <c r="W188" s="47">
        <f>SUM(Таблица2[[#This Row],[LAP Avg Active Sessions node1]:[LAP Avg Active Sessions node2]])</f>
        <v>0.11</v>
      </c>
      <c r="X188" s="47">
        <v>0.08</v>
      </c>
      <c r="Y188" s="47">
        <v>0.03</v>
      </c>
      <c r="Z188" s="3">
        <f>Таблица2[[#This Row],[LAP Avg Active Sessions node1]]/Таблица2[[#This Row],[LAP Avg Active Sessions (sum)]]</f>
        <v>0.72727272727272729</v>
      </c>
      <c r="AA188" s="3">
        <f>Таблица2[[#This Row],[LAP Avg Active Sessions node2]]/Таблица2[[#This Row],[LAP Avg Active Sessions (sum)]]</f>
        <v>0.27272727272727271</v>
      </c>
    </row>
    <row r="189" spans="1:27" hidden="1" x14ac:dyDescent="0.25">
      <c r="A189" s="47" t="s">
        <v>528</v>
      </c>
      <c r="B189" s="47" t="s">
        <v>529</v>
      </c>
      <c r="C189" s="47" t="s">
        <v>216</v>
      </c>
      <c r="D189" s="47" t="s">
        <v>28</v>
      </c>
      <c r="E189" s="47">
        <v>60</v>
      </c>
      <c r="F189" s="47">
        <v>5768</v>
      </c>
      <c r="G189" s="47" t="s">
        <v>49</v>
      </c>
      <c r="H189" s="47">
        <f>SUM(Таблица2[[#This Row],[CIF DBTime node1 (min)]:[CIF DBTime node2 (min)]])</f>
        <v>437.56</v>
      </c>
      <c r="I189" s="47">
        <v>183.3</v>
      </c>
      <c r="J189" s="47">
        <v>254.26</v>
      </c>
      <c r="K189" s="3">
        <f>Таблица2[[#This Row],[CIF DBTime node1 (min)]]/Таблица2[[#This Row],[CIF DBTime (sum)]]</f>
        <v>0.41891397751165554</v>
      </c>
      <c r="L189" s="3">
        <f>Таблица2[[#This Row],[CIF DBTime node2 (min)]]/Таблица2[[#This Row],[CIF DBTime (sum)]]</f>
        <v>0.5810860224883444</v>
      </c>
      <c r="M189" s="47">
        <f>SUM(Таблица2[[#This Row],[CIF Avg Active Sessions node1]:[CIF Avg Active Sessions node2]])</f>
        <v>7.25</v>
      </c>
      <c r="N189" s="47">
        <v>3.04</v>
      </c>
      <c r="O189" s="47">
        <v>4.21</v>
      </c>
      <c r="P189" s="3">
        <f>Таблица2[[#This Row],[CIF Avg Active Sessions node1]]/Таблица2[[#This Row],[CIF Avg Active Sessions (sum)]]</f>
        <v>0.41931034482758622</v>
      </c>
      <c r="Q189" s="3">
        <f>Таблица2[[#This Row],[CIF Avg Active Sessions node2]]/Таблица2[[#This Row],[CIF Avg Active Sessions (sum)]]</f>
        <v>0.58068965517241378</v>
      </c>
      <c r="R189" s="47">
        <f>SUM(Таблица2[[#This Row],[LAP DBTime node1 (min)]:[LAP DBTime node2 (min)]])</f>
        <v>6.8999999999999995</v>
      </c>
      <c r="S189" s="47">
        <v>4.6399999999999997</v>
      </c>
      <c r="T189" s="47">
        <v>2.2599999999999998</v>
      </c>
      <c r="U189" s="3">
        <f>Таблица2[[#This Row],[LAP DBTime node1 (min)]]/Таблица2[[#This Row],[LAP DBTime (sum)]]</f>
        <v>0.672463768115942</v>
      </c>
      <c r="V189" s="3">
        <f>Таблица2[[#This Row],[LAP DBTime node2 (min)]]/Таблица2[[#This Row],[LAP DBTime (sum)]]</f>
        <v>0.32753623188405795</v>
      </c>
      <c r="W189" s="47">
        <f>SUM(Таблица2[[#This Row],[LAP Avg Active Sessions node1]:[LAP Avg Active Sessions node2]])</f>
        <v>0.12</v>
      </c>
      <c r="X189" s="47">
        <v>0.08</v>
      </c>
      <c r="Y189" s="47">
        <v>0.04</v>
      </c>
      <c r="Z189" s="3">
        <f>Таблица2[[#This Row],[LAP Avg Active Sessions node1]]/Таблица2[[#This Row],[LAP Avg Active Sessions (sum)]]</f>
        <v>0.66666666666666674</v>
      </c>
      <c r="AA189" s="3">
        <f>Таблица2[[#This Row],[LAP Avg Active Sessions node2]]/Таблица2[[#This Row],[LAP Avg Active Sessions (sum)]]</f>
        <v>0.33333333333333337</v>
      </c>
    </row>
    <row r="190" spans="1:27" hidden="1" x14ac:dyDescent="0.25">
      <c r="A190" s="47" t="s">
        <v>530</v>
      </c>
      <c r="B190" s="47" t="s">
        <v>531</v>
      </c>
      <c r="C190" s="47" t="s">
        <v>52</v>
      </c>
      <c r="D190" s="47" t="s">
        <v>60</v>
      </c>
      <c r="E190" s="47">
        <v>60</v>
      </c>
      <c r="F190" s="47">
        <v>5774</v>
      </c>
      <c r="G190" s="47" t="s">
        <v>49</v>
      </c>
      <c r="H190" s="47">
        <f>SUM(Таблица2[[#This Row],[CIF DBTime node1 (min)]:[CIF DBTime node2 (min)]])</f>
        <v>510.31</v>
      </c>
      <c r="I190" s="47">
        <v>272.06</v>
      </c>
      <c r="J190" s="47">
        <v>238.25</v>
      </c>
      <c r="K190" s="3">
        <f>Таблица2[[#This Row],[CIF DBTime node1 (min)]]/Таблица2[[#This Row],[CIF DBTime (sum)]]</f>
        <v>0.5331269228508162</v>
      </c>
      <c r="L190" s="3">
        <f>Таблица2[[#This Row],[CIF DBTime node2 (min)]]/Таблица2[[#This Row],[CIF DBTime (sum)]]</f>
        <v>0.4668730771491838</v>
      </c>
      <c r="M190" s="47">
        <f>SUM(Таблица2[[#This Row],[CIF Avg Active Sessions node1]:[CIF Avg Active Sessions node2]])</f>
        <v>8.4600000000000009</v>
      </c>
      <c r="N190" s="47">
        <v>4.51</v>
      </c>
      <c r="O190" s="47">
        <v>3.95</v>
      </c>
      <c r="P190" s="3">
        <f>Таблица2[[#This Row],[CIF Avg Active Sessions node1]]/Таблица2[[#This Row],[CIF Avg Active Sessions (sum)]]</f>
        <v>0.53309692671394793</v>
      </c>
      <c r="Q190" s="3">
        <f>Таблица2[[#This Row],[CIF Avg Active Sessions node2]]/Таблица2[[#This Row],[CIF Avg Active Sessions (sum)]]</f>
        <v>0.46690307328605196</v>
      </c>
      <c r="R190" s="47">
        <f>SUM(Таблица2[[#This Row],[LAP DBTime node1 (min)]:[LAP DBTime node2 (min)]])</f>
        <v>7.1400000000000006</v>
      </c>
      <c r="S190" s="47">
        <v>4.83</v>
      </c>
      <c r="T190" s="47">
        <v>2.31</v>
      </c>
      <c r="U190" s="3">
        <f>Таблица2[[#This Row],[LAP DBTime node1 (min)]]/Таблица2[[#This Row],[LAP DBTime (sum)]]</f>
        <v>0.67647058823529405</v>
      </c>
      <c r="V190" s="3">
        <f>Таблица2[[#This Row],[LAP DBTime node2 (min)]]/Таблица2[[#This Row],[LAP DBTime (sum)]]</f>
        <v>0.32352941176470584</v>
      </c>
      <c r="W190" s="47">
        <f>SUM(Таблица2[[#This Row],[LAP Avg Active Sessions node1]:[LAP Avg Active Sessions node2]])</f>
        <v>0.12</v>
      </c>
      <c r="X190" s="47">
        <v>0.08</v>
      </c>
      <c r="Y190" s="47">
        <v>0.04</v>
      </c>
      <c r="Z190" s="3">
        <f>Таблица2[[#This Row],[LAP Avg Active Sessions node1]]/Таблица2[[#This Row],[LAP Avg Active Sessions (sum)]]</f>
        <v>0.66666666666666674</v>
      </c>
      <c r="AA190" s="3">
        <f>Таблица2[[#This Row],[LAP Avg Active Sessions node2]]/Таблица2[[#This Row],[LAP Avg Active Sessions (sum)]]</f>
        <v>0.33333333333333337</v>
      </c>
    </row>
    <row r="191" spans="1:27" hidden="1" x14ac:dyDescent="0.25">
      <c r="A191" s="47" t="s">
        <v>532</v>
      </c>
      <c r="B191" s="47" t="s">
        <v>533</v>
      </c>
      <c r="C191" s="47" t="s">
        <v>534</v>
      </c>
      <c r="D191" s="47" t="s">
        <v>80</v>
      </c>
      <c r="E191" s="47">
        <v>60</v>
      </c>
      <c r="F191" s="47">
        <v>5778</v>
      </c>
      <c r="G191" s="47" t="s">
        <v>49</v>
      </c>
      <c r="H191" s="47">
        <f>SUM(Таблица2[[#This Row],[CIF DBTime node1 (min)]:[CIF DBTime node2 (min)]])</f>
        <v>433.64</v>
      </c>
      <c r="I191" s="47">
        <v>270.44</v>
      </c>
      <c r="J191" s="47">
        <v>163.19999999999999</v>
      </c>
      <c r="K191" s="3">
        <f>Таблица2[[#This Row],[CIF DBTime node1 (min)]]/Таблица2[[#This Row],[CIF DBTime (sum)]]</f>
        <v>0.62365095470897525</v>
      </c>
      <c r="L191" s="3">
        <f>Таблица2[[#This Row],[CIF DBTime node2 (min)]]/Таблица2[[#This Row],[CIF DBTime (sum)]]</f>
        <v>0.37634904529102481</v>
      </c>
      <c r="M191" s="47">
        <f>SUM(Таблица2[[#This Row],[CIF Avg Active Sessions node1]:[CIF Avg Active Sessions node2]])</f>
        <v>7.1800000000000006</v>
      </c>
      <c r="N191" s="47">
        <v>4.4800000000000004</v>
      </c>
      <c r="O191" s="47">
        <v>2.7</v>
      </c>
      <c r="P191" s="3">
        <f>Таблица2[[#This Row],[CIF Avg Active Sessions node1]]/Таблица2[[#This Row],[CIF Avg Active Sessions (sum)]]</f>
        <v>0.62395543175487467</v>
      </c>
      <c r="Q191" s="3">
        <f>Таблица2[[#This Row],[CIF Avg Active Sessions node2]]/Таблица2[[#This Row],[CIF Avg Active Sessions (sum)]]</f>
        <v>0.37604456824512533</v>
      </c>
      <c r="R191" s="47">
        <f>SUM(Таблица2[[#This Row],[LAP DBTime node1 (min)]:[LAP DBTime node2 (min)]])</f>
        <v>6.69</v>
      </c>
      <c r="S191" s="47">
        <v>4.83</v>
      </c>
      <c r="T191" s="47">
        <v>1.86</v>
      </c>
      <c r="U191" s="3">
        <f>Таблица2[[#This Row],[LAP DBTime node1 (min)]]/Таблица2[[#This Row],[LAP DBTime (sum)]]</f>
        <v>0.72197309417040356</v>
      </c>
      <c r="V191" s="3">
        <f>Таблица2[[#This Row],[LAP DBTime node2 (min)]]/Таблица2[[#This Row],[LAP DBTime (sum)]]</f>
        <v>0.27802690582959644</v>
      </c>
      <c r="W191" s="47">
        <f>SUM(Таблица2[[#This Row],[LAP Avg Active Sessions node1]:[LAP Avg Active Sessions node2]])</f>
        <v>0.11</v>
      </c>
      <c r="X191" s="47">
        <v>0.08</v>
      </c>
      <c r="Y191" s="47">
        <v>0.03</v>
      </c>
      <c r="Z191" s="3">
        <f>Таблица2[[#This Row],[LAP Avg Active Sessions node1]]/Таблица2[[#This Row],[LAP Avg Active Sessions (sum)]]</f>
        <v>0.72727272727272729</v>
      </c>
      <c r="AA191" s="3">
        <f>Таблица2[[#This Row],[LAP Avg Active Sessions node2]]/Таблица2[[#This Row],[LAP Avg Active Sessions (sum)]]</f>
        <v>0.27272727272727271</v>
      </c>
    </row>
    <row r="192" spans="1:27" hidden="1" x14ac:dyDescent="0.25">
      <c r="A192" s="47" t="s">
        <v>535</v>
      </c>
      <c r="B192" s="47" t="s">
        <v>536</v>
      </c>
      <c r="C192" s="47" t="s">
        <v>98</v>
      </c>
      <c r="D192" s="47" t="s">
        <v>537</v>
      </c>
      <c r="E192" s="47">
        <v>65</v>
      </c>
      <c r="F192" s="47">
        <v>5780</v>
      </c>
      <c r="G192" s="47" t="s">
        <v>49</v>
      </c>
      <c r="H192" s="47">
        <f>SUM(Таблица2[[#This Row],[CIF DBTime node1 (min)]:[CIF DBTime node2 (min)]])</f>
        <v>483.27</v>
      </c>
      <c r="I192" s="47">
        <v>230.82</v>
      </c>
      <c r="J192" s="47">
        <v>252.45</v>
      </c>
      <c r="K192" s="3">
        <f>Таблица2[[#This Row],[CIF DBTime node1 (min)]]/Таблица2[[#This Row],[CIF DBTime (sum)]]</f>
        <v>0.47762120553727733</v>
      </c>
      <c r="L192" s="3">
        <f>Таблица2[[#This Row],[CIF DBTime node2 (min)]]/Таблица2[[#This Row],[CIF DBTime (sum)]]</f>
        <v>0.52237879446272273</v>
      </c>
      <c r="M192" s="47">
        <f>SUM(Таблица2[[#This Row],[CIF Avg Active Sessions node1]:[CIF Avg Active Sessions node2]])</f>
        <v>7.39</v>
      </c>
      <c r="N192" s="47">
        <v>3.53</v>
      </c>
      <c r="O192" s="47">
        <v>3.86</v>
      </c>
      <c r="P192" s="3">
        <f>Таблица2[[#This Row],[CIF Avg Active Sessions node1]]/Таблица2[[#This Row],[CIF Avg Active Sessions (sum)]]</f>
        <v>0.47767253044654939</v>
      </c>
      <c r="Q192" s="3">
        <f>Таблица2[[#This Row],[CIF Avg Active Sessions node2]]/Таблица2[[#This Row],[CIF Avg Active Sessions (sum)]]</f>
        <v>0.52232746955345066</v>
      </c>
      <c r="R192" s="47">
        <f>SUM(Таблица2[[#This Row],[LAP DBTime node1 (min)]:[LAP DBTime node2 (min)]])</f>
        <v>35.660000000000004</v>
      </c>
      <c r="S192" s="47">
        <v>33.770000000000003</v>
      </c>
      <c r="T192" s="47">
        <v>1.89</v>
      </c>
      <c r="U192" s="3">
        <f>Таблица2[[#This Row],[LAP DBTime node1 (min)]]/Таблица2[[#This Row],[LAP DBTime (sum)]]</f>
        <v>0.94699943914750417</v>
      </c>
      <c r="V192" s="3">
        <f>Таблица2[[#This Row],[LAP DBTime node2 (min)]]/Таблица2[[#This Row],[LAP DBTime (sum)]]</f>
        <v>5.3000560852495784E-2</v>
      </c>
      <c r="W192" s="47">
        <f>SUM(Таблица2[[#This Row],[LAP Avg Active Sessions node1]:[LAP Avg Active Sessions node2]])</f>
        <v>0.59000000000000008</v>
      </c>
      <c r="X192" s="47">
        <v>0.56000000000000005</v>
      </c>
      <c r="Y192" s="47">
        <v>0.03</v>
      </c>
      <c r="Z192" s="3">
        <f>Таблица2[[#This Row],[LAP Avg Active Sessions node1]]/Таблица2[[#This Row],[LAP Avg Active Sessions (sum)]]</f>
        <v>0.94915254237288127</v>
      </c>
      <c r="AA192" s="3">
        <f>Таблица2[[#This Row],[LAP Avg Active Sessions node2]]/Таблица2[[#This Row],[LAP Avg Active Sessions (sum)]]</f>
        <v>5.0847457627118633E-2</v>
      </c>
    </row>
    <row r="193" spans="1:27" hidden="1" x14ac:dyDescent="0.25">
      <c r="A193" s="47" t="s">
        <v>538</v>
      </c>
      <c r="B193" s="47" t="s">
        <v>536</v>
      </c>
      <c r="C193" s="47" t="s">
        <v>539</v>
      </c>
      <c r="D193" s="47" t="s">
        <v>540</v>
      </c>
      <c r="E193" s="47">
        <v>60</v>
      </c>
      <c r="F193" s="47">
        <v>5784</v>
      </c>
      <c r="G193" s="47" t="s">
        <v>49</v>
      </c>
      <c r="H193" s="47">
        <f>SUM(Таблица2[[#This Row],[CIF DBTime node1 (min)]:[CIF DBTime node2 (min)]])</f>
        <v>436.28999999999996</v>
      </c>
      <c r="I193" s="47">
        <v>227.31</v>
      </c>
      <c r="J193" s="47">
        <v>208.98</v>
      </c>
      <c r="K193" s="3">
        <f>Таблица2[[#This Row],[CIF DBTime node1 (min)]]/Таблица2[[#This Row],[CIF DBTime (sum)]]</f>
        <v>0.52100666987554156</v>
      </c>
      <c r="L193" s="3">
        <f>Таблица2[[#This Row],[CIF DBTime node2 (min)]]/Таблица2[[#This Row],[CIF DBTime (sum)]]</f>
        <v>0.47899333012445849</v>
      </c>
      <c r="M193" s="47">
        <f>SUM(Таблица2[[#This Row],[CIF Avg Active Sessions node1]:[CIF Avg Active Sessions node2]])</f>
        <v>7.23</v>
      </c>
      <c r="N193" s="47">
        <v>3.77</v>
      </c>
      <c r="O193" s="47">
        <v>3.46</v>
      </c>
      <c r="P193" s="3">
        <f>Таблица2[[#This Row],[CIF Avg Active Sessions node1]]/Таблица2[[#This Row],[CIF Avg Active Sessions (sum)]]</f>
        <v>0.52143845089903174</v>
      </c>
      <c r="Q193" s="3">
        <f>Таблица2[[#This Row],[CIF Avg Active Sessions node2]]/Таблица2[[#This Row],[CIF Avg Active Sessions (sum)]]</f>
        <v>0.47856154910096815</v>
      </c>
      <c r="R193" s="47">
        <f>SUM(Таблица2[[#This Row],[LAP DBTime node1 (min)]:[LAP DBTime node2 (min)]])</f>
        <v>6.0299999999999994</v>
      </c>
      <c r="S193" s="47">
        <v>3.86</v>
      </c>
      <c r="T193" s="47">
        <v>2.17</v>
      </c>
      <c r="U193" s="3">
        <f>Таблица2[[#This Row],[LAP DBTime node1 (min)]]/Таблица2[[#This Row],[LAP DBTime (sum)]]</f>
        <v>0.64013266998341634</v>
      </c>
      <c r="V193" s="3">
        <f>Таблица2[[#This Row],[LAP DBTime node2 (min)]]/Таблица2[[#This Row],[LAP DBTime (sum)]]</f>
        <v>0.35986733001658378</v>
      </c>
      <c r="W193" s="47">
        <f>SUM(Таблица2[[#This Row],[LAP Avg Active Sessions node1]:[LAP Avg Active Sessions node2]])</f>
        <v>0.11000000000000001</v>
      </c>
      <c r="X193" s="47">
        <v>7.0000000000000007E-2</v>
      </c>
      <c r="Y193" s="47">
        <v>0.04</v>
      </c>
      <c r="Z193" s="3">
        <f>Таблица2[[#This Row],[LAP Avg Active Sessions node1]]/Таблица2[[#This Row],[LAP Avg Active Sessions (sum)]]</f>
        <v>0.63636363636363635</v>
      </c>
      <c r="AA193" s="3">
        <f>Таблица2[[#This Row],[LAP Avg Active Sessions node2]]/Таблица2[[#This Row],[LAP Avg Active Sessions (sum)]]</f>
        <v>0.36363636363636359</v>
      </c>
    </row>
    <row r="194" spans="1:27" hidden="1" x14ac:dyDescent="0.25">
      <c r="A194" s="47" t="s">
        <v>541</v>
      </c>
      <c r="B194" s="47" t="s">
        <v>542</v>
      </c>
      <c r="C194" s="47" t="s">
        <v>58</v>
      </c>
      <c r="D194" s="47" t="s">
        <v>543</v>
      </c>
      <c r="E194" s="47">
        <v>59</v>
      </c>
      <c r="F194" s="47">
        <v>5786</v>
      </c>
      <c r="G194" s="47" t="s">
        <v>49</v>
      </c>
      <c r="H194" s="47">
        <f>SUM(Таблица2[[#This Row],[CIF DBTime node1 (min)]:[CIF DBTime node2 (min)]])</f>
        <v>440.37</v>
      </c>
      <c r="I194" s="47">
        <v>227.71</v>
      </c>
      <c r="J194" s="47">
        <v>212.66</v>
      </c>
      <c r="K194" s="3">
        <f>Таблица2[[#This Row],[CIF DBTime node1 (min)]]/Таблица2[[#This Row],[CIF DBTime (sum)]]</f>
        <v>0.51708790335399779</v>
      </c>
      <c r="L194" s="3">
        <f>Таблица2[[#This Row],[CIF DBTime node2 (min)]]/Таблица2[[#This Row],[CIF DBTime (sum)]]</f>
        <v>0.48291209664600221</v>
      </c>
      <c r="M194" s="47">
        <f>SUM(Таблица2[[#This Row],[CIF Avg Active Sessions node1]:[CIF Avg Active Sessions node2]])</f>
        <v>7.42</v>
      </c>
      <c r="N194" s="47">
        <v>3.84</v>
      </c>
      <c r="O194" s="47">
        <v>3.58</v>
      </c>
      <c r="P194" s="3">
        <f>Таблица2[[#This Row],[CIF Avg Active Sessions node1]]/Таблица2[[#This Row],[CIF Avg Active Sessions (sum)]]</f>
        <v>0.51752021563342321</v>
      </c>
      <c r="Q194" s="3">
        <f>Таблица2[[#This Row],[CIF Avg Active Sessions node2]]/Таблица2[[#This Row],[CIF Avg Active Sessions (sum)]]</f>
        <v>0.48247978436657685</v>
      </c>
      <c r="R194" s="47">
        <f>SUM(Таблица2[[#This Row],[LAP DBTime node1 (min)]:[LAP DBTime node2 (min)]])</f>
        <v>8.0299999999999994</v>
      </c>
      <c r="S194" s="47">
        <v>6.37</v>
      </c>
      <c r="T194" s="47">
        <v>1.66</v>
      </c>
      <c r="U194" s="3">
        <f>Таблица2[[#This Row],[LAP DBTime node1 (min)]]/Таблица2[[#This Row],[LAP DBTime (sum)]]</f>
        <v>0.79327521793275224</v>
      </c>
      <c r="V194" s="3">
        <f>Таблица2[[#This Row],[LAP DBTime node2 (min)]]/Таблица2[[#This Row],[LAP DBTime (sum)]]</f>
        <v>0.20672478206724781</v>
      </c>
      <c r="W194" s="47">
        <f>SUM(Таблица2[[#This Row],[LAP Avg Active Sessions node1]:[LAP Avg Active Sessions node2]])</f>
        <v>0.14000000000000001</v>
      </c>
      <c r="X194" s="47">
        <v>0.11</v>
      </c>
      <c r="Y194" s="47">
        <v>0.03</v>
      </c>
      <c r="Z194" s="3">
        <f>Таблица2[[#This Row],[LAP Avg Active Sessions node1]]/Таблица2[[#This Row],[LAP Avg Active Sessions (sum)]]</f>
        <v>0.7857142857142857</v>
      </c>
      <c r="AA194" s="3">
        <f>Таблица2[[#This Row],[LAP Avg Active Sessions node2]]/Таблица2[[#This Row],[LAP Avg Active Sessions (sum)]]</f>
        <v>0.21428571428571425</v>
      </c>
    </row>
    <row r="195" spans="1:27" hidden="1" x14ac:dyDescent="0.25">
      <c r="A195" s="47" t="s">
        <v>544</v>
      </c>
      <c r="B195" s="47" t="s">
        <v>545</v>
      </c>
      <c r="C195" s="47" t="s">
        <v>198</v>
      </c>
      <c r="D195" s="47" t="s">
        <v>546</v>
      </c>
      <c r="E195" s="47">
        <v>57</v>
      </c>
      <c r="F195" s="47">
        <v>5792</v>
      </c>
      <c r="G195" s="47" t="s">
        <v>49</v>
      </c>
      <c r="H195" s="47">
        <f>SUM(Таблица2[[#This Row],[CIF DBTime node1 (min)]:[CIF DBTime node2 (min)]])</f>
        <v>449.09000000000003</v>
      </c>
      <c r="I195" s="47">
        <v>197.86</v>
      </c>
      <c r="J195" s="47">
        <v>251.23</v>
      </c>
      <c r="K195" s="3">
        <f>Таблица2[[#This Row],[CIF DBTime node1 (min)]]/Таблица2[[#This Row],[CIF DBTime (sum)]]</f>
        <v>0.4405798392304438</v>
      </c>
      <c r="L195" s="3">
        <f>Таблица2[[#This Row],[CIF DBTime node2 (min)]]/Таблица2[[#This Row],[CIF DBTime (sum)]]</f>
        <v>0.55942016076955614</v>
      </c>
      <c r="M195" s="47">
        <f>SUM(Таблица2[[#This Row],[CIF Avg Active Sessions node1]:[CIF Avg Active Sessions node2]])</f>
        <v>7.83</v>
      </c>
      <c r="N195" s="47">
        <v>3.45</v>
      </c>
      <c r="O195" s="47">
        <v>4.38</v>
      </c>
      <c r="P195" s="3">
        <f>Таблица2[[#This Row],[CIF Avg Active Sessions node1]]/Таблица2[[#This Row],[CIF Avg Active Sessions (sum)]]</f>
        <v>0.44061302681992337</v>
      </c>
      <c r="Q195" s="3">
        <f>Таблица2[[#This Row],[CIF Avg Active Sessions node2]]/Таблица2[[#This Row],[CIF Avg Active Sessions (sum)]]</f>
        <v>0.55938697318007657</v>
      </c>
      <c r="R195" s="47">
        <f>SUM(Таблица2[[#This Row],[LAP DBTime node1 (min)]:[LAP DBTime node2 (min)]])</f>
        <v>7.06</v>
      </c>
      <c r="S195" s="47">
        <v>5.18</v>
      </c>
      <c r="T195" s="47">
        <v>1.88</v>
      </c>
      <c r="U195" s="3">
        <f>Таблица2[[#This Row],[LAP DBTime node1 (min)]]/Таблица2[[#This Row],[LAP DBTime (sum)]]</f>
        <v>0.73371104815864019</v>
      </c>
      <c r="V195" s="3">
        <f>Таблица2[[#This Row],[LAP DBTime node2 (min)]]/Таблица2[[#This Row],[LAP DBTime (sum)]]</f>
        <v>0.26628895184135976</v>
      </c>
      <c r="W195" s="47">
        <f>SUM(Таблица2[[#This Row],[LAP Avg Active Sessions node1]:[LAP Avg Active Sessions node2]])</f>
        <v>0.12</v>
      </c>
      <c r="X195" s="47">
        <v>0.09</v>
      </c>
      <c r="Y195" s="47">
        <v>0.03</v>
      </c>
      <c r="Z195" s="3">
        <f>Таблица2[[#This Row],[LAP Avg Active Sessions node1]]/Таблица2[[#This Row],[LAP Avg Active Sessions (sum)]]</f>
        <v>0.75</v>
      </c>
      <c r="AA195" s="3">
        <f>Таблица2[[#This Row],[LAP Avg Active Sessions node2]]/Таблица2[[#This Row],[LAP Avg Active Sessions (sum)]]</f>
        <v>0.25</v>
      </c>
    </row>
    <row r="196" spans="1:27" hidden="1" x14ac:dyDescent="0.25">
      <c r="A196" s="47" t="s">
        <v>547</v>
      </c>
      <c r="B196" s="47" t="s">
        <v>548</v>
      </c>
      <c r="C196" s="47" t="s">
        <v>549</v>
      </c>
      <c r="D196" s="47" t="s">
        <v>117</v>
      </c>
      <c r="E196" s="47">
        <v>60</v>
      </c>
      <c r="F196" s="47">
        <v>5797</v>
      </c>
      <c r="G196" s="47" t="s">
        <v>49</v>
      </c>
      <c r="H196" s="47">
        <f>SUM(Таблица2[[#This Row],[CIF DBTime node1 (min)]:[CIF DBTime node2 (min)]])</f>
        <v>431.55000000000007</v>
      </c>
      <c r="I196" s="47">
        <v>159.08000000000001</v>
      </c>
      <c r="J196" s="47">
        <v>272.47000000000003</v>
      </c>
      <c r="K196" s="3">
        <f>Таблица2[[#This Row],[CIF DBTime node1 (min)]]/Таблица2[[#This Row],[CIF DBTime (sum)]]</f>
        <v>0.36862472482910436</v>
      </c>
      <c r="L196" s="3">
        <f>Таблица2[[#This Row],[CIF DBTime node2 (min)]]/Таблица2[[#This Row],[CIF DBTime (sum)]]</f>
        <v>0.63137527517089553</v>
      </c>
      <c r="M196" s="47">
        <f>SUM(Таблица2[[#This Row],[CIF Avg Active Sessions node1]:[CIF Avg Active Sessions node2]])</f>
        <v>7.16</v>
      </c>
      <c r="N196" s="47">
        <v>2.64</v>
      </c>
      <c r="O196" s="47">
        <v>4.5199999999999996</v>
      </c>
      <c r="P196" s="3">
        <f>Таблица2[[#This Row],[CIF Avg Active Sessions node1]]/Таблица2[[#This Row],[CIF Avg Active Sessions (sum)]]</f>
        <v>0.36871508379888268</v>
      </c>
      <c r="Q196" s="3">
        <f>Таблица2[[#This Row],[CIF Avg Active Sessions node2]]/Таблица2[[#This Row],[CIF Avg Active Sessions (sum)]]</f>
        <v>0.63128491620111726</v>
      </c>
      <c r="R196" s="47">
        <f>SUM(Таблица2[[#This Row],[LAP DBTime node1 (min)]:[LAP DBTime node2 (min)]])</f>
        <v>7.02</v>
      </c>
      <c r="S196" s="47">
        <v>5.52</v>
      </c>
      <c r="T196" s="47">
        <v>1.5</v>
      </c>
      <c r="U196" s="3">
        <f>Таблица2[[#This Row],[LAP DBTime node1 (min)]]/Таблица2[[#This Row],[LAP DBTime (sum)]]</f>
        <v>0.78632478632478631</v>
      </c>
      <c r="V196" s="3">
        <f>Таблица2[[#This Row],[LAP DBTime node2 (min)]]/Таблица2[[#This Row],[LAP DBTime (sum)]]</f>
        <v>0.21367521367521369</v>
      </c>
      <c r="W196" s="47">
        <f>SUM(Таблица2[[#This Row],[LAP Avg Active Sessions node1]:[LAP Avg Active Sessions node2]])</f>
        <v>0.11</v>
      </c>
      <c r="X196" s="47">
        <v>0.09</v>
      </c>
      <c r="Y196" s="47">
        <v>0.02</v>
      </c>
      <c r="Z196" s="3">
        <f>Таблица2[[#This Row],[LAP Avg Active Sessions node1]]/Таблица2[[#This Row],[LAP Avg Active Sessions (sum)]]</f>
        <v>0.81818181818181812</v>
      </c>
      <c r="AA196" s="3">
        <f>Таблица2[[#This Row],[LAP Avg Active Sessions node2]]/Таблица2[[#This Row],[LAP Avg Active Sessions (sum)]]</f>
        <v>0.18181818181818182</v>
      </c>
    </row>
    <row r="197" spans="1:27" hidden="1" x14ac:dyDescent="0.25">
      <c r="A197" s="47" t="s">
        <v>550</v>
      </c>
      <c r="B197" s="47" t="s">
        <v>551</v>
      </c>
      <c r="C197" s="47" t="s">
        <v>398</v>
      </c>
      <c r="D197" s="47" t="s">
        <v>398</v>
      </c>
      <c r="E197" s="47">
        <v>60</v>
      </c>
      <c r="F197" s="47">
        <v>5803</v>
      </c>
      <c r="G197" s="47" t="s">
        <v>49</v>
      </c>
      <c r="H197" s="47">
        <f>SUM(Таблица2[[#This Row],[CIF DBTime node1 (min)]:[CIF DBTime node2 (min)]])</f>
        <v>444.76</v>
      </c>
      <c r="I197" s="47">
        <v>209.31</v>
      </c>
      <c r="J197" s="47">
        <v>235.45</v>
      </c>
      <c r="K197" s="3">
        <f>Таблица2[[#This Row],[CIF DBTime node1 (min)]]/Таблица2[[#This Row],[CIF DBTime (sum)]]</f>
        <v>0.47061336451119706</v>
      </c>
      <c r="L197" s="3">
        <f>Таблица2[[#This Row],[CIF DBTime node2 (min)]]/Таблица2[[#This Row],[CIF DBTime (sum)]]</f>
        <v>0.52938663548880294</v>
      </c>
      <c r="M197" s="47">
        <f>SUM(Таблица2[[#This Row],[CIF Avg Active Sessions node1]:[CIF Avg Active Sessions node2]])</f>
        <v>7.37</v>
      </c>
      <c r="N197" s="47">
        <v>3.47</v>
      </c>
      <c r="O197" s="47">
        <v>3.9</v>
      </c>
      <c r="P197" s="3">
        <f>Таблица2[[#This Row],[CIF Avg Active Sessions node1]]/Таблица2[[#This Row],[CIF Avg Active Sessions (sum)]]</f>
        <v>0.47082767978290369</v>
      </c>
      <c r="Q197" s="3">
        <f>Таблица2[[#This Row],[CIF Avg Active Sessions node2]]/Таблица2[[#This Row],[CIF Avg Active Sessions (sum)]]</f>
        <v>0.52917232021709637</v>
      </c>
      <c r="R197" s="47">
        <f>SUM(Таблица2[[#This Row],[LAP DBTime node1 (min)]:[LAP DBTime node2 (min)]])</f>
        <v>54.98</v>
      </c>
      <c r="S197" s="47">
        <v>52.87</v>
      </c>
      <c r="T197" s="47">
        <v>2.11</v>
      </c>
      <c r="U197" s="3">
        <f>Таблица2[[#This Row],[LAP DBTime node1 (min)]]/Таблица2[[#This Row],[LAP DBTime (sum)]]</f>
        <v>0.9616224081484176</v>
      </c>
      <c r="V197" s="3">
        <f>Таблица2[[#This Row],[LAP DBTime node2 (min)]]/Таблица2[[#This Row],[LAP DBTime (sum)]]</f>
        <v>3.8377591851582391E-2</v>
      </c>
      <c r="W197" s="47">
        <f>SUM(Таблица2[[#This Row],[LAP Avg Active Sessions node1]:[LAP Avg Active Sessions node2]])</f>
        <v>0.9</v>
      </c>
      <c r="X197" s="47">
        <v>0.87</v>
      </c>
      <c r="Y197" s="47">
        <v>0.03</v>
      </c>
      <c r="Z197" s="3">
        <f>Таблица2[[#This Row],[LAP Avg Active Sessions node1]]/Таблица2[[#This Row],[LAP Avg Active Sessions (sum)]]</f>
        <v>0.96666666666666667</v>
      </c>
      <c r="AA197" s="3">
        <f>Таблица2[[#This Row],[LAP Avg Active Sessions node2]]/Таблица2[[#This Row],[LAP Avg Active Sessions (sum)]]</f>
        <v>3.3333333333333333E-2</v>
      </c>
    </row>
    <row r="198" spans="1:27" hidden="1" x14ac:dyDescent="0.25">
      <c r="A198" s="47" t="s">
        <v>552</v>
      </c>
      <c r="B198" s="47" t="s">
        <v>553</v>
      </c>
      <c r="C198" s="47" t="s">
        <v>25</v>
      </c>
      <c r="D198" s="47" t="s">
        <v>554</v>
      </c>
      <c r="E198" s="47">
        <v>59</v>
      </c>
      <c r="F198" s="47">
        <v>5808</v>
      </c>
      <c r="G198" s="47" t="s">
        <v>49</v>
      </c>
      <c r="H198" s="47">
        <f>SUM(Таблица2[[#This Row],[CIF DBTime node1 (min)]:[CIF DBTime node2 (min)]])</f>
        <v>498.3</v>
      </c>
      <c r="I198" s="47">
        <v>179.62</v>
      </c>
      <c r="J198" s="47">
        <v>318.68</v>
      </c>
      <c r="K198" s="3">
        <f>Таблица2[[#This Row],[CIF DBTime node1 (min)]]/Таблица2[[#This Row],[CIF DBTime (sum)]]</f>
        <v>0.36046558298213927</v>
      </c>
      <c r="L198" s="3">
        <f>Таблица2[[#This Row],[CIF DBTime node2 (min)]]/Таблица2[[#This Row],[CIF DBTime (sum)]]</f>
        <v>0.63953441701786073</v>
      </c>
      <c r="M198" s="47">
        <f>SUM(Таблица2[[#This Row],[CIF Avg Active Sessions node1]:[CIF Avg Active Sessions node2]])</f>
        <v>8.39</v>
      </c>
      <c r="N198" s="47">
        <v>3.02</v>
      </c>
      <c r="O198" s="47">
        <v>5.37</v>
      </c>
      <c r="P198" s="3">
        <f>Таблица2[[#This Row],[CIF Avg Active Sessions node1]]/Таблица2[[#This Row],[CIF Avg Active Sessions (sum)]]</f>
        <v>0.3599523241954708</v>
      </c>
      <c r="Q198" s="3">
        <f>Таблица2[[#This Row],[CIF Avg Active Sessions node2]]/Таблица2[[#This Row],[CIF Avg Active Sessions (sum)]]</f>
        <v>0.64004767580452915</v>
      </c>
      <c r="R198" s="47">
        <f>SUM(Таблица2[[#This Row],[LAP DBTime node1 (min)]:[LAP DBTime node2 (min)]])</f>
        <v>8.02</v>
      </c>
      <c r="S198" s="47">
        <v>5.49</v>
      </c>
      <c r="T198" s="47">
        <v>2.5299999999999998</v>
      </c>
      <c r="U198" s="3">
        <f>Таблица2[[#This Row],[LAP DBTime node1 (min)]]/Таблица2[[#This Row],[LAP DBTime (sum)]]</f>
        <v>0.68453865336658359</v>
      </c>
      <c r="V198" s="3">
        <f>Таблица2[[#This Row],[LAP DBTime node2 (min)]]/Таблица2[[#This Row],[LAP DBTime (sum)]]</f>
        <v>0.31546134663341646</v>
      </c>
      <c r="W198" s="47">
        <f>SUM(Таблица2[[#This Row],[LAP Avg Active Sessions node1]:[LAP Avg Active Sessions node2]])</f>
        <v>0.13</v>
      </c>
      <c r="X198" s="47">
        <v>0.09</v>
      </c>
      <c r="Y198" s="47">
        <v>0.04</v>
      </c>
      <c r="Z198" s="3">
        <f>Таблица2[[#This Row],[LAP Avg Active Sessions node1]]/Таблица2[[#This Row],[LAP Avg Active Sessions (sum)]]</f>
        <v>0.69230769230769229</v>
      </c>
      <c r="AA198" s="3">
        <f>Таблица2[[#This Row],[LAP Avg Active Sessions node2]]/Таблица2[[#This Row],[LAP Avg Active Sessions (sum)]]</f>
        <v>0.30769230769230771</v>
      </c>
    </row>
    <row r="199" spans="1:27" hidden="1" x14ac:dyDescent="0.25">
      <c r="A199" s="47" t="s">
        <v>555</v>
      </c>
      <c r="B199" s="47" t="s">
        <v>556</v>
      </c>
      <c r="C199" s="47" t="s">
        <v>557</v>
      </c>
      <c r="D199" s="47" t="s">
        <v>35</v>
      </c>
      <c r="E199" s="47">
        <v>60</v>
      </c>
      <c r="F199" s="47">
        <v>5813</v>
      </c>
      <c r="G199" s="47" t="s">
        <v>49</v>
      </c>
      <c r="H199" s="47">
        <f>SUM(Таблица2[[#This Row],[CIF DBTime node1 (min)]:[CIF DBTime node2 (min)]])</f>
        <v>445.92</v>
      </c>
      <c r="I199" s="47">
        <v>200.3</v>
      </c>
      <c r="J199" s="47">
        <v>245.62</v>
      </c>
      <c r="K199" s="3">
        <f>Таблица2[[#This Row],[CIF DBTime node1 (min)]]/Таблица2[[#This Row],[CIF DBTime (sum)]]</f>
        <v>0.449183710082526</v>
      </c>
      <c r="L199" s="3">
        <f>Таблица2[[#This Row],[CIF DBTime node2 (min)]]/Таблица2[[#This Row],[CIF DBTime (sum)]]</f>
        <v>0.550816289917474</v>
      </c>
      <c r="M199" s="47">
        <f>SUM(Таблица2[[#This Row],[CIF Avg Active Sessions node1]:[CIF Avg Active Sessions node2]])</f>
        <v>7.3900000000000006</v>
      </c>
      <c r="N199" s="47">
        <v>3.32</v>
      </c>
      <c r="O199" s="47">
        <v>4.07</v>
      </c>
      <c r="P199" s="3">
        <f>Таблица2[[#This Row],[CIF Avg Active Sessions node1]]/Таблица2[[#This Row],[CIF Avg Active Sessions (sum)]]</f>
        <v>0.44925575101488491</v>
      </c>
      <c r="Q199" s="3">
        <f>Таблица2[[#This Row],[CIF Avg Active Sessions node2]]/Таблица2[[#This Row],[CIF Avg Active Sessions (sum)]]</f>
        <v>0.55074424898511498</v>
      </c>
      <c r="R199" s="47">
        <f>SUM(Таблица2[[#This Row],[LAP DBTime node1 (min)]:[LAP DBTime node2 (min)]])</f>
        <v>6.95</v>
      </c>
      <c r="S199" s="47">
        <v>4.4000000000000004</v>
      </c>
      <c r="T199" s="47">
        <v>2.5499999999999998</v>
      </c>
      <c r="U199" s="3">
        <f>Таблица2[[#This Row],[LAP DBTime node1 (min)]]/Таблица2[[#This Row],[LAP DBTime (sum)]]</f>
        <v>0.63309352517985618</v>
      </c>
      <c r="V199" s="3">
        <f>Таблица2[[#This Row],[LAP DBTime node2 (min)]]/Таблица2[[#This Row],[LAP DBTime (sum)]]</f>
        <v>0.36690647482014382</v>
      </c>
      <c r="W199" s="47">
        <f>SUM(Таблица2[[#This Row],[LAP Avg Active Sessions node1]:[LAP Avg Active Sessions node2]])</f>
        <v>0.11000000000000001</v>
      </c>
      <c r="X199" s="47">
        <v>7.0000000000000007E-2</v>
      </c>
      <c r="Y199" s="47">
        <v>0.04</v>
      </c>
      <c r="Z199" s="3">
        <f>Таблица2[[#This Row],[LAP Avg Active Sessions node1]]/Таблица2[[#This Row],[LAP Avg Active Sessions (sum)]]</f>
        <v>0.63636363636363635</v>
      </c>
      <c r="AA199" s="3">
        <f>Таблица2[[#This Row],[LAP Avg Active Sessions node2]]/Таблица2[[#This Row],[LAP Avg Active Sessions (sum)]]</f>
        <v>0.36363636363636359</v>
      </c>
    </row>
    <row r="200" spans="1:27" hidden="1" x14ac:dyDescent="0.25">
      <c r="A200" s="47" t="s">
        <v>558</v>
      </c>
      <c r="B200" s="47" t="s">
        <v>559</v>
      </c>
      <c r="C200" s="47" t="s">
        <v>39</v>
      </c>
      <c r="D200" s="47" t="s">
        <v>560</v>
      </c>
      <c r="E200" s="47">
        <v>63</v>
      </c>
      <c r="F200" s="47">
        <v>5818</v>
      </c>
      <c r="G200" s="47" t="s">
        <v>49</v>
      </c>
      <c r="H200" s="47">
        <f>SUM(Таблица2[[#This Row],[CIF DBTime node1 (min)]:[CIF DBTime node2 (min)]])</f>
        <v>479.45</v>
      </c>
      <c r="I200" s="47">
        <v>203.61</v>
      </c>
      <c r="J200" s="47">
        <v>275.83999999999997</v>
      </c>
      <c r="K200" s="3">
        <f>Таблица2[[#This Row],[CIF DBTime node1 (min)]]/Таблица2[[#This Row],[CIF DBTime (sum)]]</f>
        <v>0.42467410574616754</v>
      </c>
      <c r="L200" s="3">
        <f>Таблица2[[#This Row],[CIF DBTime node2 (min)]]/Таблица2[[#This Row],[CIF DBTime (sum)]]</f>
        <v>0.57532589425383251</v>
      </c>
      <c r="M200" s="47">
        <f>SUM(Таблица2[[#This Row],[CIF Avg Active Sessions node1]:[CIF Avg Active Sessions node2]])</f>
        <v>7.63</v>
      </c>
      <c r="N200" s="47">
        <v>3.24</v>
      </c>
      <c r="O200" s="47">
        <v>4.3899999999999997</v>
      </c>
      <c r="P200" s="3">
        <f>Таблица2[[#This Row],[CIF Avg Active Sessions node1]]/Таблица2[[#This Row],[CIF Avg Active Sessions (sum)]]</f>
        <v>0.42463958060288337</v>
      </c>
      <c r="Q200" s="3">
        <f>Таблица2[[#This Row],[CIF Avg Active Sessions node2]]/Таблица2[[#This Row],[CIF Avg Active Sessions (sum)]]</f>
        <v>0.57536041939711657</v>
      </c>
      <c r="R200" s="47">
        <f>SUM(Таблица2[[#This Row],[LAP DBTime node1 (min)]:[LAP DBTime node2 (min)]])</f>
        <v>7.06</v>
      </c>
      <c r="S200" s="47">
        <v>5.17</v>
      </c>
      <c r="T200" s="47">
        <v>1.89</v>
      </c>
      <c r="U200" s="3">
        <f>Таблица2[[#This Row],[LAP DBTime node1 (min)]]/Таблица2[[#This Row],[LAP DBTime (sum)]]</f>
        <v>0.73229461756373937</v>
      </c>
      <c r="V200" s="3">
        <f>Таблица2[[#This Row],[LAP DBTime node2 (min)]]/Таблица2[[#This Row],[LAP DBTime (sum)]]</f>
        <v>0.26770538243626063</v>
      </c>
      <c r="W200" s="47">
        <f>SUM(Таблица2[[#This Row],[LAP Avg Active Sessions node1]:[LAP Avg Active Sessions node2]])</f>
        <v>0.12</v>
      </c>
      <c r="X200" s="47">
        <v>0.09</v>
      </c>
      <c r="Y200" s="47">
        <v>0.03</v>
      </c>
      <c r="Z200" s="3">
        <f>Таблица2[[#This Row],[LAP Avg Active Sessions node1]]/Таблица2[[#This Row],[LAP Avg Active Sessions (sum)]]</f>
        <v>0.75</v>
      </c>
      <c r="AA200" s="3">
        <f>Таблица2[[#This Row],[LAP Avg Active Sessions node2]]/Таблица2[[#This Row],[LAP Avg Active Sessions (sum)]]</f>
        <v>0.25</v>
      </c>
    </row>
    <row r="201" spans="1:27" hidden="1" x14ac:dyDescent="0.25">
      <c r="A201" s="47" t="s">
        <v>561</v>
      </c>
      <c r="B201" s="47" t="s">
        <v>562</v>
      </c>
      <c r="C201" s="47" t="s">
        <v>67</v>
      </c>
      <c r="D201" s="47" t="s">
        <v>563</v>
      </c>
      <c r="E201" s="47">
        <v>59</v>
      </c>
      <c r="F201" s="47">
        <v>5828</v>
      </c>
      <c r="G201" s="47" t="s">
        <v>49</v>
      </c>
      <c r="H201" s="47">
        <f>SUM(Таблица2[[#This Row],[CIF DBTime node1 (min)]:[CIF DBTime node2 (min)]])</f>
        <v>472.68</v>
      </c>
      <c r="I201" s="47">
        <v>220.22</v>
      </c>
      <c r="J201" s="47">
        <v>252.46</v>
      </c>
      <c r="K201" s="3">
        <f>Таблица2[[#This Row],[CIF DBTime node1 (min)]]/Таблица2[[#This Row],[CIF DBTime (sum)]]</f>
        <v>0.46589658965896591</v>
      </c>
      <c r="L201" s="3">
        <f>Таблица2[[#This Row],[CIF DBTime node2 (min)]]/Таблица2[[#This Row],[CIF DBTime (sum)]]</f>
        <v>0.53410341034103415</v>
      </c>
      <c r="M201" s="47">
        <f>SUM(Таблица2[[#This Row],[CIF Avg Active Sessions node1]:[CIF Avg Active Sessions node2]])</f>
        <v>7.96</v>
      </c>
      <c r="N201" s="47">
        <v>3.71</v>
      </c>
      <c r="O201" s="47">
        <v>4.25</v>
      </c>
      <c r="P201" s="3">
        <f>Таблица2[[#This Row],[CIF Avg Active Sessions node1]]/Таблица2[[#This Row],[CIF Avg Active Sessions (sum)]]</f>
        <v>0.46608040201005024</v>
      </c>
      <c r="Q201" s="3">
        <f>Таблица2[[#This Row],[CIF Avg Active Sessions node2]]/Таблица2[[#This Row],[CIF Avg Active Sessions (sum)]]</f>
        <v>0.5339195979899497</v>
      </c>
      <c r="R201" s="47">
        <f>SUM(Таблица2[[#This Row],[LAP DBTime node1 (min)]:[LAP DBTime node2 (min)]])</f>
        <v>7.9</v>
      </c>
      <c r="S201" s="47">
        <v>5.47</v>
      </c>
      <c r="T201" s="47">
        <v>2.4300000000000002</v>
      </c>
      <c r="U201" s="3">
        <f>Таблица2[[#This Row],[LAP DBTime node1 (min)]]/Таблица2[[#This Row],[LAP DBTime (sum)]]</f>
        <v>0.69240506329113916</v>
      </c>
      <c r="V201" s="3">
        <f>Таблица2[[#This Row],[LAP DBTime node2 (min)]]/Таблица2[[#This Row],[LAP DBTime (sum)]]</f>
        <v>0.30759493670886079</v>
      </c>
      <c r="W201" s="47">
        <f>SUM(Таблица2[[#This Row],[LAP Avg Active Sessions node1]:[LAP Avg Active Sessions node2]])</f>
        <v>0.13</v>
      </c>
      <c r="X201" s="47">
        <v>0.09</v>
      </c>
      <c r="Y201" s="47">
        <v>0.04</v>
      </c>
      <c r="Z201" s="3">
        <f>Таблица2[[#This Row],[LAP Avg Active Sessions node1]]/Таблица2[[#This Row],[LAP Avg Active Sessions (sum)]]</f>
        <v>0.69230769230769229</v>
      </c>
      <c r="AA201" s="3">
        <f>Таблица2[[#This Row],[LAP Avg Active Sessions node2]]/Таблица2[[#This Row],[LAP Avg Active Sessions (sum)]]</f>
        <v>0.30769230769230771</v>
      </c>
    </row>
    <row r="202" spans="1:27" hidden="1" x14ac:dyDescent="0.25">
      <c r="A202" s="47" t="s">
        <v>564</v>
      </c>
      <c r="B202" s="47" t="s">
        <v>565</v>
      </c>
      <c r="C202" s="47" t="s">
        <v>32</v>
      </c>
      <c r="D202" s="47" t="s">
        <v>502</v>
      </c>
      <c r="E202" s="47">
        <v>63</v>
      </c>
      <c r="F202" s="47">
        <v>5838</v>
      </c>
      <c r="G202" s="47" t="s">
        <v>49</v>
      </c>
      <c r="H202" s="47">
        <f>SUM(Таблица2[[#This Row],[CIF DBTime node1 (min)]:[CIF DBTime node2 (min)]])</f>
        <v>515.49</v>
      </c>
      <c r="I202" s="47">
        <v>269.52</v>
      </c>
      <c r="J202" s="47">
        <v>245.97</v>
      </c>
      <c r="K202" s="3">
        <f>Таблица2[[#This Row],[CIF DBTime node1 (min)]]/Таблица2[[#This Row],[CIF DBTime (sum)]]</f>
        <v>0.52284234417738462</v>
      </c>
      <c r="L202" s="3">
        <f>Таблица2[[#This Row],[CIF DBTime node2 (min)]]/Таблица2[[#This Row],[CIF DBTime (sum)]]</f>
        <v>0.47715765582261538</v>
      </c>
      <c r="M202" s="47">
        <f>SUM(Таблица2[[#This Row],[CIF Avg Active Sessions node1]:[CIF Avg Active Sessions node2]])</f>
        <v>8.129999999999999</v>
      </c>
      <c r="N202" s="47">
        <v>4.25</v>
      </c>
      <c r="O202" s="47">
        <v>3.88</v>
      </c>
      <c r="P202" s="3">
        <f>Таблица2[[#This Row],[CIF Avg Active Sessions node1]]/Таблица2[[#This Row],[CIF Avg Active Sessions (sum)]]</f>
        <v>0.52275522755227555</v>
      </c>
      <c r="Q202" s="3">
        <f>Таблица2[[#This Row],[CIF Avg Active Sessions node2]]/Таблица2[[#This Row],[CIF Avg Active Sessions (sum)]]</f>
        <v>0.47724477244772451</v>
      </c>
      <c r="R202" s="47">
        <f>SUM(Таблица2[[#This Row],[LAP DBTime node1 (min)]:[LAP DBTime node2 (min)]])</f>
        <v>43.629999999999995</v>
      </c>
      <c r="S202" s="47">
        <v>41.65</v>
      </c>
      <c r="T202" s="47">
        <v>1.98</v>
      </c>
      <c r="U202" s="3">
        <f>Таблица2[[#This Row],[LAP DBTime node1 (min)]]/Таблица2[[#This Row],[LAP DBTime (sum)]]</f>
        <v>0.95461838184735281</v>
      </c>
      <c r="V202" s="3">
        <f>Таблица2[[#This Row],[LAP DBTime node2 (min)]]/Таблица2[[#This Row],[LAP DBTime (sum)]]</f>
        <v>4.5381618152647268E-2</v>
      </c>
      <c r="W202" s="47">
        <f>SUM(Таблица2[[#This Row],[LAP Avg Active Sessions node1]:[LAP Avg Active Sessions node2]])</f>
        <v>0.72</v>
      </c>
      <c r="X202" s="47">
        <v>0.69</v>
      </c>
      <c r="Y202" s="47">
        <v>0.03</v>
      </c>
      <c r="Z202" s="3">
        <f>Таблица2[[#This Row],[LAP Avg Active Sessions node1]]/Таблица2[[#This Row],[LAP Avg Active Sessions (sum)]]</f>
        <v>0.95833333333333326</v>
      </c>
      <c r="AA202" s="3">
        <f>Таблица2[[#This Row],[LAP Avg Active Sessions node2]]/Таблица2[[#This Row],[LAP Avg Active Sessions (sum)]]</f>
        <v>4.1666666666666664E-2</v>
      </c>
    </row>
    <row r="203" spans="1:27" hidden="1" x14ac:dyDescent="0.25">
      <c r="A203" s="47" t="s">
        <v>566</v>
      </c>
      <c r="B203" s="47" t="s">
        <v>567</v>
      </c>
      <c r="C203" s="47" t="s">
        <v>67</v>
      </c>
      <c r="D203" s="47" t="s">
        <v>568</v>
      </c>
      <c r="E203" s="47">
        <v>65</v>
      </c>
      <c r="F203" s="47">
        <v>5849</v>
      </c>
      <c r="G203" s="47" t="s">
        <v>49</v>
      </c>
      <c r="H203" s="47">
        <f>SUM(Таблица2[[#This Row],[CIF DBTime node1 (min)]:[CIF DBTime node2 (min)]])</f>
        <v>529.59</v>
      </c>
      <c r="I203" s="47">
        <v>256.12</v>
      </c>
      <c r="J203" s="47">
        <v>273.47000000000003</v>
      </c>
      <c r="K203" s="3">
        <f>Таблица2[[#This Row],[CIF DBTime node1 (min)]]/Таблица2[[#This Row],[CIF DBTime (sum)]]</f>
        <v>0.48361940368964668</v>
      </c>
      <c r="L203" s="3">
        <f>Таблица2[[#This Row],[CIF DBTime node2 (min)]]/Таблица2[[#This Row],[CIF DBTime (sum)]]</f>
        <v>0.51638059631035327</v>
      </c>
      <c r="M203" s="47">
        <f>SUM(Таблица2[[#This Row],[CIF Avg Active Sessions node1]:[CIF Avg Active Sessions node2]])</f>
        <v>8.1900000000000013</v>
      </c>
      <c r="N203" s="47">
        <v>3.96</v>
      </c>
      <c r="O203" s="47">
        <v>4.2300000000000004</v>
      </c>
      <c r="P203" s="3">
        <f>Таблица2[[#This Row],[CIF Avg Active Sessions node1]]/Таблица2[[#This Row],[CIF Avg Active Sessions (sum)]]</f>
        <v>0.48351648351648346</v>
      </c>
      <c r="Q203" s="3">
        <f>Таблица2[[#This Row],[CIF Avg Active Sessions node2]]/Таблица2[[#This Row],[CIF Avg Active Sessions (sum)]]</f>
        <v>0.51648351648351642</v>
      </c>
      <c r="R203" s="47">
        <f>SUM(Таблица2[[#This Row],[LAP DBTime node1 (min)]:[LAP DBTime node2 (min)]])</f>
        <v>44.96</v>
      </c>
      <c r="S203" s="47">
        <v>43.1</v>
      </c>
      <c r="T203" s="47">
        <v>1.86</v>
      </c>
      <c r="U203" s="3">
        <f>Таблица2[[#This Row],[LAP DBTime node1 (min)]]/Таблица2[[#This Row],[LAP DBTime (sum)]]</f>
        <v>0.95862989323843417</v>
      </c>
      <c r="V203" s="3">
        <f>Таблица2[[#This Row],[LAP DBTime node2 (min)]]/Таблица2[[#This Row],[LAP DBTime (sum)]]</f>
        <v>4.1370106761565835E-2</v>
      </c>
      <c r="W203" s="47">
        <f>SUM(Таблица2[[#This Row],[LAP Avg Active Sessions node1]:[LAP Avg Active Sessions node2]])</f>
        <v>0.76</v>
      </c>
      <c r="X203" s="47">
        <v>0.73</v>
      </c>
      <c r="Y203" s="47">
        <v>0.03</v>
      </c>
      <c r="Z203" s="3">
        <f>Таблица2[[#This Row],[LAP Avg Active Sessions node1]]/Таблица2[[#This Row],[LAP Avg Active Sessions (sum)]]</f>
        <v>0.96052631578947367</v>
      </c>
      <c r="AA203" s="3">
        <f>Таблица2[[#This Row],[LAP Avg Active Sessions node2]]/Таблица2[[#This Row],[LAP Avg Active Sessions (sum)]]</f>
        <v>3.9473684210526314E-2</v>
      </c>
    </row>
    <row r="204" spans="1:27" hidden="1" x14ac:dyDescent="0.25">
      <c r="A204" s="47" t="s">
        <v>566</v>
      </c>
      <c r="B204" s="47" t="s">
        <v>567</v>
      </c>
      <c r="C204" s="47" t="s">
        <v>76</v>
      </c>
      <c r="D204" s="47" t="s">
        <v>569</v>
      </c>
      <c r="E204" s="47">
        <v>58</v>
      </c>
      <c r="F204" s="47">
        <v>5850</v>
      </c>
      <c r="G204" s="47" t="s">
        <v>49</v>
      </c>
      <c r="H204" s="47">
        <f>SUM(Таблица2[[#This Row],[CIF DBTime node1 (min)]:[CIF DBTime node2 (min)]])</f>
        <v>485.96000000000004</v>
      </c>
      <c r="I204" s="47">
        <v>225.98</v>
      </c>
      <c r="J204" s="47">
        <v>259.98</v>
      </c>
      <c r="K204" s="3">
        <f>Таблица2[[#This Row],[CIF DBTime node1 (min)]]/Таблица2[[#This Row],[CIF DBTime (sum)]]</f>
        <v>0.46501769692978839</v>
      </c>
      <c r="L204" s="3">
        <f>Таблица2[[#This Row],[CIF DBTime node2 (min)]]/Таблица2[[#This Row],[CIF DBTime (sum)]]</f>
        <v>0.53498230307021155</v>
      </c>
      <c r="M204" s="47">
        <f>SUM(Таблица2[[#This Row],[CIF Avg Active Sessions node1]:[CIF Avg Active Sessions node2]])</f>
        <v>8.36</v>
      </c>
      <c r="N204" s="47">
        <v>3.89</v>
      </c>
      <c r="O204" s="47">
        <v>4.47</v>
      </c>
      <c r="P204" s="3">
        <f>Таблица2[[#This Row],[CIF Avg Active Sessions node1]]/Таблица2[[#This Row],[CIF Avg Active Sessions (sum)]]</f>
        <v>0.46531100478468906</v>
      </c>
      <c r="Q204" s="3">
        <f>Таблица2[[#This Row],[CIF Avg Active Sessions node2]]/Таблица2[[#This Row],[CIF Avg Active Sessions (sum)]]</f>
        <v>0.53468899521531099</v>
      </c>
      <c r="R204" s="47">
        <f>SUM(Таблица2[[#This Row],[LAP DBTime node1 (min)]:[LAP DBTime node2 (min)]])</f>
        <v>64.679999999999993</v>
      </c>
      <c r="S204" s="47">
        <v>61.72</v>
      </c>
      <c r="T204" s="47">
        <v>2.96</v>
      </c>
      <c r="U204" s="3">
        <f>Таблица2[[#This Row],[LAP DBTime node1 (min)]]/Таблица2[[#This Row],[LAP DBTime (sum)]]</f>
        <v>0.95423623995052576</v>
      </c>
      <c r="V204" s="3">
        <f>Таблица2[[#This Row],[LAP DBTime node2 (min)]]/Таблица2[[#This Row],[LAP DBTime (sum)]]</f>
        <v>4.5763760049474342E-2</v>
      </c>
      <c r="W204" s="47">
        <f>SUM(Таблица2[[#This Row],[LAP Avg Active Sessions node1]:[LAP Avg Active Sessions node2]])</f>
        <v>1.07</v>
      </c>
      <c r="X204" s="47">
        <v>1.02</v>
      </c>
      <c r="Y204" s="47">
        <v>0.05</v>
      </c>
      <c r="Z204" s="3">
        <f>Таблица2[[#This Row],[LAP Avg Active Sessions node1]]/Таблица2[[#This Row],[LAP Avg Active Sessions (sum)]]</f>
        <v>0.95327102803738317</v>
      </c>
      <c r="AA204" s="3">
        <f>Таблица2[[#This Row],[LAP Avg Active Sessions node2]]/Таблица2[[#This Row],[LAP Avg Active Sessions (sum)]]</f>
        <v>4.6728971962616821E-2</v>
      </c>
    </row>
    <row r="205" spans="1:27" x14ac:dyDescent="0.25">
      <c r="A205" s="47" t="s">
        <v>570</v>
      </c>
      <c r="B205" s="47" t="s">
        <v>571</v>
      </c>
      <c r="C205" s="47" t="s">
        <v>572</v>
      </c>
      <c r="D205" s="47" t="s">
        <v>25</v>
      </c>
      <c r="E205" s="47">
        <v>60</v>
      </c>
      <c r="F205" s="47">
        <v>5856</v>
      </c>
      <c r="G205" s="47" t="s">
        <v>20</v>
      </c>
      <c r="H205" s="47">
        <f>SUM(Таблица2[[#This Row],[CIF DBTime node1 (min)]:[CIF DBTime node2 (min)]])</f>
        <v>83.039999999999992</v>
      </c>
      <c r="I205" s="47">
        <v>22.93</v>
      </c>
      <c r="J205" s="47">
        <v>60.11</v>
      </c>
      <c r="K205" s="3">
        <f>Таблица2[[#This Row],[CIF DBTime node1 (min)]]/Таблица2[[#This Row],[CIF DBTime (sum)]]</f>
        <v>0.27613198458574184</v>
      </c>
      <c r="L205" s="3">
        <f>Таблица2[[#This Row],[CIF DBTime node2 (min)]]/Таблица2[[#This Row],[CIF DBTime (sum)]]</f>
        <v>0.72386801541425827</v>
      </c>
      <c r="M205" s="47">
        <f>SUM(Таблица2[[#This Row],[CIF Avg Active Sessions node1]:[CIF Avg Active Sessions node2]])</f>
        <v>1.38</v>
      </c>
      <c r="N205" s="47">
        <v>0.38</v>
      </c>
      <c r="O205" s="47">
        <v>1</v>
      </c>
      <c r="P205" s="3">
        <f>Таблица2[[#This Row],[CIF Avg Active Sessions node1]]/Таблица2[[#This Row],[CIF Avg Active Sessions (sum)]]</f>
        <v>0.27536231884057971</v>
      </c>
      <c r="Q205" s="3">
        <f>Таблица2[[#This Row],[CIF Avg Active Sessions node2]]/Таблица2[[#This Row],[CIF Avg Active Sessions (sum)]]</f>
        <v>0.7246376811594204</v>
      </c>
      <c r="R205" s="47">
        <f>SUM(Таблица2[[#This Row],[LAP DBTime node1 (min)]:[LAP DBTime node2 (min)]])</f>
        <v>5.28</v>
      </c>
      <c r="S205" s="47">
        <v>2.37</v>
      </c>
      <c r="T205" s="47">
        <v>2.91</v>
      </c>
      <c r="U205" s="3">
        <f>Таблица2[[#This Row],[LAP DBTime node1 (min)]]/Таблица2[[#This Row],[LAP DBTime (sum)]]</f>
        <v>0.44886363636363635</v>
      </c>
      <c r="V205" s="3">
        <f>Таблица2[[#This Row],[LAP DBTime node2 (min)]]/Таблица2[[#This Row],[LAP DBTime (sum)]]</f>
        <v>0.55113636363636365</v>
      </c>
      <c r="W205" s="47">
        <f>SUM(Таблица2[[#This Row],[LAP Avg Active Sessions node1]:[LAP Avg Active Sessions node2]])</f>
        <v>0.09</v>
      </c>
      <c r="X205" s="47">
        <v>0.04</v>
      </c>
      <c r="Y205" s="47">
        <v>0.05</v>
      </c>
      <c r="Z205" s="3">
        <f>Таблица2[[#This Row],[LAP Avg Active Sessions node1]]/Таблица2[[#This Row],[LAP Avg Active Sessions (sum)]]</f>
        <v>0.44444444444444448</v>
      </c>
      <c r="AA205" s="3">
        <f>Таблица2[[#This Row],[LAP Avg Active Sessions node2]]/Таблица2[[#This Row],[LAP Avg Active Sessions (sum)]]</f>
        <v>0.55555555555555558</v>
      </c>
    </row>
    <row r="206" spans="1:27" hidden="1" x14ac:dyDescent="0.25">
      <c r="A206" s="47" t="s">
        <v>573</v>
      </c>
      <c r="B206" s="47" t="s">
        <v>574</v>
      </c>
      <c r="C206" s="47" t="s">
        <v>80</v>
      </c>
      <c r="D206" s="47" t="s">
        <v>575</v>
      </c>
      <c r="E206" s="47">
        <v>58</v>
      </c>
      <c r="F206" s="47">
        <v>5861</v>
      </c>
      <c r="G206" s="47" t="s">
        <v>49</v>
      </c>
      <c r="H206" s="47">
        <f>SUM(Таблица2[[#This Row],[CIF DBTime node1 (min)]:[CIF DBTime node2 (min)]])</f>
        <v>449.37</v>
      </c>
      <c r="I206" s="47">
        <v>205.27</v>
      </c>
      <c r="J206" s="47">
        <v>244.1</v>
      </c>
      <c r="K206" s="3">
        <f>Таблица2[[#This Row],[CIF DBTime node1 (min)]]/Таблица2[[#This Row],[CIF DBTime (sum)]]</f>
        <v>0.45679506865166791</v>
      </c>
      <c r="L206" s="3">
        <f>Таблица2[[#This Row],[CIF DBTime node2 (min)]]/Таблица2[[#This Row],[CIF DBTime (sum)]]</f>
        <v>0.54320493134833214</v>
      </c>
      <c r="M206" s="47">
        <f>SUM(Таблица2[[#This Row],[CIF Avg Active Sessions node1]:[CIF Avg Active Sessions node2]])</f>
        <v>7.6899999999999995</v>
      </c>
      <c r="N206" s="47">
        <v>3.51</v>
      </c>
      <c r="O206" s="47">
        <v>4.18</v>
      </c>
      <c r="P206" s="3">
        <f>Таблица2[[#This Row],[CIF Avg Active Sessions node1]]/Таблица2[[#This Row],[CIF Avg Active Sessions (sum)]]</f>
        <v>0.45643693107932382</v>
      </c>
      <c r="Q206" s="3">
        <f>Таблица2[[#This Row],[CIF Avg Active Sessions node2]]/Таблица2[[#This Row],[CIF Avg Active Sessions (sum)]]</f>
        <v>0.54356306892067618</v>
      </c>
      <c r="R206" s="47">
        <f>SUM(Таблица2[[#This Row],[LAP DBTime node1 (min)]:[LAP DBTime node2 (min)]])</f>
        <v>7.37</v>
      </c>
      <c r="S206" s="47">
        <v>4.67</v>
      </c>
      <c r="T206" s="47">
        <v>2.7</v>
      </c>
      <c r="U206" s="3">
        <f>Таблица2[[#This Row],[LAP DBTime node1 (min)]]/Таблица2[[#This Row],[LAP DBTime (sum)]]</f>
        <v>0.63364993215739485</v>
      </c>
      <c r="V206" s="3">
        <f>Таблица2[[#This Row],[LAP DBTime node2 (min)]]/Таблица2[[#This Row],[LAP DBTime (sum)]]</f>
        <v>0.36635006784260515</v>
      </c>
      <c r="W206" s="47">
        <f>SUM(Таблица2[[#This Row],[LAP Avg Active Sessions node1]:[LAP Avg Active Sessions node2]])</f>
        <v>0.13</v>
      </c>
      <c r="X206" s="47">
        <v>0.08</v>
      </c>
      <c r="Y206" s="47">
        <v>0.05</v>
      </c>
      <c r="Z206" s="3">
        <f>Таблица2[[#This Row],[LAP Avg Active Sessions node1]]/Таблица2[[#This Row],[LAP Avg Active Sessions (sum)]]</f>
        <v>0.61538461538461542</v>
      </c>
      <c r="AA206" s="3">
        <f>Таблица2[[#This Row],[LAP Avg Active Sessions node2]]/Таблица2[[#This Row],[LAP Avg Active Sessions (sum)]]</f>
        <v>0.38461538461538464</v>
      </c>
    </row>
    <row r="207" spans="1:27" x14ac:dyDescent="0.25">
      <c r="A207" s="47" t="s">
        <v>576</v>
      </c>
      <c r="B207" s="47" t="s">
        <v>577</v>
      </c>
      <c r="C207" s="47" t="s">
        <v>578</v>
      </c>
      <c r="D207" s="47" t="s">
        <v>579</v>
      </c>
      <c r="E207" s="47">
        <v>60</v>
      </c>
      <c r="F207" s="47">
        <v>5862</v>
      </c>
      <c r="G207" s="47" t="s">
        <v>20</v>
      </c>
      <c r="H207" s="47">
        <f>SUM(Таблица2[[#This Row],[CIF DBTime node1 (min)]:[CIF DBTime node2 (min)]])</f>
        <v>86.1</v>
      </c>
      <c r="I207" s="47">
        <v>41.3</v>
      </c>
      <c r="J207" s="47">
        <v>44.8</v>
      </c>
      <c r="K207" s="3">
        <f>Таблица2[[#This Row],[CIF DBTime node1 (min)]]/Таблица2[[#This Row],[CIF DBTime (sum)]]</f>
        <v>0.47967479674796748</v>
      </c>
      <c r="L207" s="3">
        <f>Таблица2[[#This Row],[CIF DBTime node2 (min)]]/Таблица2[[#This Row],[CIF DBTime (sum)]]</f>
        <v>0.52032520325203258</v>
      </c>
      <c r="M207" s="47">
        <f>SUM(Таблица2[[#This Row],[CIF Avg Active Sessions node1]:[CIF Avg Active Sessions node2]])</f>
        <v>1.42</v>
      </c>
      <c r="N207" s="47">
        <v>0.68</v>
      </c>
      <c r="O207" s="47">
        <v>0.74</v>
      </c>
      <c r="P207" s="3">
        <f>Таблица2[[#This Row],[CIF Avg Active Sessions node1]]/Таблица2[[#This Row],[CIF Avg Active Sessions (sum)]]</f>
        <v>0.4788732394366198</v>
      </c>
      <c r="Q207" s="3">
        <f>Таблица2[[#This Row],[CIF Avg Active Sessions node2]]/Таблица2[[#This Row],[CIF Avg Active Sessions (sum)]]</f>
        <v>0.52112676056338025</v>
      </c>
      <c r="R207" s="47">
        <f>SUM(Таблица2[[#This Row],[LAP DBTime node1 (min)]:[LAP DBTime node2 (min)]])</f>
        <v>3.6399999999999997</v>
      </c>
      <c r="S207" s="47">
        <v>1.59</v>
      </c>
      <c r="T207" s="47">
        <v>2.0499999999999998</v>
      </c>
      <c r="U207" s="3">
        <f>Таблица2[[#This Row],[LAP DBTime node1 (min)]]/Таблица2[[#This Row],[LAP DBTime (sum)]]</f>
        <v>0.43681318681318687</v>
      </c>
      <c r="V207" s="3">
        <f>Таблица2[[#This Row],[LAP DBTime node2 (min)]]/Таблица2[[#This Row],[LAP DBTime (sum)]]</f>
        <v>0.56318681318681318</v>
      </c>
      <c r="W207" s="47">
        <f>SUM(Таблица2[[#This Row],[LAP Avg Active Sessions node1]:[LAP Avg Active Sessions node2]])</f>
        <v>0.06</v>
      </c>
      <c r="X207" s="47">
        <v>0.03</v>
      </c>
      <c r="Y207" s="47">
        <v>0.03</v>
      </c>
      <c r="Z207" s="3">
        <f>Таблица2[[#This Row],[LAP Avg Active Sessions node1]]/Таблица2[[#This Row],[LAP Avg Active Sessions (sum)]]</f>
        <v>0.5</v>
      </c>
      <c r="AA207" s="3">
        <f>Таблица2[[#This Row],[LAP Avg Active Sessions node2]]/Таблица2[[#This Row],[LAP Avg Active Sessions (sum)]]</f>
        <v>0.5</v>
      </c>
    </row>
    <row r="208" spans="1:27" hidden="1" x14ac:dyDescent="0.25">
      <c r="A208" s="47" t="s">
        <v>580</v>
      </c>
      <c r="B208" s="47" t="s">
        <v>581</v>
      </c>
      <c r="C208" s="47" t="s">
        <v>80</v>
      </c>
      <c r="D208" s="47" t="s">
        <v>582</v>
      </c>
      <c r="E208" s="47">
        <v>63</v>
      </c>
      <c r="F208" s="47">
        <v>5867</v>
      </c>
      <c r="G208" s="47" t="s">
        <v>49</v>
      </c>
      <c r="H208" s="47">
        <f>SUM(Таблица2[[#This Row],[CIF DBTime node1 (min)]:[CIF DBTime node2 (min)]])</f>
        <v>432.24</v>
      </c>
      <c r="I208" s="47">
        <v>168.46</v>
      </c>
      <c r="J208" s="47">
        <v>263.77999999999997</v>
      </c>
      <c r="K208" s="3">
        <f>Таблица2[[#This Row],[CIF DBTime node1 (min)]]/Таблица2[[#This Row],[CIF DBTime (sum)]]</f>
        <v>0.38973718304645566</v>
      </c>
      <c r="L208" s="3">
        <f>Таблица2[[#This Row],[CIF DBTime node2 (min)]]/Таблица2[[#This Row],[CIF DBTime (sum)]]</f>
        <v>0.61026281695354423</v>
      </c>
      <c r="M208" s="47">
        <f>SUM(Таблица2[[#This Row],[CIF Avg Active Sessions node1]:[CIF Avg Active Sessions node2]])</f>
        <v>6.82</v>
      </c>
      <c r="N208" s="47">
        <v>2.66</v>
      </c>
      <c r="O208" s="47">
        <v>4.16</v>
      </c>
      <c r="P208" s="3">
        <f>Таблица2[[#This Row],[CIF Avg Active Sessions node1]]/Таблица2[[#This Row],[CIF Avg Active Sessions (sum)]]</f>
        <v>0.39002932551319647</v>
      </c>
      <c r="Q208" s="3">
        <f>Таблица2[[#This Row],[CIF Avg Active Sessions node2]]/Таблица2[[#This Row],[CIF Avg Active Sessions (sum)]]</f>
        <v>0.60997067448680353</v>
      </c>
      <c r="R208" s="47">
        <f>SUM(Таблица2[[#This Row],[LAP DBTime node1 (min)]:[LAP DBTime node2 (min)]])</f>
        <v>6.77</v>
      </c>
      <c r="S208" s="47">
        <v>5.33</v>
      </c>
      <c r="T208" s="47">
        <v>1.44</v>
      </c>
      <c r="U208" s="3">
        <f>Таблица2[[#This Row],[LAP DBTime node1 (min)]]/Таблица2[[#This Row],[LAP DBTime (sum)]]</f>
        <v>0.78729689807976377</v>
      </c>
      <c r="V208" s="3">
        <f>Таблица2[[#This Row],[LAP DBTime node2 (min)]]/Таблица2[[#This Row],[LAP DBTime (sum)]]</f>
        <v>0.21270310192023634</v>
      </c>
      <c r="W208" s="47">
        <f>SUM(Таблица2[[#This Row],[LAP Avg Active Sessions node1]:[LAP Avg Active Sessions node2]])</f>
        <v>0.11</v>
      </c>
      <c r="X208" s="47">
        <v>0.09</v>
      </c>
      <c r="Y208" s="47">
        <v>0.02</v>
      </c>
      <c r="Z208" s="3">
        <f>Таблица2[[#This Row],[LAP Avg Active Sessions node1]]/Таблица2[[#This Row],[LAP Avg Active Sessions (sum)]]</f>
        <v>0.81818181818181812</v>
      </c>
      <c r="AA208" s="3">
        <f>Таблица2[[#This Row],[LAP Avg Active Sessions node2]]/Таблица2[[#This Row],[LAP Avg Active Sessions (sum)]]</f>
        <v>0.18181818181818182</v>
      </c>
    </row>
    <row r="209" spans="1:27" hidden="1" x14ac:dyDescent="0.25">
      <c r="A209" s="47" t="s">
        <v>583</v>
      </c>
      <c r="B209" s="47" t="s">
        <v>581</v>
      </c>
      <c r="C209" s="47" t="s">
        <v>60</v>
      </c>
      <c r="D209" s="47" t="s">
        <v>584</v>
      </c>
      <c r="E209" s="47">
        <v>63</v>
      </c>
      <c r="F209" s="47">
        <v>5871</v>
      </c>
      <c r="G209" s="47" t="s">
        <v>49</v>
      </c>
      <c r="H209" s="47">
        <f>SUM(Таблица2[[#This Row],[CIF DBTime node1 (min)]:[CIF DBTime node2 (min)]])</f>
        <v>469.24</v>
      </c>
      <c r="I209" s="47">
        <v>223.26</v>
      </c>
      <c r="J209" s="47">
        <v>245.98</v>
      </c>
      <c r="K209" s="3">
        <f>Таблица2[[#This Row],[CIF DBTime node1 (min)]]/Таблица2[[#This Row],[CIF DBTime (sum)]]</f>
        <v>0.47579064018412748</v>
      </c>
      <c r="L209" s="3">
        <f>Таблица2[[#This Row],[CIF DBTime node2 (min)]]/Таблица2[[#This Row],[CIF DBTime (sum)]]</f>
        <v>0.52420935981587247</v>
      </c>
      <c r="M209" s="47">
        <f>SUM(Таблица2[[#This Row],[CIF Avg Active Sessions node1]:[CIF Avg Active Sessions node2]])</f>
        <v>7.4</v>
      </c>
      <c r="N209" s="47">
        <v>3.52</v>
      </c>
      <c r="O209" s="47">
        <v>3.88</v>
      </c>
      <c r="P209" s="3">
        <f>Таблица2[[#This Row],[CIF Avg Active Sessions node1]]/Таблица2[[#This Row],[CIF Avg Active Sessions (sum)]]</f>
        <v>0.47567567567567565</v>
      </c>
      <c r="Q209" s="3">
        <f>Таблица2[[#This Row],[CIF Avg Active Sessions node2]]/Таблица2[[#This Row],[CIF Avg Active Sessions (sum)]]</f>
        <v>0.5243243243243243</v>
      </c>
      <c r="R209" s="47">
        <f>SUM(Таблица2[[#This Row],[LAP DBTime node1 (min)]:[LAP DBTime node2 (min)]])</f>
        <v>54.94</v>
      </c>
      <c r="S209" s="47">
        <v>52.82</v>
      </c>
      <c r="T209" s="47">
        <v>2.12</v>
      </c>
      <c r="U209" s="3">
        <f>Таблица2[[#This Row],[LAP DBTime node1 (min)]]/Таблица2[[#This Row],[LAP DBTime (sum)]]</f>
        <v>0.96141244994539499</v>
      </c>
      <c r="V209" s="3">
        <f>Таблица2[[#This Row],[LAP DBTime node2 (min)]]/Таблица2[[#This Row],[LAP DBTime (sum)]]</f>
        <v>3.8587550054605027E-2</v>
      </c>
      <c r="W209" s="47">
        <f>SUM(Таблица2[[#This Row],[LAP Avg Active Sessions node1]:[LAP Avg Active Sessions node2]])</f>
        <v>0.92</v>
      </c>
      <c r="X209" s="47">
        <v>0.88</v>
      </c>
      <c r="Y209" s="47">
        <v>0.04</v>
      </c>
      <c r="Z209" s="3">
        <f>Таблица2[[#This Row],[LAP Avg Active Sessions node1]]/Таблица2[[#This Row],[LAP Avg Active Sessions (sum)]]</f>
        <v>0.9565217391304347</v>
      </c>
      <c r="AA209" s="3">
        <f>Таблица2[[#This Row],[LAP Avg Active Sessions node2]]/Таблица2[[#This Row],[LAP Avg Active Sessions (sum)]]</f>
        <v>4.3478260869565216E-2</v>
      </c>
    </row>
    <row r="210" spans="1:27" x14ac:dyDescent="0.25">
      <c r="A210" s="47" t="s">
        <v>585</v>
      </c>
      <c r="B210" s="47" t="s">
        <v>586</v>
      </c>
      <c r="C210" s="47" t="s">
        <v>587</v>
      </c>
      <c r="D210" s="47" t="s">
        <v>98</v>
      </c>
      <c r="E210" s="47">
        <v>60</v>
      </c>
      <c r="F210" s="47">
        <v>5873</v>
      </c>
      <c r="G210" s="47" t="s">
        <v>20</v>
      </c>
      <c r="H210" s="47">
        <f>SUM(Таблица2[[#This Row],[CIF DBTime node1 (min)]:[CIF DBTime node2 (min)]])</f>
        <v>92.78</v>
      </c>
      <c r="I210" s="47">
        <v>32.659999999999997</v>
      </c>
      <c r="J210" s="47">
        <v>60.12</v>
      </c>
      <c r="K210" s="3">
        <f>Таблица2[[#This Row],[CIF DBTime node1 (min)]]/Таблица2[[#This Row],[CIF DBTime (sum)]]</f>
        <v>0.35201552058633323</v>
      </c>
      <c r="L210" s="3">
        <f>Таблица2[[#This Row],[CIF DBTime node2 (min)]]/Таблица2[[#This Row],[CIF DBTime (sum)]]</f>
        <v>0.64798447941366666</v>
      </c>
      <c r="M210" s="47">
        <f>SUM(Таблица2[[#This Row],[CIF Avg Active Sessions node1]:[CIF Avg Active Sessions node2]])</f>
        <v>1.54</v>
      </c>
      <c r="N210" s="47">
        <v>0.54</v>
      </c>
      <c r="O210" s="47">
        <v>1</v>
      </c>
      <c r="P210" s="3">
        <f>Таблица2[[#This Row],[CIF Avg Active Sessions node1]]/Таблица2[[#This Row],[CIF Avg Active Sessions (sum)]]</f>
        <v>0.35064935064935066</v>
      </c>
      <c r="Q210" s="3">
        <f>Таблица2[[#This Row],[CIF Avg Active Sessions node2]]/Таблица2[[#This Row],[CIF Avg Active Sessions (sum)]]</f>
        <v>0.64935064935064934</v>
      </c>
      <c r="R210" s="47">
        <f>SUM(Таблица2[[#This Row],[LAP DBTime node1 (min)]:[LAP DBTime node2 (min)]])</f>
        <v>3.55</v>
      </c>
      <c r="S210" s="47">
        <v>2.04</v>
      </c>
      <c r="T210" s="47">
        <v>1.51</v>
      </c>
      <c r="U210" s="3">
        <f>Таблица2[[#This Row],[LAP DBTime node1 (min)]]/Таблица2[[#This Row],[LAP DBTime (sum)]]</f>
        <v>0.57464788732394367</v>
      </c>
      <c r="V210" s="3">
        <f>Таблица2[[#This Row],[LAP DBTime node2 (min)]]/Таблица2[[#This Row],[LAP DBTime (sum)]]</f>
        <v>0.42535211267605638</v>
      </c>
      <c r="W210" s="47">
        <f>SUM(Таблица2[[#This Row],[LAP Avg Active Sessions node1]:[LAP Avg Active Sessions node2]])</f>
        <v>0.06</v>
      </c>
      <c r="X210" s="47">
        <v>0.03</v>
      </c>
      <c r="Y210" s="47">
        <v>0.03</v>
      </c>
      <c r="Z210" s="3">
        <f>Таблица2[[#This Row],[LAP Avg Active Sessions node1]]/Таблица2[[#This Row],[LAP Avg Active Sessions (sum)]]</f>
        <v>0.5</v>
      </c>
      <c r="AA210" s="3">
        <f>Таблица2[[#This Row],[LAP Avg Active Sessions node2]]/Таблица2[[#This Row],[LAP Avg Active Sessions (sum)]]</f>
        <v>0.5</v>
      </c>
    </row>
    <row r="211" spans="1:27" hidden="1" x14ac:dyDescent="0.25">
      <c r="A211" s="47" t="s">
        <v>588</v>
      </c>
      <c r="B211" s="47" t="s">
        <v>589</v>
      </c>
      <c r="C211" s="47" t="s">
        <v>39</v>
      </c>
      <c r="D211" s="47" t="s">
        <v>590</v>
      </c>
      <c r="E211" s="47">
        <v>70</v>
      </c>
      <c r="F211" s="47">
        <v>5876</v>
      </c>
      <c r="G211" s="47" t="s">
        <v>49</v>
      </c>
      <c r="H211" s="47">
        <f>SUM(Таблица2[[#This Row],[CIF DBTime node1 (min)]:[CIF DBTime node2 (min)]])</f>
        <v>446.81</v>
      </c>
      <c r="I211" s="47">
        <v>211.38</v>
      </c>
      <c r="J211" s="47">
        <v>235.43</v>
      </c>
      <c r="K211" s="3">
        <f>Таблица2[[#This Row],[CIF DBTime node1 (min)]]/Таблица2[[#This Row],[CIF DBTime (sum)]]</f>
        <v>0.47308699447192315</v>
      </c>
      <c r="L211" s="3">
        <f>Таблица2[[#This Row],[CIF DBTime node2 (min)]]/Таблица2[[#This Row],[CIF DBTime (sum)]]</f>
        <v>0.52691300552807685</v>
      </c>
      <c r="M211" s="47">
        <f>SUM(Таблица2[[#This Row],[CIF Avg Active Sessions node1]:[CIF Avg Active Sessions node2]])</f>
        <v>6.34</v>
      </c>
      <c r="N211" s="47">
        <v>3</v>
      </c>
      <c r="O211" s="47">
        <v>3.34</v>
      </c>
      <c r="P211" s="3">
        <f>Таблица2[[#This Row],[CIF Avg Active Sessions node1]]/Таблица2[[#This Row],[CIF Avg Active Sessions (sum)]]</f>
        <v>0.47318611987381703</v>
      </c>
      <c r="Q211" s="3">
        <f>Таблица2[[#This Row],[CIF Avg Active Sessions node2]]/Таблица2[[#This Row],[CIF Avg Active Sessions (sum)]]</f>
        <v>0.52681388012618291</v>
      </c>
      <c r="R211" s="47">
        <f>SUM(Таблица2[[#This Row],[LAP DBTime node1 (min)]:[LAP DBTime node2 (min)]])</f>
        <v>5.88</v>
      </c>
      <c r="S211" s="47">
        <v>3.67</v>
      </c>
      <c r="T211" s="47">
        <v>2.21</v>
      </c>
      <c r="U211" s="3">
        <f>Таблица2[[#This Row],[LAP DBTime node1 (min)]]/Таблица2[[#This Row],[LAP DBTime (sum)]]</f>
        <v>0.62414965986394555</v>
      </c>
      <c r="V211" s="3">
        <f>Таблица2[[#This Row],[LAP DBTime node2 (min)]]/Таблица2[[#This Row],[LAP DBTime (sum)]]</f>
        <v>0.37585034013605439</v>
      </c>
      <c r="W211" s="47">
        <f>SUM(Таблица2[[#This Row],[LAP Avg Active Sessions node1]:[LAP Avg Active Sessions node2]])</f>
        <v>0.1</v>
      </c>
      <c r="X211" s="47">
        <v>0.06</v>
      </c>
      <c r="Y211" s="47">
        <v>0.04</v>
      </c>
      <c r="Z211" s="3">
        <f>Таблица2[[#This Row],[LAP Avg Active Sessions node1]]/Таблица2[[#This Row],[LAP Avg Active Sessions (sum)]]</f>
        <v>0.6</v>
      </c>
      <c r="AA211" s="3">
        <f>Таблица2[[#This Row],[LAP Avg Active Sessions node2]]/Таблица2[[#This Row],[LAP Avg Active Sessions (sum)]]</f>
        <v>0.39999999999999997</v>
      </c>
    </row>
    <row r="212" spans="1:27" x14ac:dyDescent="0.25">
      <c r="A212" s="47" t="s">
        <v>591</v>
      </c>
      <c r="B212" s="47" t="s">
        <v>592</v>
      </c>
      <c r="C212" s="47" t="s">
        <v>593</v>
      </c>
      <c r="D212" s="47" t="s">
        <v>80</v>
      </c>
      <c r="E212" s="47">
        <v>60</v>
      </c>
      <c r="F212" s="47">
        <v>5879</v>
      </c>
      <c r="G212" s="47" t="s">
        <v>20</v>
      </c>
      <c r="H212" s="47">
        <f>SUM(Таблица2[[#This Row],[CIF DBTime node1 (min)]:[CIF DBTime node2 (min)]])</f>
        <v>96.67</v>
      </c>
      <c r="I212" s="47">
        <v>33.9</v>
      </c>
      <c r="J212" s="47">
        <v>62.77</v>
      </c>
      <c r="K212" s="3">
        <f>Таблица2[[#This Row],[CIF DBTime node1 (min)]]/Таблица2[[#This Row],[CIF DBTime (sum)]]</f>
        <v>0.35067756284266055</v>
      </c>
      <c r="L212" s="3">
        <f>Таблица2[[#This Row],[CIF DBTime node2 (min)]]/Таблица2[[#This Row],[CIF DBTime (sum)]]</f>
        <v>0.64932243715733939</v>
      </c>
      <c r="M212" s="47">
        <f>SUM(Таблица2[[#This Row],[CIF Avg Active Sessions node1]:[CIF Avg Active Sessions node2]])</f>
        <v>1.62</v>
      </c>
      <c r="N212" s="47">
        <v>0.56999999999999995</v>
      </c>
      <c r="O212" s="47">
        <v>1.05</v>
      </c>
      <c r="P212" s="3">
        <f>Таблица2[[#This Row],[CIF Avg Active Sessions node1]]/Таблица2[[#This Row],[CIF Avg Active Sessions (sum)]]</f>
        <v>0.3518518518518518</v>
      </c>
      <c r="Q212" s="3">
        <f>Таблица2[[#This Row],[CIF Avg Active Sessions node2]]/Таблица2[[#This Row],[CIF Avg Active Sessions (sum)]]</f>
        <v>0.64814814814814814</v>
      </c>
      <c r="R212" s="47">
        <f>SUM(Таблица2[[#This Row],[LAP DBTime node1 (min)]:[LAP DBTime node2 (min)]])</f>
        <v>3.84</v>
      </c>
      <c r="S212" s="47">
        <v>2.27</v>
      </c>
      <c r="T212" s="47">
        <v>1.57</v>
      </c>
      <c r="U212" s="3">
        <f>Таблица2[[#This Row],[LAP DBTime node1 (min)]]/Таблица2[[#This Row],[LAP DBTime (sum)]]</f>
        <v>0.59114583333333337</v>
      </c>
      <c r="V212" s="3">
        <f>Таблица2[[#This Row],[LAP DBTime node2 (min)]]/Таблица2[[#This Row],[LAP DBTime (sum)]]</f>
        <v>0.40885416666666669</v>
      </c>
      <c r="W212" s="47">
        <f>SUM(Таблица2[[#This Row],[LAP Avg Active Sessions node1]:[LAP Avg Active Sessions node2]])</f>
        <v>7.0000000000000007E-2</v>
      </c>
      <c r="X212" s="47">
        <v>0.04</v>
      </c>
      <c r="Y212" s="47">
        <v>0.03</v>
      </c>
      <c r="Z212" s="3">
        <f>Таблица2[[#This Row],[LAP Avg Active Sessions node1]]/Таблица2[[#This Row],[LAP Avg Active Sessions (sum)]]</f>
        <v>0.5714285714285714</v>
      </c>
      <c r="AA212" s="3">
        <f>Таблица2[[#This Row],[LAP Avg Active Sessions node2]]/Таблица2[[#This Row],[LAP Avg Active Sessions (sum)]]</f>
        <v>0.42857142857142849</v>
      </c>
    </row>
    <row r="213" spans="1:27" x14ac:dyDescent="0.25">
      <c r="A213" s="47" t="s">
        <v>594</v>
      </c>
      <c r="B213" s="47" t="s">
        <v>595</v>
      </c>
      <c r="C213" s="47" t="s">
        <v>596</v>
      </c>
      <c r="D213" s="47" t="s">
        <v>597</v>
      </c>
      <c r="E213" s="47">
        <v>60</v>
      </c>
      <c r="F213" s="47">
        <v>5882</v>
      </c>
      <c r="G213" s="47" t="s">
        <v>20</v>
      </c>
      <c r="H213" s="47">
        <f>SUM(Таблица2[[#This Row],[CIF DBTime node1 (min)]:[CIF DBTime node2 (min)]])</f>
        <v>94.31</v>
      </c>
      <c r="I213" s="47">
        <v>38.44</v>
      </c>
      <c r="J213" s="47">
        <v>55.87</v>
      </c>
      <c r="K213" s="3">
        <f>Таблица2[[#This Row],[CIF DBTime node1 (min)]]/Таблица2[[#This Row],[CIF DBTime (sum)]]</f>
        <v>0.40759198388293921</v>
      </c>
      <c r="L213" s="3">
        <f>Таблица2[[#This Row],[CIF DBTime node2 (min)]]/Таблица2[[#This Row],[CIF DBTime (sum)]]</f>
        <v>0.59240801611706073</v>
      </c>
      <c r="M213" s="47">
        <f>SUM(Таблица2[[#This Row],[CIF Avg Active Sessions node1]:[CIF Avg Active Sessions node2]])</f>
        <v>1.57</v>
      </c>
      <c r="N213" s="47">
        <v>0.64</v>
      </c>
      <c r="O213" s="47">
        <v>0.93</v>
      </c>
      <c r="P213" s="3">
        <f>Таблица2[[#This Row],[CIF Avg Active Sessions node1]]/Таблица2[[#This Row],[CIF Avg Active Sessions (sum)]]</f>
        <v>0.40764331210191079</v>
      </c>
      <c r="Q213" s="3">
        <f>Таблица2[[#This Row],[CIF Avg Active Sessions node2]]/Таблица2[[#This Row],[CIF Avg Active Sessions (sum)]]</f>
        <v>0.59235668789808915</v>
      </c>
      <c r="R213" s="47">
        <f>SUM(Таблица2[[#This Row],[LAP DBTime node1 (min)]:[LAP DBTime node2 (min)]])</f>
        <v>4.45</v>
      </c>
      <c r="S213" s="47">
        <v>2.69</v>
      </c>
      <c r="T213" s="47">
        <v>1.76</v>
      </c>
      <c r="U213" s="3">
        <f>Таблица2[[#This Row],[LAP DBTime node1 (min)]]/Таблица2[[#This Row],[LAP DBTime (sum)]]</f>
        <v>0.60449438202247185</v>
      </c>
      <c r="V213" s="3">
        <f>Таблица2[[#This Row],[LAP DBTime node2 (min)]]/Таблица2[[#This Row],[LAP DBTime (sum)]]</f>
        <v>0.39550561797752809</v>
      </c>
      <c r="W213" s="47">
        <f>SUM(Таблица2[[#This Row],[LAP Avg Active Sessions node1]:[LAP Avg Active Sessions node2]])</f>
        <v>7.0000000000000007E-2</v>
      </c>
      <c r="X213" s="47">
        <v>0.04</v>
      </c>
      <c r="Y213" s="47">
        <v>0.03</v>
      </c>
      <c r="Z213" s="3">
        <f>Таблица2[[#This Row],[LAP Avg Active Sessions node1]]/Таблица2[[#This Row],[LAP Avg Active Sessions (sum)]]</f>
        <v>0.5714285714285714</v>
      </c>
      <c r="AA213" s="3">
        <f>Таблица2[[#This Row],[LAP Avg Active Sessions node2]]/Таблица2[[#This Row],[LAP Avg Active Sessions (sum)]]</f>
        <v>0.42857142857142849</v>
      </c>
    </row>
    <row r="214" spans="1:27" hidden="1" x14ac:dyDescent="0.25">
      <c r="A214" s="47" t="s">
        <v>598</v>
      </c>
      <c r="B214" s="47" t="s">
        <v>595</v>
      </c>
      <c r="C214" s="47" t="s">
        <v>23</v>
      </c>
      <c r="D214" s="47" t="s">
        <v>599</v>
      </c>
      <c r="E214" s="47">
        <v>57</v>
      </c>
      <c r="F214" s="47">
        <v>5884</v>
      </c>
      <c r="G214" s="47" t="s">
        <v>49</v>
      </c>
      <c r="H214" s="47">
        <f>SUM(Таблица2[[#This Row],[CIF DBTime node1 (min)]:[CIF DBTime node2 (min)]])</f>
        <v>425.27</v>
      </c>
      <c r="I214" s="47">
        <v>194.63</v>
      </c>
      <c r="J214" s="47">
        <v>230.64</v>
      </c>
      <c r="K214" s="3">
        <f>Таблица2[[#This Row],[CIF DBTime node1 (min)]]/Таблица2[[#This Row],[CIF DBTime (sum)]]</f>
        <v>0.45766219107860889</v>
      </c>
      <c r="L214" s="3">
        <f>Таблица2[[#This Row],[CIF DBTime node2 (min)]]/Таблица2[[#This Row],[CIF DBTime (sum)]]</f>
        <v>0.54233780892139116</v>
      </c>
      <c r="M214" s="47">
        <f>SUM(Таблица2[[#This Row],[CIF Avg Active Sessions node1]:[CIF Avg Active Sessions node2]])</f>
        <v>7.41</v>
      </c>
      <c r="N214" s="47">
        <v>3.39</v>
      </c>
      <c r="O214" s="47">
        <v>4.0199999999999996</v>
      </c>
      <c r="P214" s="3">
        <f>Таблица2[[#This Row],[CIF Avg Active Sessions node1]]/Таблица2[[#This Row],[CIF Avg Active Sessions (sum)]]</f>
        <v>0.45748987854251011</v>
      </c>
      <c r="Q214" s="3">
        <f>Таблица2[[#This Row],[CIF Avg Active Sessions node2]]/Таблица2[[#This Row],[CIF Avg Active Sessions (sum)]]</f>
        <v>0.54251012145748978</v>
      </c>
      <c r="R214" s="47">
        <f>SUM(Таблица2[[#This Row],[LAP DBTime node1 (min)]:[LAP DBTime node2 (min)]])</f>
        <v>7.76</v>
      </c>
      <c r="S214" s="47">
        <v>5.61</v>
      </c>
      <c r="T214" s="47">
        <v>2.15</v>
      </c>
      <c r="U214" s="3">
        <f>Таблица2[[#This Row],[LAP DBTime node1 (min)]]/Таблица2[[#This Row],[LAP DBTime (sum)]]</f>
        <v>0.722938144329897</v>
      </c>
      <c r="V214" s="3">
        <f>Таблица2[[#This Row],[LAP DBTime node2 (min)]]/Таблица2[[#This Row],[LAP DBTime (sum)]]</f>
        <v>0.27706185567010311</v>
      </c>
      <c r="W214" s="47">
        <f>SUM(Таблица2[[#This Row],[LAP Avg Active Sessions node1]:[LAP Avg Active Sessions node2]])</f>
        <v>0.13</v>
      </c>
      <c r="X214" s="47">
        <v>0.09</v>
      </c>
      <c r="Y214" s="47">
        <v>0.04</v>
      </c>
      <c r="Z214" s="3">
        <f>Таблица2[[#This Row],[LAP Avg Active Sessions node1]]/Таблица2[[#This Row],[LAP Avg Active Sessions (sum)]]</f>
        <v>0.69230769230769229</v>
      </c>
      <c r="AA214" s="3">
        <f>Таблица2[[#This Row],[LAP Avg Active Sessions node2]]/Таблица2[[#This Row],[LAP Avg Active Sessions (sum)]]</f>
        <v>0.30769230769230771</v>
      </c>
    </row>
    <row r="215" spans="1:27" x14ac:dyDescent="0.25">
      <c r="A215" s="47" t="s">
        <v>600</v>
      </c>
      <c r="B215" s="47" t="s">
        <v>595</v>
      </c>
      <c r="C215" s="47" t="s">
        <v>549</v>
      </c>
      <c r="D215" s="47" t="s">
        <v>117</v>
      </c>
      <c r="E215" s="47">
        <v>60</v>
      </c>
      <c r="F215" s="47">
        <v>5885</v>
      </c>
      <c r="G215" s="47" t="s">
        <v>20</v>
      </c>
      <c r="H215" s="47">
        <f>SUM(Таблица2[[#This Row],[CIF DBTime node1 (min)]:[CIF DBTime node2 (min)]])</f>
        <v>98.1</v>
      </c>
      <c r="I215" s="47">
        <v>39.950000000000003</v>
      </c>
      <c r="J215" s="47">
        <v>58.15</v>
      </c>
      <c r="K215" s="3">
        <f>Таблица2[[#This Row],[CIF DBTime node1 (min)]]/Таблица2[[#This Row],[CIF DBTime (sum)]]</f>
        <v>0.40723751274209996</v>
      </c>
      <c r="L215" s="3">
        <f>Таблица2[[#This Row],[CIF DBTime node2 (min)]]/Таблица2[[#This Row],[CIF DBTime (sum)]]</f>
        <v>0.59276248725790015</v>
      </c>
      <c r="M215" s="47">
        <f>SUM(Таблица2[[#This Row],[CIF Avg Active Sessions node1]:[CIF Avg Active Sessions node2]])</f>
        <v>1.62</v>
      </c>
      <c r="N215" s="47">
        <v>0.66</v>
      </c>
      <c r="O215" s="47">
        <v>0.96</v>
      </c>
      <c r="P215" s="3">
        <f>Таблица2[[#This Row],[CIF Avg Active Sessions node1]]/Таблица2[[#This Row],[CIF Avg Active Sessions (sum)]]</f>
        <v>0.40740740740740738</v>
      </c>
      <c r="Q215" s="3">
        <f>Таблица2[[#This Row],[CIF Avg Active Sessions node2]]/Таблица2[[#This Row],[CIF Avg Active Sessions (sum)]]</f>
        <v>0.59259259259259256</v>
      </c>
      <c r="R215" s="47">
        <f>SUM(Таблица2[[#This Row],[LAP DBTime node1 (min)]:[LAP DBTime node2 (min)]])</f>
        <v>5.3900000000000006</v>
      </c>
      <c r="S215" s="47">
        <v>3.06</v>
      </c>
      <c r="T215" s="47">
        <v>2.33</v>
      </c>
      <c r="U215" s="3">
        <f>Таблица2[[#This Row],[LAP DBTime node1 (min)]]/Таблица2[[#This Row],[LAP DBTime (sum)]]</f>
        <v>0.56771799628942476</v>
      </c>
      <c r="V215" s="3">
        <f>Таблица2[[#This Row],[LAP DBTime node2 (min)]]/Таблица2[[#This Row],[LAP DBTime (sum)]]</f>
        <v>0.43228200371057512</v>
      </c>
      <c r="W215" s="47">
        <f>SUM(Таблица2[[#This Row],[LAP Avg Active Sessions node1]:[LAP Avg Active Sessions node2]])</f>
        <v>0.09</v>
      </c>
      <c r="X215" s="47">
        <v>0.05</v>
      </c>
      <c r="Y215" s="47">
        <v>0.04</v>
      </c>
      <c r="Z215" s="3">
        <f>Таблица2[[#This Row],[LAP Avg Active Sessions node1]]/Таблица2[[#This Row],[LAP Avg Active Sessions (sum)]]</f>
        <v>0.55555555555555558</v>
      </c>
      <c r="AA215" s="3">
        <f>Таблица2[[#This Row],[LAP Avg Active Sessions node2]]/Таблица2[[#This Row],[LAP Avg Active Sessions (sum)]]</f>
        <v>0.44444444444444448</v>
      </c>
    </row>
    <row r="216" spans="1:27" x14ac:dyDescent="0.25">
      <c r="A216" s="47" t="s">
        <v>601</v>
      </c>
      <c r="B216" s="47" t="s">
        <v>602</v>
      </c>
      <c r="C216" s="47" t="s">
        <v>105</v>
      </c>
      <c r="D216" s="47" t="s">
        <v>603</v>
      </c>
      <c r="E216" s="47">
        <v>65</v>
      </c>
      <c r="F216" s="47">
        <v>5889</v>
      </c>
      <c r="G216" s="47" t="s">
        <v>49</v>
      </c>
      <c r="H216" s="47">
        <f>SUM(Таблица2[[#This Row],[CIF DBTime node1 (min)]:[CIF DBTime node2 (min)]])</f>
        <v>553.12</v>
      </c>
      <c r="I216" s="47">
        <v>238.85</v>
      </c>
      <c r="J216" s="47">
        <v>314.27</v>
      </c>
      <c r="K216" s="3">
        <f>Таблица2[[#This Row],[CIF DBTime node1 (min)]]/Таблица2[[#This Row],[CIF DBTime (sum)]]</f>
        <v>0.43182311252531097</v>
      </c>
      <c r="L216" s="3">
        <f>Таблица2[[#This Row],[CIF DBTime node2 (min)]]/Таблица2[[#This Row],[CIF DBTime (sum)]]</f>
        <v>0.56817688747468897</v>
      </c>
      <c r="M216" s="47">
        <f>SUM(Таблица2[[#This Row],[CIF Avg Active Sessions node1]:[CIF Avg Active Sessions node2]])</f>
        <v>8.4499999999999993</v>
      </c>
      <c r="N216" s="47">
        <v>3.65</v>
      </c>
      <c r="O216" s="47">
        <v>4.8</v>
      </c>
      <c r="P216" s="3">
        <f>Таблица2[[#This Row],[CIF Avg Active Sessions node1]]/Таблица2[[#This Row],[CIF Avg Active Sessions (sum)]]</f>
        <v>0.43195266272189353</v>
      </c>
      <c r="Q216" s="3">
        <f>Таблица2[[#This Row],[CIF Avg Active Sessions node2]]/Таблица2[[#This Row],[CIF Avg Active Sessions (sum)]]</f>
        <v>0.56804733727810652</v>
      </c>
      <c r="R216" s="47">
        <f>SUM(Таблица2[[#This Row],[LAP DBTime node1 (min)]:[LAP DBTime node2 (min)]])</f>
        <v>8.42</v>
      </c>
      <c r="S216" s="47">
        <v>6.71</v>
      </c>
      <c r="T216" s="47">
        <v>1.71</v>
      </c>
      <c r="U216" s="3">
        <f>Таблица2[[#This Row],[LAP DBTime node1 (min)]]/Таблица2[[#This Row],[LAP DBTime (sum)]]</f>
        <v>0.79691211401425177</v>
      </c>
      <c r="V216" s="3">
        <f>Таблица2[[#This Row],[LAP DBTime node2 (min)]]/Таблица2[[#This Row],[LAP DBTime (sum)]]</f>
        <v>0.20308788598574823</v>
      </c>
      <c r="W216" s="47">
        <f>SUM(Таблица2[[#This Row],[LAP Avg Active Sessions node1]:[LAP Avg Active Sessions node2]])</f>
        <v>0.14000000000000001</v>
      </c>
      <c r="X216" s="47">
        <v>0.11</v>
      </c>
      <c r="Y216" s="47">
        <v>0.03</v>
      </c>
      <c r="Z216" s="3">
        <f>Таблица2[[#This Row],[LAP Avg Active Sessions node1]]/Таблица2[[#This Row],[LAP Avg Active Sessions (sum)]]</f>
        <v>0.7857142857142857</v>
      </c>
      <c r="AA216" s="3">
        <f>Таблица2[[#This Row],[LAP Avg Active Sessions node2]]/Таблица2[[#This Row],[LAP Avg Active Sessions (sum)]]</f>
        <v>0.21428571428571425</v>
      </c>
    </row>
    <row r="217" spans="1:27" x14ac:dyDescent="0.25">
      <c r="A217" s="47" t="s">
        <v>604</v>
      </c>
      <c r="B217" s="47" t="s">
        <v>605</v>
      </c>
      <c r="C217" s="47" t="s">
        <v>606</v>
      </c>
      <c r="D217" s="47" t="s">
        <v>607</v>
      </c>
      <c r="E217" s="47">
        <v>60</v>
      </c>
      <c r="F217" s="47">
        <v>5896</v>
      </c>
      <c r="G217" s="47" t="s">
        <v>20</v>
      </c>
      <c r="H217" s="47">
        <f>SUM(Таблица2[[#This Row],[CIF DBTime node1 (min)]:[CIF DBTime node2 (min)]])</f>
        <v>76.350000000000009</v>
      </c>
      <c r="I217" s="47">
        <v>74.48</v>
      </c>
      <c r="J217" s="47">
        <v>1.87</v>
      </c>
      <c r="K217" s="3">
        <f>Таблица2[[#This Row],[CIF DBTime node1 (min)]]/Таблица2[[#This Row],[CIF DBTime (sum)]]</f>
        <v>0.97550753110674515</v>
      </c>
      <c r="L217" s="3">
        <f>Таблица2[[#This Row],[CIF DBTime node2 (min)]]/Таблица2[[#This Row],[CIF DBTime (sum)]]</f>
        <v>2.4492468893254748E-2</v>
      </c>
      <c r="M217" s="47">
        <f>SUM(Таблица2[[#This Row],[CIF Avg Active Sessions node1]:[CIF Avg Active Sessions node2]])</f>
        <v>1.27</v>
      </c>
      <c r="N217" s="47">
        <v>1.24</v>
      </c>
      <c r="O217" s="47">
        <v>0.03</v>
      </c>
      <c r="P217" s="3">
        <f>Таблица2[[#This Row],[CIF Avg Active Sessions node1]]/Таблица2[[#This Row],[CIF Avg Active Sessions (sum)]]</f>
        <v>0.97637795275590544</v>
      </c>
      <c r="Q217" s="3">
        <f>Таблица2[[#This Row],[CIF Avg Active Sessions node2]]/Таблица2[[#This Row],[CIF Avg Active Sessions (sum)]]</f>
        <v>2.3622047244094488E-2</v>
      </c>
      <c r="R217" s="47">
        <f>SUM(Таблица2[[#This Row],[LAP DBTime node1 (min)]:[LAP DBTime node2 (min)]])</f>
        <v>5.92</v>
      </c>
      <c r="S217" s="47">
        <v>3.72</v>
      </c>
      <c r="T217" s="47">
        <v>2.2000000000000002</v>
      </c>
      <c r="U217" s="3">
        <f>Таблица2[[#This Row],[LAP DBTime node1 (min)]]/Таблица2[[#This Row],[LAP DBTime (sum)]]</f>
        <v>0.6283783783783784</v>
      </c>
      <c r="V217" s="3">
        <f>Таблица2[[#This Row],[LAP DBTime node2 (min)]]/Таблица2[[#This Row],[LAP DBTime (sum)]]</f>
        <v>0.37162162162162166</v>
      </c>
      <c r="W217" s="47">
        <f>SUM(Таблица2[[#This Row],[LAP Avg Active Sessions node1]:[LAP Avg Active Sessions node2]])</f>
        <v>0.1</v>
      </c>
      <c r="X217" s="47">
        <v>0.06</v>
      </c>
      <c r="Y217" s="47">
        <v>0.04</v>
      </c>
      <c r="Z217" s="3">
        <f>Таблица2[[#This Row],[LAP Avg Active Sessions node1]]/Таблица2[[#This Row],[LAP Avg Active Sessions (sum)]]</f>
        <v>0.6</v>
      </c>
      <c r="AA217" s="3">
        <f>Таблица2[[#This Row],[LAP Avg Active Sessions node2]]/Таблица2[[#This Row],[LAP Avg Active Sessions (sum)]]</f>
        <v>0.39999999999999997</v>
      </c>
    </row>
    <row r="218" spans="1:27" x14ac:dyDescent="0.25">
      <c r="A218" s="47" t="s">
        <v>608</v>
      </c>
      <c r="B218" s="47" t="s">
        <v>605</v>
      </c>
      <c r="C218" s="47" t="s">
        <v>609</v>
      </c>
      <c r="D218" s="47" t="s">
        <v>610</v>
      </c>
      <c r="E218" s="47">
        <v>62</v>
      </c>
      <c r="F218" s="47">
        <v>5901</v>
      </c>
      <c r="G218" s="47" t="s">
        <v>49</v>
      </c>
      <c r="H218" s="47">
        <f>SUM(Таблица2[[#This Row],[CIF DBTime node1 (min)]:[CIF DBTime node2 (min)]])</f>
        <v>507.37</v>
      </c>
      <c r="I218" s="47">
        <v>234.06</v>
      </c>
      <c r="J218" s="47">
        <v>273.31</v>
      </c>
      <c r="K218" s="3">
        <f>Таблица2[[#This Row],[CIF DBTime node1 (min)]]/Таблица2[[#This Row],[CIF DBTime (sum)]]</f>
        <v>0.46132014111989278</v>
      </c>
      <c r="L218" s="3">
        <f>Таблица2[[#This Row],[CIF DBTime node2 (min)]]/Таблица2[[#This Row],[CIF DBTime (sum)]]</f>
        <v>0.53867985888010717</v>
      </c>
      <c r="M218" s="47">
        <f>SUM(Таблица2[[#This Row],[CIF Avg Active Sessions node1]:[CIF Avg Active Sessions node2]])</f>
        <v>8.19</v>
      </c>
      <c r="N218" s="47">
        <v>3.78</v>
      </c>
      <c r="O218" s="47">
        <v>4.41</v>
      </c>
      <c r="P218" s="3">
        <f>Таблица2[[#This Row],[CIF Avg Active Sessions node1]]/Таблица2[[#This Row],[CIF Avg Active Sessions (sum)]]</f>
        <v>0.46153846153846156</v>
      </c>
      <c r="Q218" s="3">
        <f>Таблица2[[#This Row],[CIF Avg Active Sessions node2]]/Таблица2[[#This Row],[CIF Avg Active Sessions (sum)]]</f>
        <v>0.53846153846153855</v>
      </c>
      <c r="R218" s="47">
        <f>SUM(Таблица2[[#This Row],[LAP DBTime node1 (min)]:[LAP DBTime node2 (min)]])</f>
        <v>42.09</v>
      </c>
      <c r="S218" s="47">
        <v>39.49</v>
      </c>
      <c r="T218" s="47">
        <v>2.6</v>
      </c>
      <c r="U218" s="3">
        <f>Таблица2[[#This Row],[LAP DBTime node1 (min)]]/Таблица2[[#This Row],[LAP DBTime (sum)]]</f>
        <v>0.93822760750772149</v>
      </c>
      <c r="V218" s="3">
        <f>Таблица2[[#This Row],[LAP DBTime node2 (min)]]/Таблица2[[#This Row],[LAP DBTime (sum)]]</f>
        <v>6.177239249227845E-2</v>
      </c>
      <c r="W218" s="47">
        <f>SUM(Таблица2[[#This Row],[LAP Avg Active Sessions node1]:[LAP Avg Active Sessions node2]])</f>
        <v>0.69000000000000006</v>
      </c>
      <c r="X218" s="47">
        <v>0.65</v>
      </c>
      <c r="Y218" s="47">
        <v>0.04</v>
      </c>
      <c r="Z218" s="3">
        <f>Таблица2[[#This Row],[LAP Avg Active Sessions node1]]/Таблица2[[#This Row],[LAP Avg Active Sessions (sum)]]</f>
        <v>0.94202898550724634</v>
      </c>
      <c r="AA218" s="3">
        <f>Таблица2[[#This Row],[LAP Avg Active Sessions node2]]/Таблица2[[#This Row],[LAP Avg Active Sessions (sum)]]</f>
        <v>5.7971014492753617E-2</v>
      </c>
    </row>
    <row r="219" spans="1:27" x14ac:dyDescent="0.25">
      <c r="A219" s="47" t="s">
        <v>611</v>
      </c>
      <c r="B219" s="47" t="s">
        <v>612</v>
      </c>
      <c r="C219" s="47" t="s">
        <v>613</v>
      </c>
      <c r="D219" s="47" t="s">
        <v>105</v>
      </c>
      <c r="E219" s="47">
        <v>60</v>
      </c>
      <c r="F219" s="47">
        <v>5911</v>
      </c>
      <c r="G219" s="47" t="s">
        <v>20</v>
      </c>
      <c r="H219" s="47">
        <f>SUM(Таблица2[[#This Row],[CIF DBTime node1 (min)]:[CIF DBTime node2 (min)]])</f>
        <v>75.61999999999999</v>
      </c>
      <c r="I219" s="47">
        <v>2.85</v>
      </c>
      <c r="J219" s="47">
        <v>72.77</v>
      </c>
      <c r="K219" s="3">
        <f>Таблица2[[#This Row],[CIF DBTime node1 (min)]]/Таблица2[[#This Row],[CIF DBTime (sum)]]</f>
        <v>3.768844221105528E-2</v>
      </c>
      <c r="L219" s="3">
        <f>Таблица2[[#This Row],[CIF DBTime node2 (min)]]/Таблица2[[#This Row],[CIF DBTime (sum)]]</f>
        <v>0.96231155778894484</v>
      </c>
      <c r="M219" s="47">
        <f>SUM(Таблица2[[#This Row],[CIF Avg Active Sessions node1]:[CIF Avg Active Sessions node2]])</f>
        <v>1.27</v>
      </c>
      <c r="N219" s="47">
        <v>0.05</v>
      </c>
      <c r="O219" s="47">
        <v>1.22</v>
      </c>
      <c r="P219" s="3">
        <f>Таблица2[[#This Row],[CIF Avg Active Sessions node1]]/Таблица2[[#This Row],[CIF Avg Active Sessions (sum)]]</f>
        <v>3.937007874015748E-2</v>
      </c>
      <c r="Q219" s="3">
        <f>Таблица2[[#This Row],[CIF Avg Active Sessions node2]]/Таблица2[[#This Row],[CIF Avg Active Sessions (sum)]]</f>
        <v>0.96062992125984248</v>
      </c>
      <c r="R219" s="47">
        <f>SUM(Таблица2[[#This Row],[LAP DBTime node1 (min)]:[LAP DBTime node2 (min)]])</f>
        <v>5.41</v>
      </c>
      <c r="S219" s="47">
        <v>2.5299999999999998</v>
      </c>
      <c r="T219" s="47">
        <v>2.88</v>
      </c>
      <c r="U219" s="3">
        <f>Таблица2[[#This Row],[LAP DBTime node1 (min)]]/Таблица2[[#This Row],[LAP DBTime (sum)]]</f>
        <v>0.46765249537892789</v>
      </c>
      <c r="V219" s="3">
        <f>Таблица2[[#This Row],[LAP DBTime node2 (min)]]/Таблица2[[#This Row],[LAP DBTime (sum)]]</f>
        <v>0.53234750462107205</v>
      </c>
      <c r="W219" s="47">
        <f>SUM(Таблица2[[#This Row],[LAP Avg Active Sessions node1]:[LAP Avg Active Sessions node2]])</f>
        <v>0.09</v>
      </c>
      <c r="X219" s="47">
        <v>0.04</v>
      </c>
      <c r="Y219" s="47">
        <v>0.05</v>
      </c>
      <c r="Z219" s="3">
        <f>Таблица2[[#This Row],[LAP Avg Active Sessions node1]]/Таблица2[[#This Row],[LAP Avg Active Sessions (sum)]]</f>
        <v>0.44444444444444448</v>
      </c>
      <c r="AA219" s="3">
        <f>Таблица2[[#This Row],[LAP Avg Active Sessions node2]]/Таблица2[[#This Row],[LAP Avg Active Sessions (sum)]]</f>
        <v>0.55555555555555558</v>
      </c>
    </row>
    <row r="220" spans="1:27" x14ac:dyDescent="0.25">
      <c r="A220" s="47" t="s">
        <v>614</v>
      </c>
      <c r="B220" s="47" t="s">
        <v>612</v>
      </c>
      <c r="C220" s="47" t="s">
        <v>58</v>
      </c>
      <c r="D220" s="47" t="s">
        <v>615</v>
      </c>
      <c r="E220" s="47">
        <v>62</v>
      </c>
      <c r="F220" s="47">
        <v>5913</v>
      </c>
      <c r="G220" s="47" t="s">
        <v>49</v>
      </c>
      <c r="H220" s="48">
        <f>SUM(Таблица2[[#This Row],[CIF DBTime node1 (min)]:[CIF DBTime node2 (min)]])</f>
        <v>515.79999999999995</v>
      </c>
      <c r="I220" s="47">
        <v>237.79</v>
      </c>
      <c r="J220" s="47">
        <v>278.01</v>
      </c>
      <c r="K220" s="3">
        <f>Таблица2[[#This Row],[CIF DBTime node1 (min)]]/Таблица2[[#This Row],[CIF DBTime (sum)]]</f>
        <v>0.46101202016285386</v>
      </c>
      <c r="L220" s="3">
        <f>Таблица2[[#This Row],[CIF DBTime node2 (min)]]/Таблица2[[#This Row],[CIF DBTime (sum)]]</f>
        <v>0.53898797983714619</v>
      </c>
      <c r="M220" s="48">
        <f>SUM(Таблица2[[#This Row],[CIF Avg Active Sessions node1]:[CIF Avg Active Sessions node2]])</f>
        <v>8.27</v>
      </c>
      <c r="N220" s="47">
        <v>3.81</v>
      </c>
      <c r="O220" s="47">
        <v>4.46</v>
      </c>
      <c r="P220" s="3">
        <f>Таблица2[[#This Row],[CIF Avg Active Sessions node1]]/Таблица2[[#This Row],[CIF Avg Active Sessions (sum)]]</f>
        <v>0.46070133010882713</v>
      </c>
      <c r="Q220" s="3">
        <f>Таблица2[[#This Row],[CIF Avg Active Sessions node2]]/Таблица2[[#This Row],[CIF Avg Active Sessions (sum)]]</f>
        <v>0.53929866989117292</v>
      </c>
      <c r="R220" s="48">
        <f>SUM(Таблица2[[#This Row],[LAP DBTime node1 (min)]:[LAP DBTime node2 (min)]])</f>
        <v>8.4700000000000006</v>
      </c>
      <c r="S220" s="47">
        <v>6.92</v>
      </c>
      <c r="T220" s="47">
        <v>1.55</v>
      </c>
      <c r="U220" s="3">
        <f>Таблица2[[#This Row],[LAP DBTime node1 (min)]]/Таблица2[[#This Row],[LAP DBTime (sum)]]</f>
        <v>0.81700118063754423</v>
      </c>
      <c r="V220" s="3">
        <f>Таблица2[[#This Row],[LAP DBTime node2 (min)]]/Таблица2[[#This Row],[LAP DBTime (sum)]]</f>
        <v>0.18299881936245571</v>
      </c>
      <c r="W220" s="48">
        <f>SUM(Таблица2[[#This Row],[LAP Avg Active Sessions node1]:[LAP Avg Active Sessions node2]])</f>
        <v>0.15</v>
      </c>
      <c r="X220" s="47">
        <v>0.12</v>
      </c>
      <c r="Y220" s="47">
        <v>0.03</v>
      </c>
      <c r="Z220" s="3">
        <f>Таблица2[[#This Row],[LAP Avg Active Sessions node1]]/Таблица2[[#This Row],[LAP Avg Active Sessions (sum)]]</f>
        <v>0.8</v>
      </c>
      <c r="AA220" s="3">
        <f>Таблица2[[#This Row],[LAP Avg Active Sessions node2]]/Таблица2[[#This Row],[LAP Avg Active Sessions (sum)]]</f>
        <v>0.2</v>
      </c>
    </row>
    <row r="221" spans="1:27" x14ac:dyDescent="0.25">
      <c r="A221" s="47" t="s">
        <v>616</v>
      </c>
      <c r="B221" s="47" t="s">
        <v>617</v>
      </c>
      <c r="C221" s="47" t="s">
        <v>618</v>
      </c>
      <c r="D221" s="47" t="s">
        <v>619</v>
      </c>
      <c r="E221" s="47">
        <v>65</v>
      </c>
      <c r="F221" s="47">
        <v>5918</v>
      </c>
      <c r="G221" s="47" t="s">
        <v>49</v>
      </c>
      <c r="H221" s="48">
        <f>SUM(Таблица2[[#This Row],[CIF DBTime node1 (min)]:[CIF DBTime node2 (min)]])</f>
        <v>516.38</v>
      </c>
      <c r="I221" s="47">
        <v>201.77</v>
      </c>
      <c r="J221" s="47">
        <v>314.61</v>
      </c>
      <c r="K221" s="3">
        <f>Таблица2[[#This Row],[CIF DBTime node1 (min)]]/Таблица2[[#This Row],[CIF DBTime (sum)]]</f>
        <v>0.3907393779774585</v>
      </c>
      <c r="L221" s="3">
        <f>Таблица2[[#This Row],[CIF DBTime node2 (min)]]/Таблица2[[#This Row],[CIF DBTime (sum)]]</f>
        <v>0.60926062202254161</v>
      </c>
      <c r="M221" s="48">
        <f>SUM(Таблица2[[#This Row],[CIF Avg Active Sessions node1]:[CIF Avg Active Sessions node2]])</f>
        <v>7.8999999999999995</v>
      </c>
      <c r="N221" s="47">
        <v>3.09</v>
      </c>
      <c r="O221" s="47">
        <v>4.8099999999999996</v>
      </c>
      <c r="P221" s="3">
        <f>Таблица2[[#This Row],[CIF Avg Active Sessions node1]]/Таблица2[[#This Row],[CIF Avg Active Sessions (sum)]]</f>
        <v>0.39113924050632914</v>
      </c>
      <c r="Q221" s="3">
        <f>Таблица2[[#This Row],[CIF Avg Active Sessions node2]]/Таблица2[[#This Row],[CIF Avg Active Sessions (sum)]]</f>
        <v>0.60886075949367091</v>
      </c>
      <c r="R221" s="48">
        <f>SUM(Таблица2[[#This Row],[LAP DBTime node1 (min)]:[LAP DBTime node2 (min)]])</f>
        <v>8.42</v>
      </c>
      <c r="S221" s="47">
        <v>5.79</v>
      </c>
      <c r="T221" s="47">
        <v>2.63</v>
      </c>
      <c r="U221" s="3">
        <f>Таблица2[[#This Row],[LAP DBTime node1 (min)]]/Таблица2[[#This Row],[LAP DBTime (sum)]]</f>
        <v>0.68764845605700708</v>
      </c>
      <c r="V221" s="3">
        <f>Таблица2[[#This Row],[LAP DBTime node2 (min)]]/Таблица2[[#This Row],[LAP DBTime (sum)]]</f>
        <v>0.31235154394299286</v>
      </c>
      <c r="W221" s="48">
        <f>SUM(Таблица2[[#This Row],[LAP Avg Active Sessions node1]:[LAP Avg Active Sessions node2]])</f>
        <v>0.14000000000000001</v>
      </c>
      <c r="X221" s="47">
        <v>0.1</v>
      </c>
      <c r="Y221" s="47">
        <v>0.04</v>
      </c>
      <c r="Z221" s="3">
        <f>Таблица2[[#This Row],[LAP Avg Active Sessions node1]]/Таблица2[[#This Row],[LAP Avg Active Sessions (sum)]]</f>
        <v>0.7142857142857143</v>
      </c>
      <c r="AA221" s="3">
        <f>Таблица2[[#This Row],[LAP Avg Active Sessions node2]]/Таблица2[[#This Row],[LAP Avg Active Sessions (sum)]]</f>
        <v>0.2857142857142857</v>
      </c>
    </row>
  </sheetData>
  <conditionalFormatting sqref="K1:L1048576 P1:Q1048576 U1:V1048576 Z1:AA1048576">
    <cfRule type="cellIs" dxfId="139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topLeftCell="B1" workbookViewId="0">
      <pane ySplit="1" topLeftCell="A186" activePane="bottomLeft" state="frozen"/>
      <selection pane="bottomLeft" activeCell="V231" sqref="V231"/>
    </sheetView>
  </sheetViews>
  <sheetFormatPr defaultRowHeight="15" x14ac:dyDescent="0.25"/>
  <cols>
    <col min="1" max="1" width="26.85546875" style="47" bestFit="1" customWidth="1"/>
    <col min="2" max="2" width="10.140625" style="47" bestFit="1" customWidth="1"/>
    <col min="3" max="3" width="11.7109375" style="47" customWidth="1"/>
    <col min="4" max="4" width="14.28515625" style="47" customWidth="1"/>
    <col min="5" max="5" width="10.5703125" style="47" customWidth="1"/>
    <col min="6" max="6" width="6.28515625" style="47" customWidth="1"/>
    <col min="7" max="29" width="12.5703125" style="47" customWidth="1"/>
  </cols>
  <sheetData>
    <row r="1" spans="1:29" ht="60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2" t="s">
        <v>660</v>
      </c>
      <c r="H1" s="2" t="s">
        <v>661</v>
      </c>
      <c r="I1" s="2" t="s">
        <v>662</v>
      </c>
      <c r="J1" s="2" t="s">
        <v>663</v>
      </c>
      <c r="K1" s="2" t="s">
        <v>664</v>
      </c>
      <c r="L1" s="2" t="s">
        <v>665</v>
      </c>
      <c r="M1" s="2" t="s">
        <v>666</v>
      </c>
      <c r="N1" s="2" t="s">
        <v>667</v>
      </c>
      <c r="O1" s="2" t="s">
        <v>668</v>
      </c>
      <c r="P1" s="2" t="s">
        <v>669</v>
      </c>
      <c r="Q1" s="2" t="s">
        <v>670</v>
      </c>
      <c r="R1" s="2" t="s">
        <v>671</v>
      </c>
      <c r="S1" s="2" t="s">
        <v>672</v>
      </c>
      <c r="T1" s="2" t="s">
        <v>673</v>
      </c>
      <c r="U1" s="2" t="s">
        <v>674</v>
      </c>
      <c r="V1" s="2" t="s">
        <v>675</v>
      </c>
      <c r="W1" s="2" t="s">
        <v>676</v>
      </c>
      <c r="X1" s="2" t="s">
        <v>677</v>
      </c>
      <c r="Y1" s="2" t="s">
        <v>678</v>
      </c>
      <c r="Z1" s="2" t="s">
        <v>679</v>
      </c>
      <c r="AA1" s="2" t="s">
        <v>680</v>
      </c>
      <c r="AB1" s="2" t="s">
        <v>681</v>
      </c>
      <c r="AC1" s="1" t="s">
        <v>682</v>
      </c>
    </row>
    <row r="2" spans="1:29" hidden="1" x14ac:dyDescent="0.25">
      <c r="A2" s="47" t="s">
        <v>16</v>
      </c>
      <c r="B2" s="47" t="s">
        <v>17</v>
      </c>
      <c r="C2" s="47" t="s">
        <v>18</v>
      </c>
      <c r="D2" s="47">
        <v>5053</v>
      </c>
      <c r="E2" s="47">
        <v>5032</v>
      </c>
      <c r="F2" s="47" t="s">
        <v>20</v>
      </c>
      <c r="G2" s="47">
        <v>9</v>
      </c>
      <c r="H2" s="47">
        <v>28</v>
      </c>
      <c r="I2" s="47">
        <v>34</v>
      </c>
      <c r="J2" s="47">
        <v>4</v>
      </c>
      <c r="K2" s="47">
        <v>6</v>
      </c>
      <c r="L2" s="47">
        <v>0</v>
      </c>
      <c r="M2" s="47">
        <v>0</v>
      </c>
      <c r="N2" s="47">
        <v>35</v>
      </c>
      <c r="O2" s="47">
        <v>30</v>
      </c>
      <c r="P2" s="47">
        <v>0</v>
      </c>
      <c r="Q2" s="47">
        <v>4</v>
      </c>
      <c r="R2" s="47">
        <v>124</v>
      </c>
      <c r="S2" s="47">
        <v>3</v>
      </c>
      <c r="T2" s="47">
        <v>0</v>
      </c>
      <c r="U2" s="47">
        <v>0</v>
      </c>
      <c r="V2" s="47">
        <v>102</v>
      </c>
      <c r="W2" s="47">
        <v>0</v>
      </c>
      <c r="X2" s="47">
        <v>126</v>
      </c>
      <c r="Y2" s="47">
        <v>0</v>
      </c>
      <c r="Z2" s="47">
        <v>192</v>
      </c>
      <c r="AA2" s="47">
        <v>188</v>
      </c>
      <c r="AB2" s="47">
        <v>0</v>
      </c>
      <c r="AC2" s="42">
        <v>885</v>
      </c>
    </row>
    <row r="3" spans="1:29" hidden="1" x14ac:dyDescent="0.25">
      <c r="A3" s="47" t="s">
        <v>16</v>
      </c>
      <c r="B3" s="47" t="s">
        <v>21</v>
      </c>
      <c r="C3" s="47" t="s">
        <v>22</v>
      </c>
      <c r="D3" s="47">
        <v>5056</v>
      </c>
      <c r="E3" s="47">
        <v>5032</v>
      </c>
      <c r="F3" s="47" t="s">
        <v>20</v>
      </c>
      <c r="G3" s="47">
        <v>14</v>
      </c>
      <c r="H3" s="47">
        <v>37</v>
      </c>
      <c r="I3" s="47">
        <v>43</v>
      </c>
      <c r="J3" s="47">
        <v>5</v>
      </c>
      <c r="K3" s="47">
        <v>17</v>
      </c>
      <c r="L3" s="47">
        <v>0</v>
      </c>
      <c r="M3" s="47">
        <v>16</v>
      </c>
      <c r="N3" s="47">
        <v>67</v>
      </c>
      <c r="O3" s="47">
        <v>44</v>
      </c>
      <c r="P3" s="47">
        <v>11</v>
      </c>
      <c r="Q3" s="47">
        <v>50</v>
      </c>
      <c r="R3" s="47">
        <v>211</v>
      </c>
      <c r="S3" s="47">
        <v>0</v>
      </c>
      <c r="T3" s="47">
        <v>0</v>
      </c>
      <c r="U3" s="47">
        <v>0</v>
      </c>
      <c r="V3" s="47">
        <v>111</v>
      </c>
      <c r="W3" s="47">
        <v>0</v>
      </c>
      <c r="X3" s="47">
        <v>144</v>
      </c>
      <c r="Y3" s="47">
        <v>0</v>
      </c>
      <c r="Z3" s="47">
        <v>208</v>
      </c>
      <c r="AA3" s="47">
        <v>209</v>
      </c>
      <c r="AB3" s="47">
        <v>0</v>
      </c>
      <c r="AC3" s="42">
        <v>1187</v>
      </c>
    </row>
    <row r="4" spans="1:29" hidden="1" x14ac:dyDescent="0.25">
      <c r="A4" s="47" t="s">
        <v>16</v>
      </c>
      <c r="B4" s="47" t="s">
        <v>21</v>
      </c>
      <c r="C4" s="47" t="s">
        <v>24</v>
      </c>
      <c r="D4" s="47">
        <v>5058</v>
      </c>
      <c r="E4" s="47">
        <v>5032</v>
      </c>
      <c r="F4" s="47" t="s">
        <v>20</v>
      </c>
      <c r="G4" s="47">
        <v>9</v>
      </c>
      <c r="H4" s="47">
        <v>34</v>
      </c>
      <c r="I4" s="47">
        <v>34</v>
      </c>
      <c r="J4" s="47">
        <v>2</v>
      </c>
      <c r="K4" s="47">
        <v>16</v>
      </c>
      <c r="L4" s="47">
        <v>7</v>
      </c>
      <c r="M4" s="47">
        <v>45</v>
      </c>
      <c r="N4" s="47">
        <v>50</v>
      </c>
      <c r="O4" s="47">
        <v>33</v>
      </c>
      <c r="P4" s="47">
        <v>28</v>
      </c>
      <c r="Q4" s="47">
        <v>160</v>
      </c>
      <c r="R4" s="47">
        <v>158</v>
      </c>
      <c r="S4" s="47">
        <v>0</v>
      </c>
      <c r="T4" s="47">
        <v>0</v>
      </c>
      <c r="U4" s="47">
        <v>0</v>
      </c>
      <c r="V4" s="47">
        <v>136</v>
      </c>
      <c r="W4" s="47">
        <v>0</v>
      </c>
      <c r="X4" s="47">
        <v>178</v>
      </c>
      <c r="Y4" s="47">
        <v>0</v>
      </c>
      <c r="Z4" s="47">
        <v>151</v>
      </c>
      <c r="AA4" s="47">
        <v>151</v>
      </c>
      <c r="AB4" s="47">
        <v>0</v>
      </c>
      <c r="AC4" s="42">
        <v>1192</v>
      </c>
    </row>
    <row r="5" spans="1:29" hidden="1" x14ac:dyDescent="0.25">
      <c r="A5" s="47" t="s">
        <v>16</v>
      </c>
      <c r="B5" s="47" t="s">
        <v>26</v>
      </c>
      <c r="C5" s="47" t="s">
        <v>27</v>
      </c>
      <c r="D5" s="47">
        <v>5068</v>
      </c>
      <c r="E5" s="47">
        <v>5058</v>
      </c>
      <c r="F5" s="47" t="s">
        <v>20</v>
      </c>
      <c r="G5" s="47">
        <v>11</v>
      </c>
      <c r="H5" s="47">
        <v>33</v>
      </c>
      <c r="I5" s="47">
        <v>35</v>
      </c>
      <c r="J5" s="47">
        <v>2</v>
      </c>
      <c r="K5" s="47">
        <v>11</v>
      </c>
      <c r="L5" s="47">
        <v>5</v>
      </c>
      <c r="M5" s="47">
        <v>23</v>
      </c>
      <c r="N5" s="47">
        <v>54</v>
      </c>
      <c r="O5" s="47">
        <v>36</v>
      </c>
      <c r="P5" s="47">
        <v>15</v>
      </c>
      <c r="Q5" s="47">
        <v>101</v>
      </c>
      <c r="R5" s="47">
        <v>151</v>
      </c>
      <c r="S5" s="47">
        <v>0</v>
      </c>
      <c r="T5" s="47">
        <v>0</v>
      </c>
      <c r="U5" s="47">
        <v>0</v>
      </c>
      <c r="V5" s="47">
        <v>134</v>
      </c>
      <c r="W5" s="47">
        <v>0</v>
      </c>
      <c r="X5" s="47">
        <v>174</v>
      </c>
      <c r="Y5" s="47">
        <v>0</v>
      </c>
      <c r="Z5" s="47">
        <v>212</v>
      </c>
      <c r="AA5" s="47">
        <v>208</v>
      </c>
      <c r="AB5" s="47">
        <v>0</v>
      </c>
      <c r="AC5" s="42">
        <v>1205</v>
      </c>
    </row>
    <row r="6" spans="1:29" hidden="1" x14ac:dyDescent="0.25">
      <c r="A6" s="47" t="s">
        <v>16</v>
      </c>
      <c r="B6" s="47" t="s">
        <v>26</v>
      </c>
      <c r="C6" s="47" t="s">
        <v>29</v>
      </c>
      <c r="D6" s="47">
        <v>5071</v>
      </c>
      <c r="E6" s="47">
        <v>5058</v>
      </c>
      <c r="F6" s="47" t="s">
        <v>20</v>
      </c>
      <c r="G6" s="47">
        <v>9</v>
      </c>
      <c r="H6" s="47">
        <v>30</v>
      </c>
      <c r="I6" s="47">
        <v>26</v>
      </c>
      <c r="J6" s="47">
        <v>5</v>
      </c>
      <c r="K6" s="47">
        <v>7</v>
      </c>
      <c r="L6" s="47">
        <v>3</v>
      </c>
      <c r="M6" s="47">
        <v>14</v>
      </c>
      <c r="N6" s="47">
        <v>61</v>
      </c>
      <c r="O6" s="47">
        <v>38</v>
      </c>
      <c r="P6" s="47">
        <v>10</v>
      </c>
      <c r="Q6" s="47">
        <v>56</v>
      </c>
      <c r="R6" s="47">
        <v>170</v>
      </c>
      <c r="S6" s="47">
        <v>0</v>
      </c>
      <c r="T6" s="47">
        <v>0</v>
      </c>
      <c r="U6" s="47">
        <v>0</v>
      </c>
      <c r="V6" s="47">
        <v>105</v>
      </c>
      <c r="W6" s="47">
        <v>0</v>
      </c>
      <c r="X6" s="47">
        <v>138</v>
      </c>
      <c r="Y6" s="47">
        <v>0</v>
      </c>
      <c r="Z6" s="47">
        <v>183</v>
      </c>
      <c r="AA6" s="47">
        <v>181</v>
      </c>
      <c r="AB6" s="47">
        <v>0</v>
      </c>
      <c r="AC6" s="42">
        <v>1036</v>
      </c>
    </row>
    <row r="7" spans="1:29" hidden="1" x14ac:dyDescent="0.25">
      <c r="A7" s="47" t="s">
        <v>16</v>
      </c>
      <c r="B7" s="47" t="s">
        <v>30</v>
      </c>
      <c r="C7" s="47" t="s">
        <v>31</v>
      </c>
      <c r="D7" s="47">
        <v>5075</v>
      </c>
      <c r="E7" s="47">
        <v>5058</v>
      </c>
      <c r="F7" s="47" t="s">
        <v>20</v>
      </c>
      <c r="G7" s="47">
        <v>0</v>
      </c>
      <c r="H7" s="47">
        <v>0</v>
      </c>
      <c r="I7" s="47">
        <v>0</v>
      </c>
      <c r="J7" s="47">
        <v>0</v>
      </c>
      <c r="K7" s="47">
        <v>13</v>
      </c>
      <c r="L7" s="47">
        <v>10</v>
      </c>
      <c r="M7" s="47">
        <v>54</v>
      </c>
      <c r="N7" s="47">
        <v>42</v>
      </c>
      <c r="O7" s="47">
        <v>34</v>
      </c>
      <c r="P7" s="47">
        <v>34</v>
      </c>
      <c r="Q7" s="47">
        <v>180</v>
      </c>
      <c r="R7" s="47">
        <v>169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2">
        <v>536</v>
      </c>
    </row>
    <row r="8" spans="1:29" hidden="1" x14ac:dyDescent="0.25">
      <c r="A8" s="47" t="s">
        <v>16</v>
      </c>
      <c r="B8" s="47" t="s">
        <v>33</v>
      </c>
      <c r="C8" s="47" t="s">
        <v>34</v>
      </c>
      <c r="D8" s="47">
        <v>5079</v>
      </c>
      <c r="E8" s="47">
        <v>5058</v>
      </c>
      <c r="F8" s="47" t="s">
        <v>20</v>
      </c>
      <c r="G8" s="47">
        <v>13</v>
      </c>
      <c r="H8" s="47">
        <v>34</v>
      </c>
      <c r="I8" s="47">
        <v>34</v>
      </c>
      <c r="J8" s="47">
        <v>4</v>
      </c>
      <c r="K8" s="47">
        <v>9</v>
      </c>
      <c r="L8" s="47">
        <v>1</v>
      </c>
      <c r="M8" s="47">
        <v>2</v>
      </c>
      <c r="N8" s="47">
        <v>48</v>
      </c>
      <c r="O8" s="47">
        <v>32</v>
      </c>
      <c r="P8" s="47">
        <v>3</v>
      </c>
      <c r="Q8" s="47">
        <v>24</v>
      </c>
      <c r="R8" s="47">
        <v>172</v>
      </c>
      <c r="S8" s="47">
        <v>0</v>
      </c>
      <c r="T8" s="47">
        <v>0</v>
      </c>
      <c r="U8" s="47">
        <v>0</v>
      </c>
      <c r="V8" s="47">
        <v>131</v>
      </c>
      <c r="W8" s="47">
        <v>0</v>
      </c>
      <c r="X8" s="47">
        <v>170</v>
      </c>
      <c r="Y8" s="47">
        <v>0</v>
      </c>
      <c r="Z8" s="47">
        <v>154</v>
      </c>
      <c r="AA8" s="47">
        <v>156</v>
      </c>
      <c r="AB8" s="47">
        <v>0</v>
      </c>
      <c r="AC8" s="42">
        <v>987</v>
      </c>
    </row>
    <row r="9" spans="1:29" hidden="1" x14ac:dyDescent="0.25">
      <c r="A9" s="47" t="s">
        <v>16</v>
      </c>
      <c r="B9" s="47" t="s">
        <v>36</v>
      </c>
      <c r="C9" s="47" t="s">
        <v>37</v>
      </c>
      <c r="D9" s="47">
        <v>5085</v>
      </c>
      <c r="E9" s="47">
        <v>5058</v>
      </c>
      <c r="F9" s="47" t="s">
        <v>20</v>
      </c>
      <c r="G9" s="47">
        <v>15</v>
      </c>
      <c r="H9" s="47">
        <v>37</v>
      </c>
      <c r="I9" s="47">
        <v>39</v>
      </c>
      <c r="J9" s="47">
        <v>5</v>
      </c>
      <c r="K9" s="47">
        <v>6</v>
      </c>
      <c r="L9" s="47">
        <v>5</v>
      </c>
      <c r="M9" s="47">
        <v>12</v>
      </c>
      <c r="N9" s="47">
        <v>51</v>
      </c>
      <c r="O9" s="47">
        <v>34</v>
      </c>
      <c r="P9" s="47">
        <v>9</v>
      </c>
      <c r="Q9" s="47">
        <v>51</v>
      </c>
      <c r="R9" s="47">
        <v>161</v>
      </c>
      <c r="S9" s="47">
        <v>0</v>
      </c>
      <c r="T9" s="47">
        <v>0</v>
      </c>
      <c r="U9" s="47">
        <v>0</v>
      </c>
      <c r="V9" s="47">
        <v>133</v>
      </c>
      <c r="W9" s="47">
        <v>0</v>
      </c>
      <c r="X9" s="47">
        <v>171</v>
      </c>
      <c r="Y9" s="47">
        <v>0</v>
      </c>
      <c r="Z9" s="47">
        <v>161</v>
      </c>
      <c r="AA9" s="47">
        <v>161</v>
      </c>
      <c r="AB9" s="47">
        <v>0</v>
      </c>
      <c r="AC9" s="42">
        <v>1051</v>
      </c>
    </row>
    <row r="10" spans="1:29" hidden="1" x14ac:dyDescent="0.25">
      <c r="A10" s="47" t="s">
        <v>16</v>
      </c>
      <c r="B10" s="47" t="s">
        <v>36</v>
      </c>
      <c r="C10" s="47" t="s">
        <v>38</v>
      </c>
      <c r="D10" s="47">
        <v>5087</v>
      </c>
      <c r="E10" s="47">
        <v>5058</v>
      </c>
      <c r="F10" s="47" t="s">
        <v>20</v>
      </c>
      <c r="G10" s="47">
        <v>12</v>
      </c>
      <c r="H10" s="47">
        <v>35</v>
      </c>
      <c r="I10" s="47">
        <v>41</v>
      </c>
      <c r="J10" s="47">
        <v>3</v>
      </c>
      <c r="K10" s="47">
        <v>10</v>
      </c>
      <c r="L10" s="47">
        <v>7</v>
      </c>
      <c r="M10" s="47">
        <v>42</v>
      </c>
      <c r="N10" s="47">
        <v>49</v>
      </c>
      <c r="O10" s="47">
        <v>37</v>
      </c>
      <c r="P10" s="47">
        <v>29</v>
      </c>
      <c r="Q10" s="47">
        <v>153</v>
      </c>
      <c r="R10" s="47">
        <v>159</v>
      </c>
      <c r="S10" s="47">
        <v>0</v>
      </c>
      <c r="T10" s="47">
        <v>0</v>
      </c>
      <c r="U10" s="47">
        <v>0</v>
      </c>
      <c r="V10" s="47">
        <v>136</v>
      </c>
      <c r="W10" s="47">
        <v>0</v>
      </c>
      <c r="X10" s="47">
        <v>170</v>
      </c>
      <c r="Y10" s="47">
        <v>0</v>
      </c>
      <c r="Z10" s="47">
        <v>154</v>
      </c>
      <c r="AA10" s="47">
        <v>154</v>
      </c>
      <c r="AB10" s="47">
        <v>0</v>
      </c>
      <c r="AC10" s="42">
        <v>1191</v>
      </c>
    </row>
    <row r="11" spans="1:29" hidden="1" x14ac:dyDescent="0.25">
      <c r="A11" s="47" t="s">
        <v>16</v>
      </c>
      <c r="B11" s="47" t="s">
        <v>40</v>
      </c>
      <c r="C11" s="47" t="s">
        <v>41</v>
      </c>
      <c r="D11" s="47">
        <v>5092</v>
      </c>
      <c r="E11" s="47">
        <v>5058</v>
      </c>
      <c r="F11" s="47" t="s">
        <v>20</v>
      </c>
      <c r="G11" s="47">
        <v>11</v>
      </c>
      <c r="H11" s="47">
        <v>35</v>
      </c>
      <c r="I11" s="47">
        <v>54</v>
      </c>
      <c r="J11" s="47">
        <v>2</v>
      </c>
      <c r="K11" s="47">
        <v>15</v>
      </c>
      <c r="L11" s="47">
        <v>10</v>
      </c>
      <c r="M11" s="47">
        <v>52</v>
      </c>
      <c r="N11" s="47">
        <v>38</v>
      </c>
      <c r="O11" s="47">
        <v>32</v>
      </c>
      <c r="P11" s="47">
        <v>32</v>
      </c>
      <c r="Q11" s="47">
        <v>173</v>
      </c>
      <c r="R11" s="47">
        <v>158</v>
      </c>
      <c r="S11" s="47">
        <v>1</v>
      </c>
      <c r="T11" s="47">
        <v>0</v>
      </c>
      <c r="U11" s="47">
        <v>0</v>
      </c>
      <c r="V11" s="47">
        <v>133</v>
      </c>
      <c r="W11" s="47">
        <v>0</v>
      </c>
      <c r="X11" s="47">
        <v>175</v>
      </c>
      <c r="Y11" s="47">
        <v>0</v>
      </c>
      <c r="Z11" s="47">
        <v>127</v>
      </c>
      <c r="AA11" s="47">
        <v>126</v>
      </c>
      <c r="AB11" s="47">
        <v>0</v>
      </c>
      <c r="AC11" s="42">
        <v>1174</v>
      </c>
    </row>
    <row r="12" spans="1:29" hidden="1" x14ac:dyDescent="0.25">
      <c r="A12" s="47" t="s">
        <v>16</v>
      </c>
      <c r="B12" s="47" t="s">
        <v>40</v>
      </c>
      <c r="C12" s="47" t="s">
        <v>43</v>
      </c>
      <c r="D12" s="47">
        <v>5094</v>
      </c>
      <c r="E12" s="47">
        <v>5058</v>
      </c>
      <c r="F12" s="47" t="s">
        <v>20</v>
      </c>
      <c r="G12" s="47">
        <v>15</v>
      </c>
      <c r="H12" s="47">
        <v>33</v>
      </c>
      <c r="I12" s="47">
        <v>33</v>
      </c>
      <c r="J12" s="47">
        <v>1</v>
      </c>
      <c r="K12" s="47">
        <v>14</v>
      </c>
      <c r="L12" s="47">
        <v>8</v>
      </c>
      <c r="M12" s="47">
        <v>43</v>
      </c>
      <c r="N12" s="47">
        <v>51</v>
      </c>
      <c r="O12" s="47">
        <v>34</v>
      </c>
      <c r="P12" s="47">
        <v>30</v>
      </c>
      <c r="Q12" s="47">
        <v>149</v>
      </c>
      <c r="R12" s="47">
        <v>168</v>
      </c>
      <c r="S12" s="47">
        <v>0</v>
      </c>
      <c r="T12" s="47">
        <v>0</v>
      </c>
      <c r="U12" s="47">
        <v>0</v>
      </c>
      <c r="V12" s="47">
        <v>134</v>
      </c>
      <c r="W12" s="47">
        <v>0</v>
      </c>
      <c r="X12" s="47">
        <v>176</v>
      </c>
      <c r="Y12" s="47">
        <v>0</v>
      </c>
      <c r="Z12" s="47">
        <v>130</v>
      </c>
      <c r="AA12" s="47">
        <v>130</v>
      </c>
      <c r="AB12" s="47">
        <v>0</v>
      </c>
      <c r="AC12" s="42">
        <v>1149</v>
      </c>
    </row>
    <row r="13" spans="1:29" hidden="1" x14ac:dyDescent="0.25">
      <c r="A13" s="47" t="s">
        <v>16</v>
      </c>
      <c r="B13" s="47" t="s">
        <v>44</v>
      </c>
      <c r="C13" s="47" t="s">
        <v>45</v>
      </c>
      <c r="D13" s="47">
        <v>5095</v>
      </c>
      <c r="E13" s="47">
        <v>5058</v>
      </c>
      <c r="F13" s="47" t="s">
        <v>20</v>
      </c>
      <c r="G13" s="47">
        <v>9</v>
      </c>
      <c r="H13" s="47">
        <v>35</v>
      </c>
      <c r="I13" s="47">
        <v>36</v>
      </c>
      <c r="J13" s="47">
        <v>3</v>
      </c>
      <c r="K13" s="47">
        <v>10</v>
      </c>
      <c r="L13" s="47">
        <v>1</v>
      </c>
      <c r="M13" s="47">
        <v>1</v>
      </c>
      <c r="N13" s="47">
        <v>42</v>
      </c>
      <c r="O13" s="47">
        <v>29</v>
      </c>
      <c r="P13" s="47">
        <v>1</v>
      </c>
      <c r="Q13" s="47">
        <v>23</v>
      </c>
      <c r="R13" s="47">
        <v>157</v>
      </c>
      <c r="S13" s="47">
        <v>0</v>
      </c>
      <c r="T13" s="47">
        <v>0</v>
      </c>
      <c r="U13" s="47">
        <v>0</v>
      </c>
      <c r="V13" s="47">
        <v>135</v>
      </c>
      <c r="W13" s="47">
        <v>0</v>
      </c>
      <c r="X13" s="47">
        <v>172</v>
      </c>
      <c r="Y13" s="47">
        <v>0</v>
      </c>
      <c r="Z13" s="47">
        <v>139</v>
      </c>
      <c r="AA13" s="47">
        <v>139</v>
      </c>
      <c r="AB13" s="47">
        <v>0</v>
      </c>
      <c r="AC13" s="42">
        <v>932</v>
      </c>
    </row>
    <row r="14" spans="1:29" x14ac:dyDescent="0.25">
      <c r="A14" s="47" t="s">
        <v>46</v>
      </c>
      <c r="B14" s="47" t="s">
        <v>44</v>
      </c>
      <c r="C14" s="47" t="s">
        <v>47</v>
      </c>
      <c r="D14" s="47">
        <v>5096</v>
      </c>
      <c r="E14" s="47">
        <v>5050</v>
      </c>
      <c r="F14" s="47" t="s">
        <v>49</v>
      </c>
      <c r="G14" s="47">
        <v>0</v>
      </c>
      <c r="H14" s="47">
        <v>0</v>
      </c>
      <c r="I14" s="47">
        <v>0</v>
      </c>
      <c r="J14" s="47">
        <v>0</v>
      </c>
      <c r="K14" s="47">
        <v>12</v>
      </c>
      <c r="L14" s="47">
        <v>10</v>
      </c>
      <c r="M14" s="47">
        <v>58</v>
      </c>
      <c r="N14" s="47">
        <v>47</v>
      </c>
      <c r="O14" s="47">
        <v>18</v>
      </c>
      <c r="P14" s="47">
        <v>25</v>
      </c>
      <c r="Q14" s="47">
        <v>58</v>
      </c>
      <c r="R14" s="47">
        <v>41</v>
      </c>
      <c r="S14" s="47">
        <v>0</v>
      </c>
      <c r="T14" s="47">
        <v>0</v>
      </c>
      <c r="U14" s="47">
        <v>0</v>
      </c>
      <c r="V14" s="47">
        <v>5</v>
      </c>
      <c r="W14" s="47">
        <v>0</v>
      </c>
      <c r="X14" s="47">
        <v>1</v>
      </c>
      <c r="Y14" s="47">
        <v>0</v>
      </c>
      <c r="Z14" s="47">
        <v>0</v>
      </c>
      <c r="AA14" s="47">
        <v>1</v>
      </c>
      <c r="AB14" s="47">
        <v>0</v>
      </c>
      <c r="AC14" s="42">
        <v>276</v>
      </c>
    </row>
    <row r="15" spans="1:29" x14ac:dyDescent="0.25">
      <c r="A15" s="47" t="s">
        <v>46</v>
      </c>
      <c r="B15" s="47" t="s">
        <v>50</v>
      </c>
      <c r="C15" s="47" t="s">
        <v>51</v>
      </c>
      <c r="D15" s="47">
        <v>5100</v>
      </c>
      <c r="E15" s="47">
        <v>5050</v>
      </c>
      <c r="F15" s="47" t="s">
        <v>49</v>
      </c>
      <c r="G15" s="47">
        <v>10</v>
      </c>
      <c r="H15" s="47">
        <v>0</v>
      </c>
      <c r="I15" s="47">
        <v>1</v>
      </c>
      <c r="J15" s="47">
        <v>0</v>
      </c>
      <c r="K15" s="47">
        <v>6</v>
      </c>
      <c r="L15" s="47">
        <v>15</v>
      </c>
      <c r="M15" s="47">
        <v>60</v>
      </c>
      <c r="N15" s="47">
        <v>37</v>
      </c>
      <c r="O15" s="47">
        <v>17</v>
      </c>
      <c r="P15" s="47">
        <v>31</v>
      </c>
      <c r="Q15" s="47">
        <v>73</v>
      </c>
      <c r="R15" s="47">
        <v>30</v>
      </c>
      <c r="S15" s="47">
        <v>0</v>
      </c>
      <c r="T15" s="47">
        <v>0</v>
      </c>
      <c r="U15" s="47">
        <v>0</v>
      </c>
      <c r="V15" s="47">
        <v>125</v>
      </c>
      <c r="W15" s="47">
        <v>1</v>
      </c>
      <c r="X15" s="47">
        <v>172</v>
      </c>
      <c r="Y15" s="47">
        <v>0</v>
      </c>
      <c r="Z15" s="47">
        <v>151</v>
      </c>
      <c r="AA15" s="47">
        <v>145</v>
      </c>
      <c r="AB15" s="47">
        <v>0</v>
      </c>
      <c r="AC15" s="42">
        <v>874</v>
      </c>
    </row>
    <row r="16" spans="1:29" hidden="1" x14ac:dyDescent="0.25">
      <c r="A16" s="47" t="s">
        <v>16</v>
      </c>
      <c r="B16" s="47" t="s">
        <v>53</v>
      </c>
      <c r="C16" s="47" t="s">
        <v>54</v>
      </c>
      <c r="D16" s="47">
        <v>5102</v>
      </c>
      <c r="E16" s="47">
        <v>5058</v>
      </c>
      <c r="F16" s="47" t="s">
        <v>20</v>
      </c>
      <c r="G16" s="47">
        <v>6</v>
      </c>
      <c r="H16" s="47">
        <v>15</v>
      </c>
      <c r="I16" s="47">
        <v>27</v>
      </c>
      <c r="J16" s="47">
        <v>0</v>
      </c>
      <c r="K16" s="47">
        <v>14</v>
      </c>
      <c r="L16" s="47">
        <v>9</v>
      </c>
      <c r="M16" s="47">
        <v>53</v>
      </c>
      <c r="N16" s="47">
        <v>40</v>
      </c>
      <c r="O16" s="47">
        <v>39</v>
      </c>
      <c r="P16" s="47">
        <v>38</v>
      </c>
      <c r="Q16" s="47">
        <v>169</v>
      </c>
      <c r="R16" s="47">
        <v>179</v>
      </c>
      <c r="S16" s="47">
        <v>0</v>
      </c>
      <c r="T16" s="47">
        <v>0</v>
      </c>
      <c r="U16" s="47">
        <v>0</v>
      </c>
      <c r="V16" s="47">
        <v>72</v>
      </c>
      <c r="W16" s="47">
        <v>0</v>
      </c>
      <c r="X16" s="47">
        <v>98</v>
      </c>
      <c r="Y16" s="47">
        <v>0</v>
      </c>
      <c r="Z16" s="47">
        <v>136</v>
      </c>
      <c r="AA16" s="47">
        <v>83</v>
      </c>
      <c r="AB16" s="47">
        <v>0</v>
      </c>
      <c r="AC16" s="42">
        <v>978</v>
      </c>
    </row>
    <row r="17" spans="1:29" hidden="1" x14ac:dyDescent="0.25">
      <c r="A17" s="47" t="s">
        <v>16</v>
      </c>
      <c r="B17" s="47" t="s">
        <v>56</v>
      </c>
      <c r="C17" s="47" t="s">
        <v>57</v>
      </c>
      <c r="D17" s="47">
        <v>5104</v>
      </c>
      <c r="E17" s="47">
        <v>5058</v>
      </c>
      <c r="F17" s="47" t="s">
        <v>20</v>
      </c>
      <c r="G17" s="47">
        <v>12</v>
      </c>
      <c r="H17" s="47">
        <v>34</v>
      </c>
      <c r="I17" s="47">
        <v>38</v>
      </c>
      <c r="J17" s="47">
        <v>3</v>
      </c>
      <c r="K17" s="47">
        <v>17</v>
      </c>
      <c r="L17" s="47">
        <v>9</v>
      </c>
      <c r="M17" s="47">
        <v>66</v>
      </c>
      <c r="N17" s="47">
        <v>45</v>
      </c>
      <c r="O17" s="47">
        <v>39</v>
      </c>
      <c r="P17" s="47">
        <v>41</v>
      </c>
      <c r="Q17" s="47">
        <v>183</v>
      </c>
      <c r="R17" s="47">
        <v>207</v>
      </c>
      <c r="S17" s="47">
        <v>0</v>
      </c>
      <c r="T17" s="47">
        <v>0</v>
      </c>
      <c r="U17" s="47">
        <v>0</v>
      </c>
      <c r="V17" s="47">
        <v>128</v>
      </c>
      <c r="W17" s="47">
        <v>0</v>
      </c>
      <c r="X17" s="47">
        <v>165</v>
      </c>
      <c r="Y17" s="47">
        <v>0</v>
      </c>
      <c r="Z17" s="47">
        <v>233</v>
      </c>
      <c r="AA17" s="47">
        <v>232</v>
      </c>
      <c r="AB17" s="47">
        <v>0</v>
      </c>
      <c r="AC17" s="42">
        <v>1452</v>
      </c>
    </row>
    <row r="18" spans="1:29" hidden="1" x14ac:dyDescent="0.25">
      <c r="A18" s="47" t="s">
        <v>16</v>
      </c>
      <c r="B18" s="47" t="s">
        <v>56</v>
      </c>
      <c r="C18" s="47" t="s">
        <v>59</v>
      </c>
      <c r="D18" s="47">
        <v>5105</v>
      </c>
      <c r="E18" s="47">
        <v>5094</v>
      </c>
      <c r="F18" s="47" t="s">
        <v>20</v>
      </c>
      <c r="G18" s="47">
        <v>15</v>
      </c>
      <c r="H18" s="47">
        <v>34</v>
      </c>
      <c r="I18" s="47">
        <v>38</v>
      </c>
      <c r="J18" s="47">
        <v>2</v>
      </c>
      <c r="K18" s="47">
        <v>15</v>
      </c>
      <c r="L18" s="47">
        <v>9</v>
      </c>
      <c r="M18" s="47">
        <v>53</v>
      </c>
      <c r="N18" s="47">
        <v>48</v>
      </c>
      <c r="O18" s="47">
        <v>36</v>
      </c>
      <c r="P18" s="47">
        <v>35</v>
      </c>
      <c r="Q18" s="47">
        <v>174</v>
      </c>
      <c r="R18" s="47">
        <v>169</v>
      </c>
      <c r="S18" s="47">
        <v>0</v>
      </c>
      <c r="T18" s="47">
        <v>0</v>
      </c>
      <c r="U18" s="47">
        <v>0</v>
      </c>
      <c r="V18" s="47">
        <v>138</v>
      </c>
      <c r="W18" s="47">
        <v>0</v>
      </c>
      <c r="X18" s="47">
        <v>172</v>
      </c>
      <c r="Y18" s="47">
        <v>0</v>
      </c>
      <c r="Z18" s="47">
        <v>226</v>
      </c>
      <c r="AA18" s="47">
        <v>226</v>
      </c>
      <c r="AB18" s="47">
        <v>0</v>
      </c>
      <c r="AC18" s="42">
        <v>1390</v>
      </c>
    </row>
    <row r="19" spans="1:29" x14ac:dyDescent="0.25">
      <c r="A19" s="47" t="s">
        <v>46</v>
      </c>
      <c r="B19" s="47" t="s">
        <v>61</v>
      </c>
      <c r="C19" s="47" t="s">
        <v>62</v>
      </c>
      <c r="D19" s="47">
        <v>5110</v>
      </c>
      <c r="E19" s="47">
        <v>5050</v>
      </c>
      <c r="F19" s="47" t="s">
        <v>49</v>
      </c>
      <c r="G19" s="47">
        <v>10</v>
      </c>
      <c r="H19" s="47">
        <v>0</v>
      </c>
      <c r="I19" s="47">
        <v>0</v>
      </c>
      <c r="J19" s="47">
        <v>0</v>
      </c>
      <c r="K19" s="47">
        <v>13</v>
      </c>
      <c r="L19" s="47">
        <v>1</v>
      </c>
      <c r="M19" s="47">
        <v>16</v>
      </c>
      <c r="N19" s="47">
        <v>55</v>
      </c>
      <c r="O19" s="47">
        <v>24</v>
      </c>
      <c r="P19" s="47">
        <v>5</v>
      </c>
      <c r="Q19" s="47">
        <v>14</v>
      </c>
      <c r="R19" s="47">
        <v>66</v>
      </c>
      <c r="S19" s="47">
        <v>0</v>
      </c>
      <c r="T19" s="47">
        <v>0</v>
      </c>
      <c r="U19" s="47">
        <v>0</v>
      </c>
      <c r="V19" s="47">
        <v>123</v>
      </c>
      <c r="W19" s="47">
        <v>0</v>
      </c>
      <c r="X19" s="47">
        <v>172</v>
      </c>
      <c r="Y19" s="47">
        <v>0</v>
      </c>
      <c r="Z19" s="47">
        <v>144</v>
      </c>
      <c r="AA19" s="47">
        <v>139</v>
      </c>
      <c r="AB19" s="47">
        <v>0</v>
      </c>
      <c r="AC19" s="42">
        <v>782</v>
      </c>
    </row>
    <row r="20" spans="1:29" hidden="1" x14ac:dyDescent="0.25">
      <c r="A20" s="47" t="s">
        <v>64</v>
      </c>
      <c r="B20" s="47" t="s">
        <v>65</v>
      </c>
      <c r="C20" s="47" t="s">
        <v>66</v>
      </c>
      <c r="D20" s="47">
        <v>5113</v>
      </c>
      <c r="E20" s="47">
        <v>5105</v>
      </c>
      <c r="F20" s="47" t="s">
        <v>20</v>
      </c>
      <c r="G20" s="47">
        <v>11</v>
      </c>
      <c r="H20" s="47">
        <v>35</v>
      </c>
      <c r="I20" s="47">
        <v>39</v>
      </c>
      <c r="J20" s="47">
        <v>3</v>
      </c>
      <c r="K20" s="47">
        <v>4</v>
      </c>
      <c r="L20" s="47">
        <v>5</v>
      </c>
      <c r="M20" s="47">
        <v>13</v>
      </c>
      <c r="N20" s="47">
        <v>43</v>
      </c>
      <c r="O20" s="47">
        <v>33</v>
      </c>
      <c r="P20" s="47">
        <v>7</v>
      </c>
      <c r="Q20" s="47">
        <v>50</v>
      </c>
      <c r="R20" s="47">
        <v>160</v>
      </c>
      <c r="S20" s="47">
        <v>0</v>
      </c>
      <c r="T20" s="47">
        <v>0</v>
      </c>
      <c r="U20" s="47">
        <v>0</v>
      </c>
      <c r="V20" s="47">
        <v>125</v>
      </c>
      <c r="W20" s="47">
        <v>0</v>
      </c>
      <c r="X20" s="47">
        <v>157</v>
      </c>
      <c r="Y20" s="47">
        <v>0</v>
      </c>
      <c r="Z20" s="47">
        <v>248</v>
      </c>
      <c r="AA20" s="47">
        <v>241</v>
      </c>
      <c r="AB20" s="47">
        <v>0</v>
      </c>
      <c r="AC20" s="42">
        <v>1174</v>
      </c>
    </row>
    <row r="21" spans="1:29" x14ac:dyDescent="0.25">
      <c r="A21" s="47" t="s">
        <v>46</v>
      </c>
      <c r="B21" s="47" t="s">
        <v>65</v>
      </c>
      <c r="C21" s="47" t="s">
        <v>68</v>
      </c>
      <c r="D21" s="47">
        <v>5114</v>
      </c>
      <c r="E21" s="47">
        <v>5110</v>
      </c>
      <c r="F21" s="47" t="s">
        <v>49</v>
      </c>
      <c r="G21" s="47">
        <v>0</v>
      </c>
      <c r="H21" s="47">
        <v>0</v>
      </c>
      <c r="I21" s="47">
        <v>1</v>
      </c>
      <c r="J21" s="47">
        <v>0</v>
      </c>
      <c r="K21" s="47">
        <v>23</v>
      </c>
      <c r="L21" s="47">
        <v>21</v>
      </c>
      <c r="M21" s="47">
        <v>104</v>
      </c>
      <c r="N21" s="47">
        <v>92</v>
      </c>
      <c r="O21" s="47">
        <v>40</v>
      </c>
      <c r="P21" s="47">
        <v>37</v>
      </c>
      <c r="Q21" s="47">
        <v>81</v>
      </c>
      <c r="R21" s="47">
        <v>85</v>
      </c>
      <c r="S21" s="47">
        <v>1</v>
      </c>
      <c r="T21" s="47">
        <v>0</v>
      </c>
      <c r="U21" s="47">
        <v>0</v>
      </c>
      <c r="V21" s="47">
        <v>34</v>
      </c>
      <c r="W21" s="47">
        <v>0</v>
      </c>
      <c r="X21" s="47">
        <v>81</v>
      </c>
      <c r="Y21" s="47">
        <v>0</v>
      </c>
      <c r="Z21" s="47">
        <v>22</v>
      </c>
      <c r="AA21" s="47">
        <v>21</v>
      </c>
      <c r="AB21" s="47">
        <v>0</v>
      </c>
      <c r="AC21" s="42">
        <v>643</v>
      </c>
    </row>
    <row r="22" spans="1:29" hidden="1" x14ac:dyDescent="0.25">
      <c r="A22" s="47" t="s">
        <v>64</v>
      </c>
      <c r="B22" s="47" t="s">
        <v>70</v>
      </c>
      <c r="C22" s="47" t="s">
        <v>71</v>
      </c>
      <c r="D22" s="47">
        <v>5116</v>
      </c>
      <c r="E22" s="47">
        <v>5105</v>
      </c>
      <c r="F22" s="47" t="s">
        <v>20</v>
      </c>
      <c r="G22" s="47">
        <v>13</v>
      </c>
      <c r="H22" s="47">
        <v>36</v>
      </c>
      <c r="I22" s="47">
        <v>38</v>
      </c>
      <c r="J22" s="47">
        <v>6</v>
      </c>
      <c r="K22" s="47">
        <v>8</v>
      </c>
      <c r="L22" s="47">
        <v>1</v>
      </c>
      <c r="M22" s="47">
        <v>2</v>
      </c>
      <c r="N22" s="47">
        <v>40</v>
      </c>
      <c r="O22" s="47">
        <v>30</v>
      </c>
      <c r="P22" s="47">
        <v>1</v>
      </c>
      <c r="Q22" s="47">
        <v>28</v>
      </c>
      <c r="R22" s="47">
        <v>145</v>
      </c>
      <c r="S22" s="47">
        <v>0</v>
      </c>
      <c r="T22" s="47">
        <v>0</v>
      </c>
      <c r="U22" s="47">
        <v>0</v>
      </c>
      <c r="V22" s="47">
        <v>135</v>
      </c>
      <c r="W22" s="47">
        <v>0</v>
      </c>
      <c r="X22" s="47">
        <v>170</v>
      </c>
      <c r="Y22" s="47">
        <v>0</v>
      </c>
      <c r="Z22" s="47">
        <v>268</v>
      </c>
      <c r="AA22" s="47">
        <v>266</v>
      </c>
      <c r="AB22" s="47">
        <v>0</v>
      </c>
      <c r="AC22" s="42">
        <v>1187</v>
      </c>
    </row>
    <row r="23" spans="1:29" hidden="1" x14ac:dyDescent="0.25">
      <c r="A23" s="47" t="s">
        <v>64</v>
      </c>
      <c r="B23" s="47" t="s">
        <v>73</v>
      </c>
      <c r="C23" s="47" t="s">
        <v>74</v>
      </c>
      <c r="D23" s="47">
        <v>5118</v>
      </c>
      <c r="E23" s="47">
        <v>5105</v>
      </c>
      <c r="F23" s="47" t="s">
        <v>20</v>
      </c>
      <c r="G23" s="47">
        <v>13</v>
      </c>
      <c r="H23" s="47">
        <v>36</v>
      </c>
      <c r="I23" s="47">
        <v>39</v>
      </c>
      <c r="J23" s="47">
        <v>3</v>
      </c>
      <c r="K23" s="47">
        <v>10</v>
      </c>
      <c r="L23" s="47">
        <v>5</v>
      </c>
      <c r="M23" s="47">
        <v>15</v>
      </c>
      <c r="N23" s="47">
        <v>48</v>
      </c>
      <c r="O23" s="47">
        <v>34</v>
      </c>
      <c r="P23" s="47">
        <v>19</v>
      </c>
      <c r="Q23" s="47">
        <v>86</v>
      </c>
      <c r="R23" s="47">
        <v>142</v>
      </c>
      <c r="S23" s="47">
        <v>0</v>
      </c>
      <c r="T23" s="47">
        <v>0</v>
      </c>
      <c r="U23" s="47">
        <v>0</v>
      </c>
      <c r="V23" s="47">
        <v>132</v>
      </c>
      <c r="W23" s="47">
        <v>0</v>
      </c>
      <c r="X23" s="47">
        <v>169</v>
      </c>
      <c r="Y23" s="47">
        <v>0</v>
      </c>
      <c r="Z23" s="47">
        <v>242</v>
      </c>
      <c r="AA23" s="47">
        <v>243</v>
      </c>
      <c r="AB23" s="47">
        <v>0</v>
      </c>
      <c r="AC23" s="42">
        <v>1236</v>
      </c>
    </row>
    <row r="24" spans="1:29" hidden="1" x14ac:dyDescent="0.25">
      <c r="A24" s="47" t="s">
        <v>64</v>
      </c>
      <c r="B24" s="47" t="s">
        <v>73</v>
      </c>
      <c r="C24" s="47" t="s">
        <v>75</v>
      </c>
      <c r="D24" s="47">
        <v>5119</v>
      </c>
      <c r="E24" s="47">
        <v>5105</v>
      </c>
      <c r="F24" s="47" t="s">
        <v>20</v>
      </c>
      <c r="G24" s="47">
        <v>12</v>
      </c>
      <c r="H24" s="47">
        <v>27</v>
      </c>
      <c r="I24" s="47">
        <v>32</v>
      </c>
      <c r="J24" s="47">
        <v>3</v>
      </c>
      <c r="K24" s="47">
        <v>13</v>
      </c>
      <c r="L24" s="47">
        <v>9</v>
      </c>
      <c r="M24" s="47">
        <v>64</v>
      </c>
      <c r="N24" s="47">
        <v>39</v>
      </c>
      <c r="O24" s="47">
        <v>41</v>
      </c>
      <c r="P24" s="47">
        <v>41</v>
      </c>
      <c r="Q24" s="47">
        <v>181</v>
      </c>
      <c r="R24" s="47">
        <v>203</v>
      </c>
      <c r="S24" s="47">
        <v>1</v>
      </c>
      <c r="T24" s="47">
        <v>0</v>
      </c>
      <c r="U24" s="47">
        <v>0</v>
      </c>
      <c r="V24" s="47">
        <v>386</v>
      </c>
      <c r="W24" s="47">
        <v>0</v>
      </c>
      <c r="X24" s="47">
        <v>162</v>
      </c>
      <c r="Y24" s="47">
        <v>0</v>
      </c>
      <c r="Z24" s="47">
        <v>248</v>
      </c>
      <c r="AA24" s="47">
        <v>251</v>
      </c>
      <c r="AB24" s="47">
        <v>0</v>
      </c>
      <c r="AC24" s="42">
        <v>1713</v>
      </c>
    </row>
    <row r="25" spans="1:29" hidden="1" x14ac:dyDescent="0.25">
      <c r="A25" s="47" t="s">
        <v>77</v>
      </c>
      <c r="B25" s="47" t="s">
        <v>78</v>
      </c>
      <c r="C25" s="47" t="s">
        <v>79</v>
      </c>
      <c r="D25" s="47">
        <v>5127</v>
      </c>
      <c r="E25" s="47">
        <v>5105</v>
      </c>
      <c r="F25" s="47" t="s">
        <v>20</v>
      </c>
      <c r="G25" s="47">
        <v>13</v>
      </c>
      <c r="H25" s="47">
        <v>1</v>
      </c>
      <c r="I25" s="47">
        <v>18</v>
      </c>
      <c r="J25" s="47">
        <v>1</v>
      </c>
      <c r="K25" s="47">
        <v>11</v>
      </c>
      <c r="L25" s="47">
        <v>6</v>
      </c>
      <c r="M25" s="47">
        <v>26</v>
      </c>
      <c r="N25" s="47">
        <v>49</v>
      </c>
      <c r="O25" s="47">
        <v>32</v>
      </c>
      <c r="P25" s="47">
        <v>24</v>
      </c>
      <c r="Q25" s="47">
        <v>97</v>
      </c>
      <c r="R25" s="47">
        <v>163</v>
      </c>
      <c r="S25" s="47">
        <v>0</v>
      </c>
      <c r="T25" s="47">
        <v>0</v>
      </c>
      <c r="U25" s="47">
        <v>0</v>
      </c>
      <c r="V25" s="47">
        <v>388</v>
      </c>
      <c r="W25" s="47">
        <v>0</v>
      </c>
      <c r="X25" s="47">
        <v>160</v>
      </c>
      <c r="Y25" s="47">
        <v>0</v>
      </c>
      <c r="Z25" s="47">
        <v>242</v>
      </c>
      <c r="AA25" s="47">
        <v>241</v>
      </c>
      <c r="AB25" s="47">
        <v>0</v>
      </c>
      <c r="AC25" s="42">
        <v>1472</v>
      </c>
    </row>
    <row r="26" spans="1:29" x14ac:dyDescent="0.25">
      <c r="A26" s="47" t="s">
        <v>16</v>
      </c>
      <c r="B26" s="47" t="s">
        <v>78</v>
      </c>
      <c r="C26" s="47" t="s">
        <v>81</v>
      </c>
      <c r="D26" s="47">
        <v>5129</v>
      </c>
      <c r="E26" s="47">
        <v>5110</v>
      </c>
      <c r="F26" s="47" t="s">
        <v>49</v>
      </c>
      <c r="G26" s="47">
        <v>5</v>
      </c>
      <c r="H26" s="47">
        <v>0</v>
      </c>
      <c r="I26" s="47">
        <v>1</v>
      </c>
      <c r="J26" s="47">
        <v>0</v>
      </c>
      <c r="K26" s="47">
        <v>6</v>
      </c>
      <c r="L26" s="47">
        <v>11</v>
      </c>
      <c r="M26" s="47">
        <v>58</v>
      </c>
      <c r="N26" s="47">
        <v>41</v>
      </c>
      <c r="O26" s="47">
        <v>22</v>
      </c>
      <c r="P26" s="47">
        <v>21</v>
      </c>
      <c r="Q26" s="47">
        <v>58</v>
      </c>
      <c r="R26" s="47">
        <v>47</v>
      </c>
      <c r="S26" s="47">
        <v>0</v>
      </c>
      <c r="T26" s="47">
        <v>0</v>
      </c>
      <c r="U26" s="47">
        <v>0</v>
      </c>
      <c r="V26" s="47">
        <v>392</v>
      </c>
      <c r="W26" s="47">
        <v>1</v>
      </c>
      <c r="X26" s="47">
        <v>173</v>
      </c>
      <c r="Y26" s="47">
        <v>0</v>
      </c>
      <c r="Z26" s="47">
        <v>163</v>
      </c>
      <c r="AA26" s="47">
        <v>163</v>
      </c>
      <c r="AB26" s="47">
        <v>0</v>
      </c>
      <c r="AC26" s="42">
        <v>1162</v>
      </c>
    </row>
    <row r="27" spans="1:29" hidden="1" x14ac:dyDescent="0.25">
      <c r="A27" s="47" t="s">
        <v>77</v>
      </c>
      <c r="B27" s="47" t="s">
        <v>83</v>
      </c>
      <c r="C27" s="47" t="s">
        <v>84</v>
      </c>
      <c r="D27" s="47">
        <v>5137</v>
      </c>
      <c r="E27" s="47">
        <v>5105</v>
      </c>
      <c r="F27" s="47" t="s">
        <v>20</v>
      </c>
      <c r="G27" s="47">
        <v>13</v>
      </c>
      <c r="H27" s="47">
        <v>2</v>
      </c>
      <c r="I27" s="47">
        <v>25</v>
      </c>
      <c r="J27" s="47">
        <v>2</v>
      </c>
      <c r="K27" s="47">
        <v>18</v>
      </c>
      <c r="L27" s="47">
        <v>11</v>
      </c>
      <c r="M27" s="47">
        <v>62</v>
      </c>
      <c r="N27" s="47">
        <v>48</v>
      </c>
      <c r="O27" s="47">
        <v>43</v>
      </c>
      <c r="P27" s="47">
        <v>39</v>
      </c>
      <c r="Q27" s="47">
        <v>188</v>
      </c>
      <c r="R27" s="47">
        <v>206</v>
      </c>
      <c r="S27" s="47">
        <v>0</v>
      </c>
      <c r="T27" s="47">
        <v>0</v>
      </c>
      <c r="U27" s="47">
        <v>0</v>
      </c>
      <c r="V27" s="47">
        <v>417</v>
      </c>
      <c r="W27" s="47">
        <v>0</v>
      </c>
      <c r="X27" s="47">
        <v>159</v>
      </c>
      <c r="Y27" s="47">
        <v>0</v>
      </c>
      <c r="Z27" s="47">
        <v>243</v>
      </c>
      <c r="AA27" s="47">
        <v>244</v>
      </c>
      <c r="AB27" s="47">
        <v>0</v>
      </c>
      <c r="AC27" s="42">
        <v>1720</v>
      </c>
    </row>
    <row r="28" spans="1:29" hidden="1" x14ac:dyDescent="0.25">
      <c r="A28" s="47" t="s">
        <v>86</v>
      </c>
      <c r="B28" s="47" t="s">
        <v>87</v>
      </c>
      <c r="C28" s="47" t="s">
        <v>88</v>
      </c>
      <c r="D28" s="47">
        <v>5146</v>
      </c>
      <c r="E28" s="47">
        <v>5105</v>
      </c>
      <c r="F28" s="47" t="s">
        <v>20</v>
      </c>
      <c r="G28" s="47">
        <v>12</v>
      </c>
      <c r="H28" s="47">
        <v>36</v>
      </c>
      <c r="I28" s="47">
        <v>40</v>
      </c>
      <c r="J28" s="47">
        <v>4</v>
      </c>
      <c r="K28" s="47">
        <v>11</v>
      </c>
      <c r="L28" s="47">
        <v>6</v>
      </c>
      <c r="M28" s="47">
        <v>33</v>
      </c>
      <c r="N28" s="47">
        <v>52</v>
      </c>
      <c r="O28" s="47">
        <v>36</v>
      </c>
      <c r="P28" s="47">
        <v>24</v>
      </c>
      <c r="Q28" s="47">
        <v>120</v>
      </c>
      <c r="R28" s="47">
        <v>161</v>
      </c>
      <c r="S28" s="47">
        <v>0</v>
      </c>
      <c r="T28" s="47">
        <v>0</v>
      </c>
      <c r="U28" s="47">
        <v>1</v>
      </c>
      <c r="V28" s="47">
        <v>395</v>
      </c>
      <c r="W28" s="47">
        <v>0</v>
      </c>
      <c r="X28" s="47">
        <v>169</v>
      </c>
      <c r="Y28" s="47">
        <v>0</v>
      </c>
      <c r="Z28" s="47">
        <v>234</v>
      </c>
      <c r="AA28" s="47">
        <v>234</v>
      </c>
      <c r="AB28" s="47">
        <v>0</v>
      </c>
      <c r="AC28" s="42">
        <v>1568</v>
      </c>
    </row>
    <row r="29" spans="1:29" hidden="1" x14ac:dyDescent="0.25">
      <c r="A29" s="47" t="s">
        <v>86</v>
      </c>
      <c r="B29" s="47" t="s">
        <v>89</v>
      </c>
      <c r="C29" s="47" t="s">
        <v>90</v>
      </c>
      <c r="D29" s="47">
        <v>5156</v>
      </c>
      <c r="E29" s="47">
        <v>5105</v>
      </c>
      <c r="F29" s="47" t="s">
        <v>20</v>
      </c>
      <c r="G29" s="47">
        <v>13</v>
      </c>
      <c r="H29" s="47">
        <v>36</v>
      </c>
      <c r="I29" s="47">
        <v>38</v>
      </c>
      <c r="J29" s="47">
        <v>6</v>
      </c>
      <c r="K29" s="47">
        <v>12</v>
      </c>
      <c r="L29" s="47">
        <v>7</v>
      </c>
      <c r="M29" s="47">
        <v>41</v>
      </c>
      <c r="N29" s="47">
        <v>47</v>
      </c>
      <c r="O29" s="47">
        <v>36</v>
      </c>
      <c r="P29" s="47">
        <v>30</v>
      </c>
      <c r="Q29" s="47">
        <v>161</v>
      </c>
      <c r="R29" s="47">
        <v>153</v>
      </c>
      <c r="S29" s="47">
        <v>0</v>
      </c>
      <c r="T29" s="47">
        <v>0</v>
      </c>
      <c r="U29" s="47">
        <v>0</v>
      </c>
      <c r="V29" s="47">
        <v>362</v>
      </c>
      <c r="W29" s="47">
        <v>0</v>
      </c>
      <c r="X29" s="47">
        <v>151</v>
      </c>
      <c r="Y29" s="47">
        <v>0</v>
      </c>
      <c r="Z29" s="47">
        <v>244</v>
      </c>
      <c r="AA29" s="47">
        <v>244</v>
      </c>
      <c r="AB29" s="47">
        <v>0</v>
      </c>
      <c r="AC29" s="42">
        <v>1581</v>
      </c>
    </row>
    <row r="30" spans="1:29" hidden="1" x14ac:dyDescent="0.25">
      <c r="A30" s="47" t="s">
        <v>86</v>
      </c>
      <c r="B30" s="47" t="s">
        <v>91</v>
      </c>
      <c r="C30" s="47" t="s">
        <v>92</v>
      </c>
      <c r="D30" s="47">
        <v>5162</v>
      </c>
      <c r="E30" s="47">
        <v>5105</v>
      </c>
      <c r="F30" s="47" t="s">
        <v>20</v>
      </c>
      <c r="G30" s="47">
        <v>11</v>
      </c>
      <c r="H30" s="47">
        <v>23</v>
      </c>
      <c r="I30" s="47">
        <v>25</v>
      </c>
      <c r="J30" s="47">
        <v>5</v>
      </c>
      <c r="K30" s="47">
        <v>13</v>
      </c>
      <c r="L30" s="47">
        <v>6</v>
      </c>
      <c r="M30" s="47">
        <v>34</v>
      </c>
      <c r="N30" s="47">
        <v>49</v>
      </c>
      <c r="O30" s="47">
        <v>32</v>
      </c>
      <c r="P30" s="47">
        <v>24</v>
      </c>
      <c r="Q30" s="47">
        <v>105</v>
      </c>
      <c r="R30" s="47">
        <v>178</v>
      </c>
      <c r="S30" s="47">
        <v>0</v>
      </c>
      <c r="T30" s="47">
        <v>0</v>
      </c>
      <c r="U30" s="47">
        <v>0</v>
      </c>
      <c r="V30" s="47">
        <v>402</v>
      </c>
      <c r="W30" s="47">
        <v>0</v>
      </c>
      <c r="X30" s="47">
        <v>160</v>
      </c>
      <c r="Y30" s="47">
        <v>0</v>
      </c>
      <c r="Z30" s="47">
        <v>235</v>
      </c>
      <c r="AA30" s="47">
        <v>236</v>
      </c>
      <c r="AB30" s="47">
        <v>0</v>
      </c>
      <c r="AC30" s="42">
        <v>1538</v>
      </c>
    </row>
    <row r="31" spans="1:29" hidden="1" x14ac:dyDescent="0.25">
      <c r="A31" s="47" t="s">
        <v>94</v>
      </c>
      <c r="B31" s="47" t="s">
        <v>95</v>
      </c>
      <c r="C31" s="47" t="s">
        <v>39</v>
      </c>
      <c r="D31" s="47">
        <v>5163</v>
      </c>
      <c r="E31" s="47">
        <v>5156</v>
      </c>
      <c r="F31" s="47" t="s">
        <v>20</v>
      </c>
      <c r="G31" s="47">
        <v>11</v>
      </c>
      <c r="H31" s="47">
        <v>35</v>
      </c>
      <c r="I31" s="47">
        <v>34</v>
      </c>
      <c r="J31" s="47">
        <v>5</v>
      </c>
      <c r="K31" s="47">
        <v>4</v>
      </c>
      <c r="L31" s="47">
        <v>0</v>
      </c>
      <c r="M31" s="47">
        <v>0</v>
      </c>
      <c r="N31" s="47">
        <v>12</v>
      </c>
      <c r="O31" s="47">
        <v>12</v>
      </c>
      <c r="P31" s="47">
        <v>0</v>
      </c>
      <c r="Q31" s="47">
        <v>3</v>
      </c>
      <c r="R31" s="47">
        <v>60</v>
      </c>
      <c r="S31" s="47">
        <v>0</v>
      </c>
      <c r="T31" s="47">
        <v>0</v>
      </c>
      <c r="U31" s="47">
        <v>0</v>
      </c>
      <c r="V31" s="47">
        <v>404</v>
      </c>
      <c r="W31" s="47">
        <v>0</v>
      </c>
      <c r="X31" s="47">
        <v>175</v>
      </c>
      <c r="Y31" s="47">
        <v>0</v>
      </c>
      <c r="Z31" s="47">
        <v>195</v>
      </c>
      <c r="AA31" s="47">
        <v>192</v>
      </c>
      <c r="AB31" s="47">
        <v>0</v>
      </c>
      <c r="AC31" s="42">
        <v>1142</v>
      </c>
    </row>
    <row r="32" spans="1:29" hidden="1" x14ac:dyDescent="0.25">
      <c r="A32" s="47" t="s">
        <v>94</v>
      </c>
      <c r="B32" s="47" t="s">
        <v>96</v>
      </c>
      <c r="C32" s="47" t="s">
        <v>97</v>
      </c>
      <c r="D32" s="47">
        <v>5169</v>
      </c>
      <c r="E32" s="47">
        <v>5156</v>
      </c>
      <c r="F32" s="47" t="s">
        <v>20</v>
      </c>
      <c r="G32" s="47">
        <v>10</v>
      </c>
      <c r="H32" s="47">
        <v>34</v>
      </c>
      <c r="I32" s="47">
        <v>23</v>
      </c>
      <c r="J32" s="47">
        <v>1</v>
      </c>
      <c r="K32" s="47">
        <v>16</v>
      </c>
      <c r="L32" s="47">
        <v>7</v>
      </c>
      <c r="M32" s="47">
        <v>44</v>
      </c>
      <c r="N32" s="47">
        <v>54</v>
      </c>
      <c r="O32" s="47">
        <v>39</v>
      </c>
      <c r="P32" s="47">
        <v>32</v>
      </c>
      <c r="Q32" s="47">
        <v>171</v>
      </c>
      <c r="R32" s="47">
        <v>163</v>
      </c>
      <c r="S32" s="47">
        <v>0</v>
      </c>
      <c r="T32" s="47">
        <v>0</v>
      </c>
      <c r="U32" s="47">
        <v>0</v>
      </c>
      <c r="V32" s="47">
        <v>403</v>
      </c>
      <c r="W32" s="47">
        <v>0</v>
      </c>
      <c r="X32" s="47">
        <v>157</v>
      </c>
      <c r="Y32" s="47">
        <v>0</v>
      </c>
      <c r="Z32" s="47">
        <v>227</v>
      </c>
      <c r="AA32" s="47">
        <v>225</v>
      </c>
      <c r="AB32" s="47">
        <v>0</v>
      </c>
      <c r="AC32" s="42">
        <v>1606</v>
      </c>
    </row>
    <row r="33" spans="1:29" hidden="1" x14ac:dyDescent="0.25">
      <c r="A33" s="47" t="s">
        <v>99</v>
      </c>
      <c r="B33" s="47" t="s">
        <v>100</v>
      </c>
      <c r="C33" s="47" t="s">
        <v>101</v>
      </c>
      <c r="D33" s="47">
        <v>5178</v>
      </c>
      <c r="E33" s="47">
        <v>5163</v>
      </c>
      <c r="F33" s="47" t="s">
        <v>20</v>
      </c>
      <c r="G33" s="47">
        <v>7</v>
      </c>
      <c r="H33" s="47">
        <v>37</v>
      </c>
      <c r="I33" s="47">
        <v>34</v>
      </c>
      <c r="J33" s="47">
        <v>0</v>
      </c>
      <c r="K33" s="47">
        <v>8</v>
      </c>
      <c r="L33" s="47">
        <v>1</v>
      </c>
      <c r="M33" s="47">
        <v>1</v>
      </c>
      <c r="N33" s="47">
        <v>44</v>
      </c>
      <c r="O33" s="47">
        <v>28</v>
      </c>
      <c r="P33" s="47">
        <v>1</v>
      </c>
      <c r="Q33" s="47">
        <v>26</v>
      </c>
      <c r="R33" s="47">
        <v>149</v>
      </c>
      <c r="S33" s="47">
        <v>0</v>
      </c>
      <c r="T33" s="47">
        <v>0</v>
      </c>
      <c r="U33" s="47">
        <v>0</v>
      </c>
      <c r="V33" s="47">
        <v>397</v>
      </c>
      <c r="W33" s="47">
        <v>0</v>
      </c>
      <c r="X33" s="47">
        <v>37</v>
      </c>
      <c r="Y33" s="47">
        <v>0</v>
      </c>
      <c r="Z33" s="47">
        <v>245</v>
      </c>
      <c r="AA33" s="47">
        <v>238</v>
      </c>
      <c r="AB33" s="47">
        <v>0</v>
      </c>
      <c r="AC33" s="42">
        <v>1253</v>
      </c>
    </row>
    <row r="34" spans="1:29" hidden="1" x14ac:dyDescent="0.25">
      <c r="A34" s="47" t="s">
        <v>99</v>
      </c>
      <c r="B34" s="47" t="s">
        <v>103</v>
      </c>
      <c r="C34" s="47" t="s">
        <v>104</v>
      </c>
      <c r="D34" s="47">
        <v>5181</v>
      </c>
      <c r="E34" s="47">
        <v>5163</v>
      </c>
      <c r="F34" s="47" t="s">
        <v>20</v>
      </c>
      <c r="G34" s="47">
        <v>6</v>
      </c>
      <c r="H34" s="47">
        <v>38</v>
      </c>
      <c r="I34" s="47">
        <v>40</v>
      </c>
      <c r="J34" s="47">
        <v>6</v>
      </c>
      <c r="K34" s="47">
        <v>20</v>
      </c>
      <c r="L34" s="47">
        <v>11</v>
      </c>
      <c r="M34" s="47">
        <v>62</v>
      </c>
      <c r="N34" s="47">
        <v>54</v>
      </c>
      <c r="O34" s="47">
        <v>42</v>
      </c>
      <c r="P34" s="47">
        <v>45</v>
      </c>
      <c r="Q34" s="47">
        <v>210</v>
      </c>
      <c r="R34" s="47">
        <v>222</v>
      </c>
      <c r="S34" s="47">
        <v>0</v>
      </c>
      <c r="T34" s="47">
        <v>0</v>
      </c>
      <c r="U34" s="47">
        <v>0</v>
      </c>
      <c r="V34" s="47">
        <v>413</v>
      </c>
      <c r="W34" s="47">
        <v>0</v>
      </c>
      <c r="X34" s="47">
        <v>140</v>
      </c>
      <c r="Y34" s="47">
        <v>0</v>
      </c>
      <c r="Z34" s="47">
        <v>250</v>
      </c>
      <c r="AA34" s="47">
        <v>231</v>
      </c>
      <c r="AB34" s="47">
        <v>0</v>
      </c>
      <c r="AC34" s="42">
        <v>1790</v>
      </c>
    </row>
    <row r="35" spans="1:29" hidden="1" x14ac:dyDescent="0.25">
      <c r="A35" s="47" t="s">
        <v>99</v>
      </c>
      <c r="B35" s="47" t="s">
        <v>103</v>
      </c>
      <c r="C35" s="47" t="s">
        <v>106</v>
      </c>
      <c r="D35" s="47">
        <v>5195</v>
      </c>
      <c r="E35" s="47">
        <v>5163</v>
      </c>
      <c r="F35" s="47" t="s">
        <v>20</v>
      </c>
      <c r="G35" s="47">
        <v>8</v>
      </c>
      <c r="H35" s="47">
        <v>36</v>
      </c>
      <c r="I35" s="47">
        <v>39</v>
      </c>
      <c r="J35" s="47">
        <v>4</v>
      </c>
      <c r="K35" s="47">
        <v>7</v>
      </c>
      <c r="L35" s="47">
        <v>4</v>
      </c>
      <c r="M35" s="47">
        <v>16</v>
      </c>
      <c r="N35" s="47">
        <v>62</v>
      </c>
      <c r="O35" s="47">
        <v>40</v>
      </c>
      <c r="P35" s="47">
        <v>10</v>
      </c>
      <c r="Q35" s="47">
        <v>56</v>
      </c>
      <c r="R35" s="47">
        <v>185</v>
      </c>
      <c r="S35" s="47">
        <v>0</v>
      </c>
      <c r="T35" s="47">
        <v>0</v>
      </c>
      <c r="U35" s="47">
        <v>0</v>
      </c>
      <c r="V35" s="47">
        <v>411</v>
      </c>
      <c r="W35" s="47">
        <v>0</v>
      </c>
      <c r="X35" s="47">
        <v>140</v>
      </c>
      <c r="Y35" s="47">
        <v>0</v>
      </c>
      <c r="Z35" s="47">
        <v>247</v>
      </c>
      <c r="AA35" s="47">
        <v>250</v>
      </c>
      <c r="AB35" s="47">
        <v>0</v>
      </c>
      <c r="AC35" s="42">
        <v>1515</v>
      </c>
    </row>
    <row r="36" spans="1:29" hidden="1" x14ac:dyDescent="0.25">
      <c r="A36" s="47" t="s">
        <v>99</v>
      </c>
      <c r="B36" s="47" t="s">
        <v>108</v>
      </c>
      <c r="C36" s="47" t="s">
        <v>109</v>
      </c>
      <c r="D36" s="47">
        <v>5196</v>
      </c>
      <c r="E36" s="47">
        <v>5163</v>
      </c>
      <c r="F36" s="47" t="s">
        <v>20</v>
      </c>
      <c r="G36" s="47">
        <v>11</v>
      </c>
      <c r="H36" s="47">
        <v>37</v>
      </c>
      <c r="I36" s="47">
        <v>40</v>
      </c>
      <c r="J36" s="47">
        <v>5</v>
      </c>
      <c r="K36" s="47">
        <v>12</v>
      </c>
      <c r="L36" s="47">
        <v>6</v>
      </c>
      <c r="M36" s="47">
        <v>28</v>
      </c>
      <c r="N36" s="47">
        <v>53</v>
      </c>
      <c r="O36" s="47">
        <v>34</v>
      </c>
      <c r="P36" s="47">
        <v>21</v>
      </c>
      <c r="Q36" s="47">
        <v>98</v>
      </c>
      <c r="R36" s="47">
        <v>187</v>
      </c>
      <c r="S36" s="47">
        <v>0</v>
      </c>
      <c r="T36" s="47">
        <v>0</v>
      </c>
      <c r="U36" s="47">
        <v>0</v>
      </c>
      <c r="V36" s="47">
        <v>402</v>
      </c>
      <c r="W36" s="47">
        <v>0</v>
      </c>
      <c r="X36" s="47">
        <v>165</v>
      </c>
      <c r="Y36" s="47">
        <v>0</v>
      </c>
      <c r="Z36" s="47">
        <v>244</v>
      </c>
      <c r="AA36" s="47">
        <v>240</v>
      </c>
      <c r="AB36" s="47">
        <v>0</v>
      </c>
      <c r="AC36" s="42">
        <v>1583</v>
      </c>
    </row>
    <row r="37" spans="1:29" hidden="1" x14ac:dyDescent="0.25">
      <c r="A37" s="47" t="s">
        <v>110</v>
      </c>
      <c r="B37" s="47" t="s">
        <v>111</v>
      </c>
      <c r="C37" s="47" t="s">
        <v>112</v>
      </c>
      <c r="D37" s="47">
        <v>5198</v>
      </c>
      <c r="E37" s="47">
        <v>5196</v>
      </c>
      <c r="F37" s="47" t="s">
        <v>20</v>
      </c>
      <c r="G37" s="47">
        <v>11</v>
      </c>
      <c r="H37" s="47">
        <v>32</v>
      </c>
      <c r="I37" s="47">
        <v>31</v>
      </c>
      <c r="J37" s="47">
        <v>3</v>
      </c>
      <c r="K37" s="47">
        <v>15</v>
      </c>
      <c r="L37" s="47">
        <v>8</v>
      </c>
      <c r="M37" s="47">
        <v>52</v>
      </c>
      <c r="N37" s="47">
        <v>56</v>
      </c>
      <c r="O37" s="47">
        <v>38</v>
      </c>
      <c r="P37" s="47">
        <v>32</v>
      </c>
      <c r="Q37" s="47">
        <v>184</v>
      </c>
      <c r="R37" s="47">
        <v>179</v>
      </c>
      <c r="S37" s="47">
        <v>0</v>
      </c>
      <c r="T37" s="47">
        <v>0</v>
      </c>
      <c r="U37" s="47">
        <v>0</v>
      </c>
      <c r="V37" s="47">
        <v>362</v>
      </c>
      <c r="W37" s="47">
        <v>0</v>
      </c>
      <c r="X37" s="47">
        <v>175</v>
      </c>
      <c r="Y37" s="47">
        <v>0</v>
      </c>
      <c r="Z37" s="47">
        <v>248</v>
      </c>
      <c r="AA37" s="47">
        <v>247</v>
      </c>
      <c r="AB37" s="47">
        <v>0</v>
      </c>
      <c r="AC37" s="42">
        <v>1673</v>
      </c>
    </row>
    <row r="38" spans="1:29" hidden="1" x14ac:dyDescent="0.25">
      <c r="A38" s="47" t="s">
        <v>110</v>
      </c>
      <c r="B38" s="47" t="s">
        <v>113</v>
      </c>
      <c r="C38" s="47" t="s">
        <v>114</v>
      </c>
      <c r="D38" s="47">
        <v>5200</v>
      </c>
      <c r="E38" s="47">
        <v>5196</v>
      </c>
      <c r="F38" s="47" t="s">
        <v>20</v>
      </c>
      <c r="G38" s="47">
        <v>10</v>
      </c>
      <c r="H38" s="47">
        <v>38</v>
      </c>
      <c r="I38" s="47">
        <v>40</v>
      </c>
      <c r="J38" s="47">
        <v>5</v>
      </c>
      <c r="K38" s="47">
        <v>13</v>
      </c>
      <c r="L38" s="47">
        <v>10</v>
      </c>
      <c r="M38" s="47">
        <v>52</v>
      </c>
      <c r="N38" s="47">
        <v>56</v>
      </c>
      <c r="O38" s="47">
        <v>40</v>
      </c>
      <c r="P38" s="47">
        <v>33</v>
      </c>
      <c r="Q38" s="47">
        <v>182</v>
      </c>
      <c r="R38" s="47">
        <v>184</v>
      </c>
      <c r="S38" s="47">
        <v>0</v>
      </c>
      <c r="T38" s="47">
        <v>0</v>
      </c>
      <c r="U38" s="47">
        <v>0</v>
      </c>
      <c r="V38" s="47">
        <v>412</v>
      </c>
      <c r="W38" s="47">
        <v>0</v>
      </c>
      <c r="X38" s="47">
        <v>167</v>
      </c>
      <c r="Y38" s="47">
        <v>0</v>
      </c>
      <c r="Z38" s="47">
        <v>248</v>
      </c>
      <c r="AA38" s="47">
        <v>248</v>
      </c>
      <c r="AB38" s="47">
        <v>0</v>
      </c>
      <c r="AC38" s="42">
        <v>1738</v>
      </c>
    </row>
    <row r="39" spans="1:29" hidden="1" x14ac:dyDescent="0.25">
      <c r="A39" s="47" t="s">
        <v>110</v>
      </c>
      <c r="B39" s="47" t="s">
        <v>113</v>
      </c>
      <c r="C39" s="47" t="s">
        <v>116</v>
      </c>
      <c r="D39" s="47">
        <v>5202</v>
      </c>
      <c r="E39" s="47">
        <v>5196</v>
      </c>
      <c r="F39" s="47" t="s">
        <v>20</v>
      </c>
      <c r="G39" s="47">
        <v>11</v>
      </c>
      <c r="H39" s="47">
        <v>35</v>
      </c>
      <c r="I39" s="47">
        <v>34</v>
      </c>
      <c r="J39" s="47">
        <v>9</v>
      </c>
      <c r="K39" s="47">
        <v>6</v>
      </c>
      <c r="L39" s="47">
        <v>0</v>
      </c>
      <c r="M39" s="47">
        <v>0</v>
      </c>
      <c r="N39" s="47">
        <v>29</v>
      </c>
      <c r="O39" s="47">
        <v>21</v>
      </c>
      <c r="P39" s="47">
        <v>0</v>
      </c>
      <c r="Q39" s="47">
        <v>1</v>
      </c>
      <c r="R39" s="47">
        <v>110</v>
      </c>
      <c r="S39" s="47">
        <v>0</v>
      </c>
      <c r="T39" s="47">
        <v>0</v>
      </c>
      <c r="U39" s="47">
        <v>0</v>
      </c>
      <c r="V39" s="47">
        <v>401</v>
      </c>
      <c r="W39" s="47">
        <v>0</v>
      </c>
      <c r="X39" s="47">
        <v>160</v>
      </c>
      <c r="Y39" s="47">
        <v>0</v>
      </c>
      <c r="Z39" s="47">
        <v>250</v>
      </c>
      <c r="AA39" s="47">
        <v>250</v>
      </c>
      <c r="AB39" s="47">
        <v>0</v>
      </c>
      <c r="AC39" s="42">
        <v>1317</v>
      </c>
    </row>
    <row r="40" spans="1:29" hidden="1" x14ac:dyDescent="0.25">
      <c r="A40" s="47" t="s">
        <v>118</v>
      </c>
      <c r="B40" s="47" t="s">
        <v>119</v>
      </c>
      <c r="C40" s="47" t="s">
        <v>120</v>
      </c>
      <c r="D40" s="47">
        <v>5206</v>
      </c>
      <c r="E40" s="47">
        <v>5200</v>
      </c>
      <c r="F40" s="47" t="s">
        <v>20</v>
      </c>
      <c r="G40" s="47">
        <v>13</v>
      </c>
      <c r="H40" s="47">
        <v>30</v>
      </c>
      <c r="I40" s="47">
        <v>46</v>
      </c>
      <c r="J40" s="47">
        <v>3</v>
      </c>
      <c r="K40" s="47">
        <v>6</v>
      </c>
      <c r="L40" s="47">
        <v>0</v>
      </c>
      <c r="M40" s="47">
        <v>0</v>
      </c>
      <c r="N40" s="47">
        <v>16</v>
      </c>
      <c r="O40" s="47">
        <v>19</v>
      </c>
      <c r="P40" s="47">
        <v>0</v>
      </c>
      <c r="Q40" s="47">
        <v>2</v>
      </c>
      <c r="R40" s="47">
        <v>66</v>
      </c>
      <c r="S40" s="47">
        <v>1</v>
      </c>
      <c r="T40" s="47">
        <v>0</v>
      </c>
      <c r="U40" s="47">
        <v>0</v>
      </c>
      <c r="V40" s="47">
        <v>415</v>
      </c>
      <c r="W40" s="47">
        <v>0</v>
      </c>
      <c r="X40" s="47">
        <v>158</v>
      </c>
      <c r="Y40" s="47">
        <v>0</v>
      </c>
      <c r="Z40" s="47">
        <v>254</v>
      </c>
      <c r="AA40" s="47">
        <v>255</v>
      </c>
      <c r="AB40" s="47">
        <v>0</v>
      </c>
      <c r="AC40" s="42">
        <v>1284</v>
      </c>
    </row>
    <row r="41" spans="1:29" hidden="1" x14ac:dyDescent="0.25">
      <c r="A41" s="47" t="s">
        <v>121</v>
      </c>
      <c r="B41" s="47" t="s">
        <v>122</v>
      </c>
      <c r="C41" s="47" t="s">
        <v>123</v>
      </c>
      <c r="D41" s="47">
        <v>5210</v>
      </c>
      <c r="E41" s="47">
        <v>5206</v>
      </c>
      <c r="F41" s="47" t="s">
        <v>20</v>
      </c>
      <c r="G41" s="47">
        <v>10</v>
      </c>
      <c r="H41" s="47">
        <v>26</v>
      </c>
      <c r="I41" s="47">
        <v>12</v>
      </c>
      <c r="J41" s="47">
        <v>3</v>
      </c>
      <c r="K41" s="47">
        <v>19</v>
      </c>
      <c r="L41" s="47">
        <v>12</v>
      </c>
      <c r="M41" s="47">
        <v>59</v>
      </c>
      <c r="N41" s="47">
        <v>51</v>
      </c>
      <c r="O41" s="47">
        <v>43</v>
      </c>
      <c r="P41" s="47">
        <v>31</v>
      </c>
      <c r="Q41" s="47">
        <v>189</v>
      </c>
      <c r="R41" s="47">
        <v>204</v>
      </c>
      <c r="S41" s="47">
        <v>0</v>
      </c>
      <c r="T41" s="47">
        <v>0</v>
      </c>
      <c r="U41" s="47">
        <v>0</v>
      </c>
      <c r="V41" s="47">
        <v>398</v>
      </c>
      <c r="W41" s="47">
        <v>0</v>
      </c>
      <c r="X41" s="47">
        <v>142</v>
      </c>
      <c r="Y41" s="47">
        <v>0</v>
      </c>
      <c r="Z41" s="47">
        <v>231</v>
      </c>
      <c r="AA41" s="47">
        <v>232</v>
      </c>
      <c r="AB41" s="47">
        <v>0</v>
      </c>
      <c r="AC41" s="42">
        <v>1662</v>
      </c>
    </row>
    <row r="42" spans="1:29" hidden="1" x14ac:dyDescent="0.25">
      <c r="A42" s="47" t="s">
        <v>125</v>
      </c>
      <c r="B42" s="47" t="s">
        <v>122</v>
      </c>
      <c r="C42" s="47" t="s">
        <v>126</v>
      </c>
      <c r="D42" s="47">
        <v>5212</v>
      </c>
      <c r="E42" s="47">
        <v>5206</v>
      </c>
      <c r="F42" s="47" t="s">
        <v>20</v>
      </c>
      <c r="G42" s="47">
        <v>13</v>
      </c>
      <c r="H42" s="47">
        <v>33</v>
      </c>
      <c r="I42" s="47">
        <v>40</v>
      </c>
      <c r="J42" s="47">
        <v>5</v>
      </c>
      <c r="K42" s="47">
        <v>24</v>
      </c>
      <c r="L42" s="47">
        <v>9</v>
      </c>
      <c r="M42" s="47">
        <v>71</v>
      </c>
      <c r="N42" s="47">
        <v>44</v>
      </c>
      <c r="O42" s="47">
        <v>43</v>
      </c>
      <c r="P42" s="47">
        <v>40</v>
      </c>
      <c r="Q42" s="47">
        <v>201</v>
      </c>
      <c r="R42" s="47">
        <v>226</v>
      </c>
      <c r="S42" s="47">
        <v>0</v>
      </c>
      <c r="T42" s="47">
        <v>0</v>
      </c>
      <c r="U42" s="47">
        <v>0</v>
      </c>
      <c r="V42" s="47">
        <v>408</v>
      </c>
      <c r="W42" s="47">
        <v>0</v>
      </c>
      <c r="X42" s="47">
        <v>160</v>
      </c>
      <c r="Y42" s="47">
        <v>0</v>
      </c>
      <c r="Z42" s="47">
        <v>255</v>
      </c>
      <c r="AA42" s="47">
        <v>256</v>
      </c>
      <c r="AB42" s="47">
        <v>0</v>
      </c>
      <c r="AC42" s="42">
        <v>1828</v>
      </c>
    </row>
    <row r="43" spans="1:29" hidden="1" x14ac:dyDescent="0.25">
      <c r="A43" s="47" t="s">
        <v>128</v>
      </c>
      <c r="B43" s="47" t="s">
        <v>129</v>
      </c>
      <c r="C43" s="47" t="s">
        <v>130</v>
      </c>
      <c r="D43" s="47">
        <v>5217</v>
      </c>
      <c r="E43" s="47">
        <v>5206</v>
      </c>
      <c r="F43" s="47" t="s">
        <v>20</v>
      </c>
      <c r="G43" s="47">
        <v>11</v>
      </c>
      <c r="H43" s="47">
        <v>32</v>
      </c>
      <c r="I43" s="47">
        <v>46</v>
      </c>
      <c r="J43" s="47">
        <v>3</v>
      </c>
      <c r="K43" s="47">
        <v>13</v>
      </c>
      <c r="L43" s="47">
        <v>6</v>
      </c>
      <c r="M43" s="47">
        <v>33</v>
      </c>
      <c r="N43" s="47">
        <v>56</v>
      </c>
      <c r="O43" s="47">
        <v>38</v>
      </c>
      <c r="P43" s="47">
        <v>24</v>
      </c>
      <c r="Q43" s="47">
        <v>117</v>
      </c>
      <c r="R43" s="47">
        <v>189</v>
      </c>
      <c r="S43" s="47">
        <v>0</v>
      </c>
      <c r="T43" s="47">
        <v>0</v>
      </c>
      <c r="U43" s="47">
        <v>0</v>
      </c>
      <c r="V43" s="47">
        <v>400</v>
      </c>
      <c r="W43" s="47">
        <v>0</v>
      </c>
      <c r="X43" s="47">
        <v>161</v>
      </c>
      <c r="Y43" s="47">
        <v>0</v>
      </c>
      <c r="Z43" s="47">
        <v>255</v>
      </c>
      <c r="AA43" s="47">
        <v>254</v>
      </c>
      <c r="AB43" s="47">
        <v>0</v>
      </c>
      <c r="AC43" s="42">
        <v>1638</v>
      </c>
    </row>
    <row r="44" spans="1:29" hidden="1" x14ac:dyDescent="0.25">
      <c r="A44" s="47" t="s">
        <v>132</v>
      </c>
      <c r="B44" s="47" t="s">
        <v>133</v>
      </c>
      <c r="C44" s="47" t="s">
        <v>134</v>
      </c>
      <c r="D44" s="47">
        <v>5225</v>
      </c>
      <c r="E44" s="47">
        <v>5206</v>
      </c>
      <c r="F44" s="47" t="s">
        <v>20</v>
      </c>
      <c r="G44" s="47">
        <v>11</v>
      </c>
      <c r="H44" s="47">
        <v>31</v>
      </c>
      <c r="I44" s="47">
        <v>45</v>
      </c>
      <c r="J44" s="47">
        <v>5</v>
      </c>
      <c r="K44" s="47">
        <v>10</v>
      </c>
      <c r="L44" s="47">
        <v>3</v>
      </c>
      <c r="M44" s="47">
        <v>5</v>
      </c>
      <c r="N44" s="47">
        <v>62</v>
      </c>
      <c r="O44" s="47">
        <v>36</v>
      </c>
      <c r="P44" s="47">
        <v>7</v>
      </c>
      <c r="Q44" s="47">
        <v>42</v>
      </c>
      <c r="R44" s="47">
        <v>181</v>
      </c>
      <c r="S44" s="47">
        <v>0</v>
      </c>
      <c r="T44" s="47">
        <v>0</v>
      </c>
      <c r="U44" s="47">
        <v>0</v>
      </c>
      <c r="V44" s="47">
        <v>395</v>
      </c>
      <c r="W44" s="47">
        <v>0</v>
      </c>
      <c r="X44" s="47">
        <v>154</v>
      </c>
      <c r="Y44" s="47">
        <v>0</v>
      </c>
      <c r="Z44" s="47">
        <v>249</v>
      </c>
      <c r="AA44" s="47">
        <v>247</v>
      </c>
      <c r="AB44" s="47">
        <v>0</v>
      </c>
      <c r="AC44" s="42">
        <v>1483</v>
      </c>
    </row>
    <row r="45" spans="1:29" hidden="1" x14ac:dyDescent="0.25">
      <c r="A45" s="47" t="s">
        <v>135</v>
      </c>
      <c r="B45" s="47" t="s">
        <v>133</v>
      </c>
      <c r="C45" s="47" t="s">
        <v>136</v>
      </c>
      <c r="D45" s="47">
        <v>5227</v>
      </c>
      <c r="E45" s="47">
        <v>5206</v>
      </c>
      <c r="F45" s="47" t="s">
        <v>20</v>
      </c>
      <c r="G45" s="47">
        <v>11</v>
      </c>
      <c r="H45" s="47">
        <v>29</v>
      </c>
      <c r="I45" s="47">
        <v>44</v>
      </c>
      <c r="J45" s="47">
        <v>6</v>
      </c>
      <c r="K45" s="47">
        <v>11</v>
      </c>
      <c r="L45" s="47">
        <v>6</v>
      </c>
      <c r="M45" s="47">
        <v>27</v>
      </c>
      <c r="N45" s="47">
        <v>55</v>
      </c>
      <c r="O45" s="47">
        <v>37</v>
      </c>
      <c r="P45" s="47">
        <v>18</v>
      </c>
      <c r="Q45" s="47">
        <v>94</v>
      </c>
      <c r="R45" s="47">
        <v>190</v>
      </c>
      <c r="S45" s="47">
        <v>0</v>
      </c>
      <c r="T45" s="47">
        <v>0</v>
      </c>
      <c r="U45" s="47">
        <v>0</v>
      </c>
      <c r="V45" s="47">
        <v>404</v>
      </c>
      <c r="W45" s="47">
        <v>0</v>
      </c>
      <c r="X45" s="47">
        <v>155</v>
      </c>
      <c r="Y45" s="47">
        <v>0</v>
      </c>
      <c r="Z45" s="47">
        <v>253</v>
      </c>
      <c r="AA45" s="47">
        <v>253</v>
      </c>
      <c r="AB45" s="47">
        <v>0</v>
      </c>
      <c r="AC45" s="42">
        <v>1593</v>
      </c>
    </row>
    <row r="46" spans="1:29" x14ac:dyDescent="0.25">
      <c r="A46" s="47" t="s">
        <v>135</v>
      </c>
      <c r="B46" s="47" t="s">
        <v>137</v>
      </c>
      <c r="C46" s="47" t="s">
        <v>138</v>
      </c>
      <c r="D46" s="47">
        <v>5229</v>
      </c>
      <c r="E46" s="47">
        <v>5129</v>
      </c>
      <c r="F46" s="47" t="s">
        <v>49</v>
      </c>
      <c r="G46" s="47">
        <v>1</v>
      </c>
      <c r="H46" s="47">
        <v>0</v>
      </c>
      <c r="I46" s="47">
        <v>0</v>
      </c>
      <c r="J46" s="47">
        <v>0</v>
      </c>
      <c r="K46" s="47">
        <v>6</v>
      </c>
      <c r="L46" s="47">
        <v>0</v>
      </c>
      <c r="M46" s="47">
        <v>17</v>
      </c>
      <c r="N46" s="47">
        <v>24</v>
      </c>
      <c r="O46" s="47">
        <v>29</v>
      </c>
      <c r="P46" s="47">
        <v>10</v>
      </c>
      <c r="Q46" s="47">
        <v>19</v>
      </c>
      <c r="R46" s="47">
        <v>39</v>
      </c>
      <c r="S46" s="47">
        <v>0</v>
      </c>
      <c r="T46" s="47">
        <v>0</v>
      </c>
      <c r="U46" s="47">
        <v>0</v>
      </c>
      <c r="V46" s="47">
        <v>411</v>
      </c>
      <c r="W46" s="47">
        <v>0</v>
      </c>
      <c r="X46" s="47">
        <v>171</v>
      </c>
      <c r="Y46" s="47">
        <v>0</v>
      </c>
      <c r="Z46" s="47">
        <v>141</v>
      </c>
      <c r="AA46" s="47">
        <v>135</v>
      </c>
      <c r="AB46" s="47">
        <v>0</v>
      </c>
      <c r="AC46" s="42">
        <v>1003</v>
      </c>
    </row>
    <row r="47" spans="1:29" hidden="1" x14ac:dyDescent="0.25">
      <c r="A47" s="47" t="s">
        <v>139</v>
      </c>
      <c r="B47" s="47" t="s">
        <v>137</v>
      </c>
      <c r="C47" s="47" t="s">
        <v>140</v>
      </c>
      <c r="D47" s="47">
        <v>5231</v>
      </c>
      <c r="E47" s="47">
        <v>5206</v>
      </c>
      <c r="F47" s="47" t="s">
        <v>20</v>
      </c>
      <c r="G47" s="47">
        <v>15</v>
      </c>
      <c r="H47" s="47">
        <v>35</v>
      </c>
      <c r="I47" s="47">
        <v>40</v>
      </c>
      <c r="J47" s="47">
        <v>8</v>
      </c>
      <c r="K47" s="47">
        <v>25</v>
      </c>
      <c r="L47" s="47">
        <v>4</v>
      </c>
      <c r="M47" s="47">
        <v>20</v>
      </c>
      <c r="N47" s="47">
        <v>100</v>
      </c>
      <c r="O47" s="47">
        <v>69</v>
      </c>
      <c r="P47" s="47">
        <v>11</v>
      </c>
      <c r="Q47" s="47">
        <v>51</v>
      </c>
      <c r="R47" s="47">
        <v>359</v>
      </c>
      <c r="S47" s="47">
        <v>0</v>
      </c>
      <c r="T47" s="47">
        <v>0</v>
      </c>
      <c r="U47" s="47">
        <v>0</v>
      </c>
      <c r="V47" s="47">
        <v>404</v>
      </c>
      <c r="W47" s="47">
        <v>0</v>
      </c>
      <c r="X47" s="47">
        <v>158</v>
      </c>
      <c r="Y47" s="47">
        <v>0</v>
      </c>
      <c r="Z47" s="47">
        <v>255</v>
      </c>
      <c r="AA47" s="47">
        <v>255</v>
      </c>
      <c r="AB47" s="47">
        <v>0</v>
      </c>
      <c r="AC47" s="42">
        <v>1809</v>
      </c>
    </row>
    <row r="48" spans="1:29" x14ac:dyDescent="0.25">
      <c r="A48" s="47" t="s">
        <v>139</v>
      </c>
      <c r="B48" s="47" t="s">
        <v>141</v>
      </c>
      <c r="C48" s="47" t="s">
        <v>114</v>
      </c>
      <c r="D48" s="47">
        <v>5232</v>
      </c>
      <c r="E48" s="47">
        <v>5129</v>
      </c>
      <c r="F48" s="47" t="s">
        <v>49</v>
      </c>
      <c r="G48" s="47">
        <v>0</v>
      </c>
      <c r="H48" s="47">
        <v>0</v>
      </c>
      <c r="I48" s="47">
        <v>1</v>
      </c>
      <c r="J48" s="47">
        <v>0</v>
      </c>
      <c r="K48" s="47">
        <v>4</v>
      </c>
      <c r="L48" s="47">
        <v>1</v>
      </c>
      <c r="M48" s="47">
        <v>16</v>
      </c>
      <c r="N48" s="47">
        <v>15</v>
      </c>
      <c r="O48" s="47">
        <v>26</v>
      </c>
      <c r="P48" s="47">
        <v>11</v>
      </c>
      <c r="Q48" s="47">
        <v>21</v>
      </c>
      <c r="R48" s="47">
        <v>36</v>
      </c>
      <c r="S48" s="47">
        <v>0</v>
      </c>
      <c r="T48" s="47">
        <v>0</v>
      </c>
      <c r="U48" s="47">
        <v>0</v>
      </c>
      <c r="V48" s="47">
        <v>413</v>
      </c>
      <c r="W48" s="47">
        <v>1</v>
      </c>
      <c r="X48" s="47">
        <v>167</v>
      </c>
      <c r="Y48" s="47">
        <v>0</v>
      </c>
      <c r="Z48" s="47">
        <v>158</v>
      </c>
      <c r="AA48" s="47">
        <v>157</v>
      </c>
      <c r="AB48" s="47">
        <v>0</v>
      </c>
      <c r="AC48" s="42">
        <v>1027</v>
      </c>
    </row>
    <row r="49" spans="1:29" hidden="1" x14ac:dyDescent="0.25">
      <c r="A49" s="47" t="s">
        <v>143</v>
      </c>
      <c r="B49" s="47" t="s">
        <v>141</v>
      </c>
      <c r="C49" s="47" t="s">
        <v>144</v>
      </c>
      <c r="D49" s="47">
        <v>5233</v>
      </c>
      <c r="E49" s="47">
        <v>5206</v>
      </c>
      <c r="F49" s="47" t="s">
        <v>20</v>
      </c>
      <c r="G49" s="47">
        <v>13</v>
      </c>
      <c r="H49" s="47">
        <v>38</v>
      </c>
      <c r="I49" s="47">
        <v>40</v>
      </c>
      <c r="J49" s="47">
        <v>9</v>
      </c>
      <c r="K49" s="47">
        <v>9</v>
      </c>
      <c r="L49" s="47">
        <v>4</v>
      </c>
      <c r="M49" s="47">
        <v>3</v>
      </c>
      <c r="N49" s="47">
        <v>63</v>
      </c>
      <c r="O49" s="47">
        <v>35</v>
      </c>
      <c r="P49" s="47">
        <v>6</v>
      </c>
      <c r="Q49" s="47">
        <v>37</v>
      </c>
      <c r="R49" s="47">
        <v>187</v>
      </c>
      <c r="S49" s="47">
        <v>0</v>
      </c>
      <c r="T49" s="47">
        <v>0</v>
      </c>
      <c r="U49" s="47">
        <v>0</v>
      </c>
      <c r="V49" s="47">
        <v>416</v>
      </c>
      <c r="W49" s="47">
        <v>0</v>
      </c>
      <c r="X49" s="47">
        <v>167</v>
      </c>
      <c r="Y49" s="47">
        <v>0</v>
      </c>
      <c r="Z49" s="47">
        <v>255</v>
      </c>
      <c r="AA49" s="47">
        <v>259</v>
      </c>
      <c r="AB49" s="47">
        <v>0</v>
      </c>
      <c r="AC49" s="42">
        <v>1541</v>
      </c>
    </row>
    <row r="50" spans="1:29" hidden="1" x14ac:dyDescent="0.25">
      <c r="A50" s="47" t="s">
        <v>145</v>
      </c>
      <c r="B50" s="47" t="s">
        <v>146</v>
      </c>
      <c r="C50" s="47" t="s">
        <v>147</v>
      </c>
      <c r="D50" s="47">
        <v>5247</v>
      </c>
      <c r="E50" s="47">
        <v>5233</v>
      </c>
      <c r="F50" s="47" t="s">
        <v>20</v>
      </c>
      <c r="G50" s="47">
        <v>9</v>
      </c>
      <c r="H50" s="47">
        <v>34</v>
      </c>
      <c r="I50" s="47">
        <v>45</v>
      </c>
      <c r="J50" s="47">
        <v>6</v>
      </c>
      <c r="K50" s="47">
        <v>20</v>
      </c>
      <c r="L50" s="47">
        <v>11</v>
      </c>
      <c r="M50" s="47">
        <v>65</v>
      </c>
      <c r="N50" s="47">
        <v>48</v>
      </c>
      <c r="O50" s="47">
        <v>43</v>
      </c>
      <c r="P50" s="47">
        <v>38</v>
      </c>
      <c r="Q50" s="47">
        <v>208</v>
      </c>
      <c r="R50" s="47">
        <v>211</v>
      </c>
      <c r="S50" s="47">
        <v>0</v>
      </c>
      <c r="T50" s="47">
        <v>0</v>
      </c>
      <c r="U50" s="47">
        <v>0</v>
      </c>
      <c r="V50" s="47">
        <v>408</v>
      </c>
      <c r="W50" s="47">
        <v>0</v>
      </c>
      <c r="X50" s="47">
        <v>158</v>
      </c>
      <c r="Y50" s="47">
        <v>0</v>
      </c>
      <c r="Z50" s="47">
        <v>253</v>
      </c>
      <c r="AA50" s="47">
        <v>249</v>
      </c>
      <c r="AB50" s="47">
        <v>0</v>
      </c>
      <c r="AC50" s="42">
        <v>1806</v>
      </c>
    </row>
    <row r="51" spans="1:29" x14ac:dyDescent="0.25">
      <c r="A51" s="47" t="s">
        <v>145</v>
      </c>
      <c r="B51" s="47" t="s">
        <v>146</v>
      </c>
      <c r="C51" s="47" t="s">
        <v>149</v>
      </c>
      <c r="D51" s="47">
        <v>5248</v>
      </c>
      <c r="E51" s="47">
        <v>5232</v>
      </c>
      <c r="F51" s="47" t="s">
        <v>49</v>
      </c>
      <c r="G51" s="47">
        <v>0</v>
      </c>
      <c r="H51" s="47">
        <v>0</v>
      </c>
      <c r="I51" s="47">
        <v>1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1</v>
      </c>
      <c r="T51" s="47">
        <v>0</v>
      </c>
      <c r="U51" s="47">
        <v>0</v>
      </c>
      <c r="V51" s="47">
        <v>394</v>
      </c>
      <c r="W51" s="47">
        <v>0</v>
      </c>
      <c r="X51" s="47">
        <v>170</v>
      </c>
      <c r="Y51" s="47">
        <v>0</v>
      </c>
      <c r="Z51" s="47">
        <v>165</v>
      </c>
      <c r="AA51" s="47">
        <v>165</v>
      </c>
      <c r="AB51" s="47">
        <v>0</v>
      </c>
      <c r="AC51" s="42">
        <v>896</v>
      </c>
    </row>
    <row r="52" spans="1:29" x14ac:dyDescent="0.25">
      <c r="A52" s="47" t="s">
        <v>150</v>
      </c>
      <c r="B52" s="47" t="s">
        <v>151</v>
      </c>
      <c r="C52" s="47" t="s">
        <v>152</v>
      </c>
      <c r="D52" s="47">
        <v>5250</v>
      </c>
      <c r="E52" s="47">
        <v>5248</v>
      </c>
      <c r="F52" s="47" t="s">
        <v>49</v>
      </c>
      <c r="G52" s="47">
        <v>0</v>
      </c>
      <c r="H52" s="47">
        <v>0</v>
      </c>
      <c r="I52" s="47">
        <v>1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410</v>
      </c>
      <c r="W52" s="47">
        <v>1</v>
      </c>
      <c r="X52" s="47">
        <v>170</v>
      </c>
      <c r="Y52" s="47">
        <v>0</v>
      </c>
      <c r="Z52" s="47">
        <v>163</v>
      </c>
      <c r="AA52" s="47">
        <v>164</v>
      </c>
      <c r="AB52" s="47">
        <v>0</v>
      </c>
      <c r="AC52" s="42">
        <v>909</v>
      </c>
    </row>
    <row r="53" spans="1:29" hidden="1" x14ac:dyDescent="0.25">
      <c r="A53" s="47" t="s">
        <v>150</v>
      </c>
      <c r="B53" s="47" t="s">
        <v>151</v>
      </c>
      <c r="C53" s="47" t="s">
        <v>154</v>
      </c>
      <c r="D53" s="47">
        <v>5251</v>
      </c>
      <c r="E53" s="47">
        <v>5247</v>
      </c>
      <c r="F53" s="47" t="s">
        <v>20</v>
      </c>
      <c r="G53" s="47">
        <v>8</v>
      </c>
      <c r="H53" s="47">
        <v>30</v>
      </c>
      <c r="I53" s="47">
        <v>40</v>
      </c>
      <c r="J53" s="47">
        <v>3</v>
      </c>
      <c r="K53" s="47">
        <v>28</v>
      </c>
      <c r="L53" s="47">
        <v>5</v>
      </c>
      <c r="M53" s="47">
        <v>19</v>
      </c>
      <c r="N53" s="47">
        <v>99</v>
      </c>
      <c r="O53" s="47">
        <v>70</v>
      </c>
      <c r="P53" s="47">
        <v>14</v>
      </c>
      <c r="Q53" s="47">
        <v>61</v>
      </c>
      <c r="R53" s="47">
        <v>366</v>
      </c>
      <c r="S53" s="47">
        <v>0</v>
      </c>
      <c r="T53" s="47">
        <v>0</v>
      </c>
      <c r="U53" s="47">
        <v>0</v>
      </c>
      <c r="V53" s="47">
        <v>398</v>
      </c>
      <c r="W53" s="47">
        <v>0</v>
      </c>
      <c r="X53" s="47">
        <v>159</v>
      </c>
      <c r="Y53" s="47">
        <v>0</v>
      </c>
      <c r="Z53" s="47">
        <v>247</v>
      </c>
      <c r="AA53" s="47">
        <v>244</v>
      </c>
      <c r="AB53" s="47">
        <v>0</v>
      </c>
      <c r="AC53" s="42">
        <v>1791</v>
      </c>
    </row>
    <row r="54" spans="1:29" hidden="1" x14ac:dyDescent="0.25">
      <c r="A54" s="47" t="s">
        <v>156</v>
      </c>
      <c r="B54" s="47" t="s">
        <v>157</v>
      </c>
      <c r="C54" s="47" t="s">
        <v>158</v>
      </c>
      <c r="D54" s="47">
        <v>5252</v>
      </c>
      <c r="E54" s="47">
        <v>5251</v>
      </c>
      <c r="F54" s="47" t="s">
        <v>20</v>
      </c>
      <c r="G54" s="47">
        <v>10</v>
      </c>
      <c r="H54" s="47">
        <v>32</v>
      </c>
      <c r="I54" s="47">
        <v>41</v>
      </c>
      <c r="J54" s="47">
        <v>4</v>
      </c>
      <c r="K54" s="47">
        <v>23</v>
      </c>
      <c r="L54" s="47">
        <v>12</v>
      </c>
      <c r="M54" s="47">
        <v>70</v>
      </c>
      <c r="N54" s="47">
        <v>46</v>
      </c>
      <c r="O54" s="47">
        <v>41</v>
      </c>
      <c r="P54" s="47">
        <v>42</v>
      </c>
      <c r="Q54" s="47">
        <v>197</v>
      </c>
      <c r="R54" s="47">
        <v>210</v>
      </c>
      <c r="S54" s="47">
        <v>0</v>
      </c>
      <c r="T54" s="47">
        <v>0</v>
      </c>
      <c r="U54" s="47">
        <v>0</v>
      </c>
      <c r="V54" s="47">
        <v>411</v>
      </c>
      <c r="W54" s="47">
        <v>0</v>
      </c>
      <c r="X54" s="47">
        <v>160</v>
      </c>
      <c r="Y54" s="47">
        <v>0</v>
      </c>
      <c r="Z54" s="47">
        <v>250</v>
      </c>
      <c r="AA54" s="47">
        <v>247</v>
      </c>
      <c r="AB54" s="47">
        <v>0</v>
      </c>
      <c r="AC54" s="42">
        <v>1796</v>
      </c>
    </row>
    <row r="55" spans="1:29" hidden="1" x14ac:dyDescent="0.25">
      <c r="A55" s="47" t="s">
        <v>159</v>
      </c>
      <c r="B55" s="47" t="s">
        <v>160</v>
      </c>
      <c r="C55" s="47" t="s">
        <v>75</v>
      </c>
      <c r="D55" s="47">
        <v>5257</v>
      </c>
      <c r="E55" s="47">
        <v>5252</v>
      </c>
      <c r="F55" s="47" t="s">
        <v>20</v>
      </c>
      <c r="G55" s="47">
        <v>12</v>
      </c>
      <c r="H55" s="47">
        <v>31</v>
      </c>
      <c r="I55" s="47">
        <v>38</v>
      </c>
      <c r="J55" s="47">
        <v>6</v>
      </c>
      <c r="K55" s="47">
        <v>4</v>
      </c>
      <c r="L55" s="47">
        <v>2</v>
      </c>
      <c r="M55" s="47">
        <v>8</v>
      </c>
      <c r="N55" s="47">
        <v>7</v>
      </c>
      <c r="O55" s="47">
        <v>4</v>
      </c>
      <c r="P55" s="47">
        <v>5</v>
      </c>
      <c r="Q55" s="47">
        <v>23</v>
      </c>
      <c r="R55" s="47">
        <v>27</v>
      </c>
      <c r="S55" s="47">
        <v>0</v>
      </c>
      <c r="T55" s="47">
        <v>0</v>
      </c>
      <c r="U55" s="47">
        <v>0</v>
      </c>
      <c r="V55" s="47">
        <v>230</v>
      </c>
      <c r="W55" s="47">
        <v>0</v>
      </c>
      <c r="X55" s="47">
        <v>165</v>
      </c>
      <c r="Y55" s="47">
        <v>0</v>
      </c>
      <c r="Z55" s="47">
        <v>236</v>
      </c>
      <c r="AA55" s="47">
        <v>228</v>
      </c>
      <c r="AB55" s="47">
        <v>0</v>
      </c>
      <c r="AC55" s="42">
        <v>1026</v>
      </c>
    </row>
    <row r="56" spans="1:29" hidden="1" x14ac:dyDescent="0.25">
      <c r="A56" s="47" t="s">
        <v>161</v>
      </c>
      <c r="B56" s="47" t="s">
        <v>162</v>
      </c>
      <c r="C56" s="47" t="s">
        <v>163</v>
      </c>
      <c r="D56" s="47">
        <v>5259</v>
      </c>
      <c r="E56" s="47">
        <v>5252</v>
      </c>
      <c r="F56" s="47" t="s">
        <v>20</v>
      </c>
      <c r="G56" s="47">
        <v>10</v>
      </c>
      <c r="H56" s="47">
        <v>35</v>
      </c>
      <c r="I56" s="47">
        <v>43</v>
      </c>
      <c r="J56" s="47">
        <v>6</v>
      </c>
      <c r="K56" s="47">
        <v>21</v>
      </c>
      <c r="L56" s="47">
        <v>6</v>
      </c>
      <c r="M56" s="47">
        <v>18</v>
      </c>
      <c r="N56" s="47">
        <v>82</v>
      </c>
      <c r="O56" s="47">
        <v>69</v>
      </c>
      <c r="P56" s="47">
        <v>6</v>
      </c>
      <c r="Q56" s="47">
        <v>56</v>
      </c>
      <c r="R56" s="47">
        <v>323</v>
      </c>
      <c r="S56" s="47">
        <v>0</v>
      </c>
      <c r="T56" s="47">
        <v>0</v>
      </c>
      <c r="U56" s="47">
        <v>0</v>
      </c>
      <c r="V56" s="47">
        <v>396</v>
      </c>
      <c r="W56" s="47">
        <v>0</v>
      </c>
      <c r="X56" s="47">
        <v>158</v>
      </c>
      <c r="Y56" s="47">
        <v>0</v>
      </c>
      <c r="Z56" s="47">
        <v>245</v>
      </c>
      <c r="AA56" s="47">
        <v>247</v>
      </c>
      <c r="AB56" s="47">
        <v>0</v>
      </c>
      <c r="AC56" s="42">
        <v>1721</v>
      </c>
    </row>
    <row r="57" spans="1:29" x14ac:dyDescent="0.25">
      <c r="A57" s="47" t="s">
        <v>164</v>
      </c>
      <c r="B57" s="47" t="s">
        <v>165</v>
      </c>
      <c r="C57" s="47" t="s">
        <v>166</v>
      </c>
      <c r="D57" s="47">
        <v>5271</v>
      </c>
      <c r="E57" s="47">
        <v>5250</v>
      </c>
      <c r="F57" s="47" t="s">
        <v>49</v>
      </c>
      <c r="G57" s="47">
        <v>3</v>
      </c>
      <c r="H57" s="47">
        <v>12</v>
      </c>
      <c r="I57" s="47">
        <v>0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404</v>
      </c>
      <c r="W57" s="47">
        <v>1</v>
      </c>
      <c r="X57" s="47">
        <v>174</v>
      </c>
      <c r="Y57" s="47">
        <v>0</v>
      </c>
      <c r="Z57" s="47">
        <v>172</v>
      </c>
      <c r="AA57" s="47">
        <v>171</v>
      </c>
      <c r="AB57" s="47">
        <v>0</v>
      </c>
      <c r="AC57" s="42">
        <v>937</v>
      </c>
    </row>
    <row r="58" spans="1:29" hidden="1" x14ac:dyDescent="0.25">
      <c r="A58" s="47" t="s">
        <v>168</v>
      </c>
      <c r="B58" s="47" t="s">
        <v>169</v>
      </c>
      <c r="C58" s="47" t="s">
        <v>170</v>
      </c>
      <c r="D58" s="47">
        <v>5284</v>
      </c>
      <c r="E58" s="47">
        <v>5252</v>
      </c>
      <c r="F58" s="47" t="s">
        <v>20</v>
      </c>
      <c r="G58" s="47">
        <v>10</v>
      </c>
      <c r="H58" s="47">
        <v>80</v>
      </c>
      <c r="I58" s="47">
        <v>37</v>
      </c>
      <c r="J58" s="47">
        <v>49</v>
      </c>
      <c r="K58" s="47">
        <v>15</v>
      </c>
      <c r="L58" s="47">
        <v>12</v>
      </c>
      <c r="M58" s="47">
        <v>59</v>
      </c>
      <c r="N58" s="47">
        <v>45</v>
      </c>
      <c r="O58" s="47">
        <v>39</v>
      </c>
      <c r="P58" s="47">
        <v>37</v>
      </c>
      <c r="Q58" s="47">
        <v>184</v>
      </c>
      <c r="R58" s="47">
        <v>196</v>
      </c>
      <c r="S58" s="47">
        <v>0</v>
      </c>
      <c r="T58" s="47">
        <v>0</v>
      </c>
      <c r="U58" s="47">
        <v>0</v>
      </c>
      <c r="V58" s="47">
        <v>394</v>
      </c>
      <c r="W58" s="47">
        <v>0</v>
      </c>
      <c r="X58" s="47">
        <v>166</v>
      </c>
      <c r="Y58" s="47">
        <v>0</v>
      </c>
      <c r="Z58" s="47">
        <v>248</v>
      </c>
      <c r="AA58" s="47">
        <v>248</v>
      </c>
      <c r="AB58" s="47">
        <v>0</v>
      </c>
      <c r="AC58" s="42">
        <v>1819</v>
      </c>
    </row>
    <row r="59" spans="1:29" hidden="1" x14ac:dyDescent="0.25">
      <c r="A59" s="47" t="s">
        <v>171</v>
      </c>
      <c r="B59" s="47" t="s">
        <v>172</v>
      </c>
      <c r="C59" s="47" t="s">
        <v>173</v>
      </c>
      <c r="D59" s="47">
        <v>5289</v>
      </c>
      <c r="E59" s="47">
        <v>5252</v>
      </c>
      <c r="F59" s="47" t="s">
        <v>20</v>
      </c>
      <c r="G59" s="47">
        <v>15</v>
      </c>
      <c r="H59" s="47">
        <v>80</v>
      </c>
      <c r="I59" s="47">
        <v>30</v>
      </c>
      <c r="J59" s="47">
        <v>52</v>
      </c>
      <c r="K59" s="47">
        <v>23</v>
      </c>
      <c r="L59" s="47">
        <v>11</v>
      </c>
      <c r="M59" s="47">
        <v>64</v>
      </c>
      <c r="N59" s="47">
        <v>51</v>
      </c>
      <c r="O59" s="47">
        <v>43</v>
      </c>
      <c r="P59" s="47">
        <v>45</v>
      </c>
      <c r="Q59" s="47">
        <v>205</v>
      </c>
      <c r="R59" s="47">
        <v>225</v>
      </c>
      <c r="S59" s="47">
        <v>0</v>
      </c>
      <c r="T59" s="47">
        <v>0</v>
      </c>
      <c r="U59" s="47">
        <v>0</v>
      </c>
      <c r="V59" s="47">
        <v>410</v>
      </c>
      <c r="W59" s="47">
        <v>0</v>
      </c>
      <c r="X59" s="47">
        <v>173</v>
      </c>
      <c r="Y59" s="47">
        <v>0</v>
      </c>
      <c r="Z59" s="47">
        <v>247</v>
      </c>
      <c r="AA59" s="47">
        <v>246</v>
      </c>
      <c r="AB59" s="47">
        <v>0</v>
      </c>
      <c r="AC59" s="42">
        <v>1920</v>
      </c>
    </row>
    <row r="60" spans="1:29" hidden="1" x14ac:dyDescent="0.25">
      <c r="A60" s="47" t="s">
        <v>175</v>
      </c>
      <c r="B60" s="47" t="s">
        <v>176</v>
      </c>
      <c r="C60" s="47" t="s">
        <v>177</v>
      </c>
      <c r="D60" s="47">
        <v>5293</v>
      </c>
      <c r="E60" s="47">
        <v>5252</v>
      </c>
      <c r="F60" s="47" t="s">
        <v>20</v>
      </c>
      <c r="G60" s="47">
        <v>13</v>
      </c>
      <c r="H60" s="47">
        <v>75</v>
      </c>
      <c r="I60" s="47">
        <v>34</v>
      </c>
      <c r="J60" s="47">
        <v>52</v>
      </c>
      <c r="K60" s="47">
        <v>8</v>
      </c>
      <c r="L60" s="47">
        <v>5</v>
      </c>
      <c r="M60" s="47">
        <v>14</v>
      </c>
      <c r="N60" s="47">
        <v>53</v>
      </c>
      <c r="O60" s="47">
        <v>34</v>
      </c>
      <c r="P60" s="47">
        <v>10</v>
      </c>
      <c r="Q60" s="47">
        <v>53</v>
      </c>
      <c r="R60" s="47">
        <v>166</v>
      </c>
      <c r="S60" s="47">
        <v>0</v>
      </c>
      <c r="T60" s="47">
        <v>0</v>
      </c>
      <c r="U60" s="47">
        <v>1</v>
      </c>
      <c r="V60" s="47">
        <v>394</v>
      </c>
      <c r="W60" s="47">
        <v>0</v>
      </c>
      <c r="X60" s="47">
        <v>164</v>
      </c>
      <c r="Y60" s="47">
        <v>0</v>
      </c>
      <c r="Z60" s="47">
        <v>272</v>
      </c>
      <c r="AA60" s="47">
        <v>270</v>
      </c>
      <c r="AB60" s="47">
        <v>0</v>
      </c>
      <c r="AC60" s="42">
        <v>1618</v>
      </c>
    </row>
    <row r="61" spans="1:29" hidden="1" x14ac:dyDescent="0.25">
      <c r="A61" s="47" t="s">
        <v>178</v>
      </c>
      <c r="B61" s="47" t="s">
        <v>179</v>
      </c>
      <c r="C61" s="47" t="s">
        <v>180</v>
      </c>
      <c r="D61" s="47">
        <v>5295</v>
      </c>
      <c r="E61" s="47">
        <v>5252</v>
      </c>
      <c r="F61" s="47" t="s">
        <v>20</v>
      </c>
      <c r="G61" s="47">
        <v>13</v>
      </c>
      <c r="H61" s="47">
        <v>81</v>
      </c>
      <c r="I61" s="47">
        <v>39</v>
      </c>
      <c r="J61" s="47">
        <v>33</v>
      </c>
      <c r="K61" s="47">
        <v>10</v>
      </c>
      <c r="L61" s="47">
        <v>1</v>
      </c>
      <c r="M61" s="47">
        <v>13</v>
      </c>
      <c r="N61" s="47">
        <v>40</v>
      </c>
      <c r="O61" s="47">
        <v>20</v>
      </c>
      <c r="P61" s="47">
        <v>5</v>
      </c>
      <c r="Q61" s="47">
        <v>28</v>
      </c>
      <c r="R61" s="47">
        <v>136</v>
      </c>
      <c r="S61" s="47">
        <v>0</v>
      </c>
      <c r="T61" s="47">
        <v>0</v>
      </c>
      <c r="U61" s="47">
        <v>0</v>
      </c>
      <c r="V61" s="47">
        <v>399</v>
      </c>
      <c r="W61" s="47">
        <v>0</v>
      </c>
      <c r="X61" s="47">
        <v>149</v>
      </c>
      <c r="Y61" s="47">
        <v>0</v>
      </c>
      <c r="Z61" s="47">
        <v>1218</v>
      </c>
      <c r="AA61" s="47">
        <v>748</v>
      </c>
      <c r="AB61" s="47">
        <v>0</v>
      </c>
      <c r="AC61" s="42">
        <v>2933</v>
      </c>
    </row>
    <row r="62" spans="1:29" hidden="1" x14ac:dyDescent="0.25">
      <c r="A62" s="47" t="s">
        <v>181</v>
      </c>
      <c r="B62" s="47" t="s">
        <v>179</v>
      </c>
      <c r="C62" s="47" t="s">
        <v>182</v>
      </c>
      <c r="D62" s="47">
        <v>5297</v>
      </c>
      <c r="E62" s="47">
        <v>5252</v>
      </c>
      <c r="F62" s="47" t="s">
        <v>20</v>
      </c>
      <c r="G62" s="47">
        <v>12</v>
      </c>
      <c r="H62" s="47">
        <v>82</v>
      </c>
      <c r="I62" s="47">
        <v>44</v>
      </c>
      <c r="J62" s="47">
        <v>39</v>
      </c>
      <c r="K62" s="47">
        <v>0</v>
      </c>
      <c r="L62" s="47">
        <v>0</v>
      </c>
      <c r="M62" s="47">
        <v>1</v>
      </c>
      <c r="N62" s="47">
        <v>1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404</v>
      </c>
      <c r="W62" s="47">
        <v>0</v>
      </c>
      <c r="X62" s="47">
        <v>149</v>
      </c>
      <c r="Y62" s="47">
        <v>0</v>
      </c>
      <c r="Z62" s="47">
        <v>559</v>
      </c>
      <c r="AA62" s="47">
        <v>464</v>
      </c>
      <c r="AB62" s="47">
        <v>0</v>
      </c>
      <c r="AC62" s="42">
        <v>1755</v>
      </c>
    </row>
    <row r="63" spans="1:29" x14ac:dyDescent="0.25">
      <c r="A63" s="47" t="s">
        <v>183</v>
      </c>
      <c r="B63" s="47" t="s">
        <v>184</v>
      </c>
      <c r="C63" s="47" t="s">
        <v>185</v>
      </c>
      <c r="D63" s="47">
        <v>5299</v>
      </c>
      <c r="E63" s="47">
        <v>5250</v>
      </c>
      <c r="F63" s="47" t="s">
        <v>49</v>
      </c>
      <c r="G63" s="47">
        <v>11</v>
      </c>
      <c r="H63" s="47">
        <v>11</v>
      </c>
      <c r="I63" s="47">
        <v>0</v>
      </c>
      <c r="J63" s="47"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7">
        <v>0</v>
      </c>
      <c r="R63" s="47">
        <v>0</v>
      </c>
      <c r="S63" s="47">
        <v>0</v>
      </c>
      <c r="T63" s="47">
        <v>0</v>
      </c>
      <c r="U63" s="47">
        <v>0</v>
      </c>
      <c r="V63" s="47">
        <v>411</v>
      </c>
      <c r="W63" s="47">
        <v>1</v>
      </c>
      <c r="X63" s="47">
        <v>172</v>
      </c>
      <c r="Y63" s="47">
        <v>0</v>
      </c>
      <c r="Z63" s="47">
        <v>175</v>
      </c>
      <c r="AA63" s="47">
        <v>171</v>
      </c>
      <c r="AB63" s="47">
        <v>0</v>
      </c>
      <c r="AC63" s="42">
        <v>952</v>
      </c>
    </row>
    <row r="64" spans="1:29" hidden="1" x14ac:dyDescent="0.25">
      <c r="A64" s="47" t="s">
        <v>186</v>
      </c>
      <c r="B64" s="47" t="s">
        <v>187</v>
      </c>
      <c r="C64" s="47" t="s">
        <v>188</v>
      </c>
      <c r="D64" s="47">
        <v>5301</v>
      </c>
      <c r="E64" s="47">
        <v>5293</v>
      </c>
      <c r="F64" s="47" t="s">
        <v>20</v>
      </c>
      <c r="G64" s="47">
        <v>8</v>
      </c>
      <c r="H64" s="47">
        <v>86</v>
      </c>
      <c r="I64" s="47">
        <v>41</v>
      </c>
      <c r="J64" s="47">
        <v>54</v>
      </c>
      <c r="K64" s="47">
        <v>9</v>
      </c>
      <c r="L64" s="47">
        <v>4</v>
      </c>
      <c r="M64" s="47">
        <v>8</v>
      </c>
      <c r="N64" s="47">
        <v>56</v>
      </c>
      <c r="O64" s="47">
        <v>33</v>
      </c>
      <c r="P64" s="47">
        <v>8</v>
      </c>
      <c r="Q64" s="47">
        <v>46</v>
      </c>
      <c r="R64" s="47">
        <v>167</v>
      </c>
      <c r="S64" s="47">
        <v>0</v>
      </c>
      <c r="T64" s="47">
        <v>0</v>
      </c>
      <c r="U64" s="47">
        <v>0</v>
      </c>
      <c r="V64" s="47">
        <v>412</v>
      </c>
      <c r="W64" s="47">
        <v>0</v>
      </c>
      <c r="X64" s="47">
        <v>162</v>
      </c>
      <c r="Y64" s="47">
        <v>0</v>
      </c>
      <c r="Z64" s="47">
        <v>583</v>
      </c>
      <c r="AA64" s="47">
        <v>564</v>
      </c>
      <c r="AB64" s="47">
        <v>0</v>
      </c>
      <c r="AC64" s="42">
        <v>2241</v>
      </c>
    </row>
    <row r="65" spans="1:29" hidden="1" x14ac:dyDescent="0.25">
      <c r="A65" s="47" t="s">
        <v>189</v>
      </c>
      <c r="B65" s="47" t="s">
        <v>190</v>
      </c>
      <c r="C65" s="47" t="s">
        <v>136</v>
      </c>
      <c r="D65" s="47">
        <v>5308</v>
      </c>
      <c r="E65" s="47">
        <v>5301</v>
      </c>
      <c r="F65" s="47" t="s">
        <v>20</v>
      </c>
      <c r="G65" s="47">
        <v>6</v>
      </c>
      <c r="H65" s="47">
        <v>58</v>
      </c>
      <c r="I65" s="47">
        <v>27</v>
      </c>
      <c r="J65" s="47">
        <v>13</v>
      </c>
      <c r="K65" s="47">
        <v>10</v>
      </c>
      <c r="L65" s="47">
        <v>5</v>
      </c>
      <c r="M65" s="47">
        <v>15</v>
      </c>
      <c r="N65" s="47">
        <v>53</v>
      </c>
      <c r="O65" s="47">
        <v>33</v>
      </c>
      <c r="P65" s="47">
        <v>13</v>
      </c>
      <c r="Q65" s="47">
        <v>61</v>
      </c>
      <c r="R65" s="47">
        <v>167</v>
      </c>
      <c r="S65" s="47">
        <v>0</v>
      </c>
      <c r="T65" s="47">
        <v>0</v>
      </c>
      <c r="U65" s="47">
        <v>0</v>
      </c>
      <c r="V65" s="47">
        <v>278</v>
      </c>
      <c r="W65" s="47">
        <v>0</v>
      </c>
      <c r="X65" s="47">
        <v>108</v>
      </c>
      <c r="Y65" s="47">
        <v>0</v>
      </c>
      <c r="Z65" s="47">
        <v>489</v>
      </c>
      <c r="AA65" s="47">
        <v>361</v>
      </c>
      <c r="AB65" s="47">
        <v>0</v>
      </c>
      <c r="AC65" s="42">
        <v>1697</v>
      </c>
    </row>
    <row r="66" spans="1:29" hidden="1" x14ac:dyDescent="0.25">
      <c r="A66" s="47" t="s">
        <v>191</v>
      </c>
      <c r="B66" s="47" t="s">
        <v>192</v>
      </c>
      <c r="C66" s="47" t="s">
        <v>158</v>
      </c>
      <c r="D66" s="47">
        <v>5310</v>
      </c>
      <c r="E66" s="47">
        <v>5293</v>
      </c>
      <c r="F66" s="47" t="s">
        <v>20</v>
      </c>
      <c r="G66" s="47">
        <v>7</v>
      </c>
      <c r="H66" s="47">
        <v>67</v>
      </c>
      <c r="I66" s="47">
        <v>26</v>
      </c>
      <c r="J66" s="47">
        <v>15</v>
      </c>
      <c r="K66" s="47">
        <v>8</v>
      </c>
      <c r="L66" s="47">
        <v>3</v>
      </c>
      <c r="M66" s="47">
        <v>7</v>
      </c>
      <c r="N66" s="47">
        <v>58</v>
      </c>
      <c r="O66" s="47">
        <v>32</v>
      </c>
      <c r="P66" s="47">
        <v>6</v>
      </c>
      <c r="Q66" s="47">
        <v>40</v>
      </c>
      <c r="R66" s="47">
        <v>171</v>
      </c>
      <c r="S66" s="47">
        <v>0</v>
      </c>
      <c r="T66" s="47">
        <v>0</v>
      </c>
      <c r="U66" s="47">
        <v>0</v>
      </c>
      <c r="V66" s="47">
        <v>321</v>
      </c>
      <c r="W66" s="47">
        <v>0</v>
      </c>
      <c r="X66" s="47">
        <v>119</v>
      </c>
      <c r="Y66" s="47">
        <v>0</v>
      </c>
      <c r="Z66" s="47">
        <v>490</v>
      </c>
      <c r="AA66" s="47">
        <v>340</v>
      </c>
      <c r="AB66" s="47">
        <v>0</v>
      </c>
      <c r="AC66" s="42">
        <v>1710</v>
      </c>
    </row>
    <row r="67" spans="1:29" hidden="1" x14ac:dyDescent="0.25">
      <c r="A67" s="47" t="s">
        <v>193</v>
      </c>
      <c r="B67" s="47" t="s">
        <v>194</v>
      </c>
      <c r="C67" s="47" t="s">
        <v>195</v>
      </c>
      <c r="D67" s="47">
        <v>5313</v>
      </c>
      <c r="E67" s="47">
        <v>5301</v>
      </c>
      <c r="F67" s="47" t="s">
        <v>20</v>
      </c>
      <c r="G67" s="47">
        <v>11</v>
      </c>
      <c r="H67" s="47">
        <v>80</v>
      </c>
      <c r="I67" s="47">
        <v>44</v>
      </c>
      <c r="J67" s="47">
        <v>45</v>
      </c>
      <c r="K67" s="47">
        <v>8</v>
      </c>
      <c r="L67" s="47">
        <v>5</v>
      </c>
      <c r="M67" s="47">
        <v>21</v>
      </c>
      <c r="N67" s="47">
        <v>52</v>
      </c>
      <c r="O67" s="47">
        <v>30</v>
      </c>
      <c r="P67" s="47">
        <v>16</v>
      </c>
      <c r="Q67" s="47">
        <v>78</v>
      </c>
      <c r="R67" s="47">
        <v>153</v>
      </c>
      <c r="S67" s="47">
        <v>0</v>
      </c>
      <c r="T67" s="47">
        <v>0</v>
      </c>
      <c r="U67" s="47">
        <v>0</v>
      </c>
      <c r="V67" s="47">
        <v>394</v>
      </c>
      <c r="W67" s="47">
        <v>0</v>
      </c>
      <c r="X67" s="47">
        <v>162</v>
      </c>
      <c r="Y67" s="47">
        <v>0</v>
      </c>
      <c r="Z67" s="47">
        <v>579</v>
      </c>
      <c r="AA67" s="47">
        <v>519</v>
      </c>
      <c r="AB67" s="47">
        <v>0</v>
      </c>
      <c r="AC67" s="42">
        <v>2197</v>
      </c>
    </row>
    <row r="68" spans="1:29" hidden="1" x14ac:dyDescent="0.25">
      <c r="A68" s="47" t="s">
        <v>196</v>
      </c>
      <c r="B68" s="47" t="s">
        <v>194</v>
      </c>
      <c r="C68" s="47" t="s">
        <v>197</v>
      </c>
      <c r="D68" s="47">
        <v>5314</v>
      </c>
      <c r="E68" s="47">
        <v>5301</v>
      </c>
      <c r="F68" s="47" t="s">
        <v>20</v>
      </c>
      <c r="G68" s="47">
        <v>10</v>
      </c>
      <c r="H68" s="47">
        <v>75</v>
      </c>
      <c r="I68" s="47">
        <v>41</v>
      </c>
      <c r="J68" s="47">
        <v>38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7">
        <v>0</v>
      </c>
      <c r="R68" s="47">
        <v>0</v>
      </c>
      <c r="S68" s="47">
        <v>2</v>
      </c>
      <c r="T68" s="47">
        <v>0</v>
      </c>
      <c r="U68" s="47">
        <v>3</v>
      </c>
      <c r="V68" s="47">
        <v>355</v>
      </c>
      <c r="W68" s="47">
        <v>0</v>
      </c>
      <c r="X68" s="47">
        <v>128</v>
      </c>
      <c r="Y68" s="47">
        <v>0</v>
      </c>
      <c r="Z68" s="47">
        <v>513</v>
      </c>
      <c r="AA68" s="47">
        <v>465</v>
      </c>
      <c r="AB68" s="47">
        <v>0</v>
      </c>
      <c r="AC68" s="42">
        <v>1630</v>
      </c>
    </row>
    <row r="69" spans="1:29" hidden="1" x14ac:dyDescent="0.25">
      <c r="A69" s="47" t="s">
        <v>199</v>
      </c>
      <c r="B69" s="47" t="s">
        <v>194</v>
      </c>
      <c r="C69" s="47" t="s">
        <v>200</v>
      </c>
      <c r="D69" s="47">
        <v>5315</v>
      </c>
      <c r="E69" s="47">
        <v>5301</v>
      </c>
      <c r="F69" s="47" t="s">
        <v>20</v>
      </c>
      <c r="G69" s="47">
        <v>8</v>
      </c>
      <c r="H69" s="47">
        <v>80</v>
      </c>
      <c r="I69" s="47">
        <v>40</v>
      </c>
      <c r="J69" s="47">
        <v>45</v>
      </c>
      <c r="K69" s="47">
        <v>16</v>
      </c>
      <c r="L69" s="47">
        <v>9</v>
      </c>
      <c r="M69" s="47">
        <v>42</v>
      </c>
      <c r="N69" s="47">
        <v>51</v>
      </c>
      <c r="O69" s="47">
        <v>36</v>
      </c>
      <c r="P69" s="47">
        <v>29</v>
      </c>
      <c r="Q69" s="47">
        <v>167</v>
      </c>
      <c r="R69" s="47">
        <v>168</v>
      </c>
      <c r="S69" s="47">
        <v>0</v>
      </c>
      <c r="T69" s="47">
        <v>0</v>
      </c>
      <c r="U69" s="47">
        <v>0</v>
      </c>
      <c r="V69" s="47">
        <v>405</v>
      </c>
      <c r="W69" s="47">
        <v>0</v>
      </c>
      <c r="X69" s="47">
        <v>159</v>
      </c>
      <c r="Y69" s="47">
        <v>0</v>
      </c>
      <c r="Z69" s="47">
        <v>587</v>
      </c>
      <c r="AA69" s="47">
        <v>560</v>
      </c>
      <c r="AB69" s="47">
        <v>0</v>
      </c>
      <c r="AC69" s="42">
        <v>2402</v>
      </c>
    </row>
    <row r="70" spans="1:29" hidden="1" x14ac:dyDescent="0.25">
      <c r="A70" s="47" t="s">
        <v>202</v>
      </c>
      <c r="B70" s="47" t="s">
        <v>203</v>
      </c>
      <c r="C70" s="47" t="s">
        <v>204</v>
      </c>
      <c r="D70" s="47">
        <v>5320</v>
      </c>
      <c r="E70" s="47">
        <v>5301</v>
      </c>
      <c r="F70" s="47" t="s">
        <v>20</v>
      </c>
      <c r="G70" s="47">
        <v>13</v>
      </c>
      <c r="H70" s="47">
        <v>81</v>
      </c>
      <c r="I70" s="47">
        <v>41</v>
      </c>
      <c r="J70" s="47">
        <v>36</v>
      </c>
      <c r="K70" s="47">
        <v>29</v>
      </c>
      <c r="L70" s="47">
        <v>2</v>
      </c>
      <c r="M70" s="47">
        <v>11</v>
      </c>
      <c r="N70" s="47">
        <v>103</v>
      </c>
      <c r="O70" s="47">
        <v>72</v>
      </c>
      <c r="P70" s="47">
        <v>13</v>
      </c>
      <c r="Q70" s="47">
        <v>64</v>
      </c>
      <c r="R70" s="47">
        <v>351</v>
      </c>
      <c r="S70" s="47">
        <v>0</v>
      </c>
      <c r="T70" s="47">
        <v>0</v>
      </c>
      <c r="U70" s="47">
        <v>0</v>
      </c>
      <c r="V70" s="47">
        <v>402</v>
      </c>
      <c r="W70" s="47">
        <v>0</v>
      </c>
      <c r="X70" s="47">
        <v>161</v>
      </c>
      <c r="Y70" s="47">
        <v>0</v>
      </c>
      <c r="Z70" s="47">
        <v>587</v>
      </c>
      <c r="AA70" s="47">
        <v>496</v>
      </c>
      <c r="AB70" s="47">
        <v>0</v>
      </c>
      <c r="AC70" s="42">
        <v>2462</v>
      </c>
    </row>
    <row r="71" spans="1:29" hidden="1" x14ac:dyDescent="0.25">
      <c r="A71" s="47" t="s">
        <v>205</v>
      </c>
      <c r="B71" s="47" t="s">
        <v>203</v>
      </c>
      <c r="C71" s="47" t="s">
        <v>206</v>
      </c>
      <c r="D71" s="47">
        <v>5321</v>
      </c>
      <c r="E71" s="47">
        <v>5301</v>
      </c>
      <c r="F71" s="47" t="s">
        <v>20</v>
      </c>
      <c r="G71" s="47">
        <v>15</v>
      </c>
      <c r="H71" s="47">
        <v>81</v>
      </c>
      <c r="I71" s="47">
        <v>38</v>
      </c>
      <c r="J71" s="47">
        <v>31</v>
      </c>
      <c r="K71" s="47">
        <v>6</v>
      </c>
      <c r="L71" s="47">
        <v>0</v>
      </c>
      <c r="M71" s="47">
        <v>0</v>
      </c>
      <c r="N71" s="47">
        <v>17</v>
      </c>
      <c r="O71" s="47">
        <v>11</v>
      </c>
      <c r="P71" s="47">
        <v>0</v>
      </c>
      <c r="Q71" s="47">
        <v>1</v>
      </c>
      <c r="R71" s="47">
        <v>71</v>
      </c>
      <c r="S71" s="47">
        <v>0</v>
      </c>
      <c r="T71" s="47">
        <v>0</v>
      </c>
      <c r="U71" s="47">
        <v>0</v>
      </c>
      <c r="V71" s="47">
        <v>428</v>
      </c>
      <c r="W71" s="47">
        <v>0</v>
      </c>
      <c r="X71" s="47">
        <v>170</v>
      </c>
      <c r="Y71" s="47">
        <v>0</v>
      </c>
      <c r="Z71" s="47">
        <v>590</v>
      </c>
      <c r="AA71" s="47">
        <v>512</v>
      </c>
      <c r="AB71" s="47">
        <v>0</v>
      </c>
      <c r="AC71" s="42">
        <v>1971</v>
      </c>
    </row>
    <row r="72" spans="1:29" hidden="1" x14ac:dyDescent="0.25">
      <c r="A72" s="47" t="s">
        <v>208</v>
      </c>
      <c r="B72" s="47" t="s">
        <v>209</v>
      </c>
      <c r="C72" s="47" t="s">
        <v>210</v>
      </c>
      <c r="D72" s="47">
        <v>5322</v>
      </c>
      <c r="E72" s="47">
        <v>5301</v>
      </c>
      <c r="F72" s="47" t="s">
        <v>20</v>
      </c>
      <c r="G72" s="47">
        <v>12</v>
      </c>
      <c r="H72" s="47">
        <v>80</v>
      </c>
      <c r="I72" s="47">
        <v>38</v>
      </c>
      <c r="J72" s="47">
        <v>41</v>
      </c>
      <c r="K72" s="47">
        <v>12</v>
      </c>
      <c r="L72" s="47">
        <v>5</v>
      </c>
      <c r="M72" s="47">
        <v>20</v>
      </c>
      <c r="N72" s="47">
        <v>64</v>
      </c>
      <c r="O72" s="47">
        <v>44</v>
      </c>
      <c r="P72" s="47">
        <v>12</v>
      </c>
      <c r="Q72" s="47">
        <v>90</v>
      </c>
      <c r="R72" s="47">
        <v>195</v>
      </c>
      <c r="S72" s="47">
        <v>0</v>
      </c>
      <c r="T72" s="47">
        <v>0</v>
      </c>
      <c r="U72" s="47">
        <v>0</v>
      </c>
      <c r="V72" s="47">
        <v>404</v>
      </c>
      <c r="W72" s="47">
        <v>0</v>
      </c>
      <c r="X72" s="47">
        <v>162</v>
      </c>
      <c r="Y72" s="47">
        <v>0</v>
      </c>
      <c r="Z72" s="47">
        <v>573</v>
      </c>
      <c r="AA72" s="47">
        <v>531</v>
      </c>
      <c r="AB72" s="47">
        <v>0</v>
      </c>
      <c r="AC72" s="42">
        <v>2283</v>
      </c>
    </row>
    <row r="73" spans="1:29" hidden="1" x14ac:dyDescent="0.25">
      <c r="A73" s="47" t="s">
        <v>211</v>
      </c>
      <c r="B73" s="47" t="s">
        <v>209</v>
      </c>
      <c r="C73" s="47" t="s">
        <v>212</v>
      </c>
      <c r="D73" s="47">
        <v>5323</v>
      </c>
      <c r="E73" s="47">
        <v>5301</v>
      </c>
      <c r="F73" s="47" t="s">
        <v>20</v>
      </c>
      <c r="G73" s="47">
        <v>9</v>
      </c>
      <c r="H73" s="47">
        <v>79</v>
      </c>
      <c r="I73" s="47">
        <v>40</v>
      </c>
      <c r="J73" s="47">
        <v>37</v>
      </c>
      <c r="K73" s="47">
        <v>9</v>
      </c>
      <c r="L73" s="47">
        <v>1</v>
      </c>
      <c r="M73" s="47">
        <v>4</v>
      </c>
      <c r="N73" s="47">
        <v>60</v>
      </c>
      <c r="O73" s="47">
        <v>34</v>
      </c>
      <c r="P73" s="47">
        <v>8</v>
      </c>
      <c r="Q73" s="47">
        <v>35</v>
      </c>
      <c r="R73" s="47">
        <v>177</v>
      </c>
      <c r="S73" s="47">
        <v>0</v>
      </c>
      <c r="T73" s="47">
        <v>0</v>
      </c>
      <c r="U73" s="47">
        <v>0</v>
      </c>
      <c r="V73" s="47">
        <v>414</v>
      </c>
      <c r="W73" s="47">
        <v>0</v>
      </c>
      <c r="X73" s="47">
        <v>155</v>
      </c>
      <c r="Y73" s="47">
        <v>0</v>
      </c>
      <c r="Z73" s="47">
        <v>564</v>
      </c>
      <c r="AA73" s="47">
        <v>508</v>
      </c>
      <c r="AB73" s="47">
        <v>0</v>
      </c>
      <c r="AC73" s="42">
        <v>2134</v>
      </c>
    </row>
    <row r="74" spans="1:29" hidden="1" x14ac:dyDescent="0.25">
      <c r="A74" s="47" t="s">
        <v>213</v>
      </c>
      <c r="B74" s="47" t="s">
        <v>214</v>
      </c>
      <c r="C74" s="47" t="s">
        <v>215</v>
      </c>
      <c r="D74" s="47">
        <v>5324</v>
      </c>
      <c r="E74" s="47">
        <v>5301</v>
      </c>
      <c r="F74" s="47" t="s">
        <v>20</v>
      </c>
      <c r="G74" s="47">
        <v>11</v>
      </c>
      <c r="H74" s="47">
        <v>83</v>
      </c>
      <c r="I74" s="47">
        <v>44</v>
      </c>
      <c r="J74" s="47">
        <v>31</v>
      </c>
      <c r="K74" s="47">
        <v>16</v>
      </c>
      <c r="L74" s="47">
        <v>7</v>
      </c>
      <c r="M74" s="47">
        <v>39</v>
      </c>
      <c r="N74" s="47">
        <v>56</v>
      </c>
      <c r="O74" s="47">
        <v>40</v>
      </c>
      <c r="P74" s="47">
        <v>24</v>
      </c>
      <c r="Q74" s="47">
        <v>159</v>
      </c>
      <c r="R74" s="47">
        <v>174</v>
      </c>
      <c r="S74" s="47">
        <v>0</v>
      </c>
      <c r="T74" s="47">
        <v>0</v>
      </c>
      <c r="U74" s="47">
        <v>0</v>
      </c>
      <c r="V74" s="47">
        <v>408</v>
      </c>
      <c r="W74" s="47">
        <v>0</v>
      </c>
      <c r="X74" s="47">
        <v>157</v>
      </c>
      <c r="Y74" s="47">
        <v>0</v>
      </c>
      <c r="Z74" s="47">
        <v>579</v>
      </c>
      <c r="AA74" s="47">
        <v>484</v>
      </c>
      <c r="AB74" s="47">
        <v>0</v>
      </c>
      <c r="AC74" s="42">
        <v>2312</v>
      </c>
    </row>
    <row r="75" spans="1:29" hidden="1" x14ac:dyDescent="0.25">
      <c r="A75" s="47" t="s">
        <v>217</v>
      </c>
      <c r="B75" s="47" t="s">
        <v>214</v>
      </c>
      <c r="C75" s="47" t="s">
        <v>218</v>
      </c>
      <c r="D75" s="47">
        <v>5327</v>
      </c>
      <c r="E75" s="47">
        <v>5301</v>
      </c>
      <c r="F75" s="47" t="s">
        <v>20</v>
      </c>
      <c r="G75" s="47">
        <v>12</v>
      </c>
      <c r="H75" s="47">
        <v>85</v>
      </c>
      <c r="I75" s="47">
        <v>46</v>
      </c>
      <c r="J75" s="47">
        <v>44</v>
      </c>
      <c r="K75" s="47">
        <v>16</v>
      </c>
      <c r="L75" s="47">
        <v>9</v>
      </c>
      <c r="M75" s="47">
        <v>66</v>
      </c>
      <c r="N75" s="47">
        <v>50</v>
      </c>
      <c r="O75" s="47">
        <v>45</v>
      </c>
      <c r="P75" s="47">
        <v>44</v>
      </c>
      <c r="Q75" s="47">
        <v>213</v>
      </c>
      <c r="R75" s="47">
        <v>216</v>
      </c>
      <c r="S75" s="47">
        <v>0</v>
      </c>
      <c r="T75" s="47">
        <v>0</v>
      </c>
      <c r="U75" s="47">
        <v>0</v>
      </c>
      <c r="V75" s="47">
        <v>414</v>
      </c>
      <c r="W75" s="47">
        <v>0</v>
      </c>
      <c r="X75" s="47">
        <v>152</v>
      </c>
      <c r="Y75" s="47">
        <v>0</v>
      </c>
      <c r="Z75" s="47">
        <v>260</v>
      </c>
      <c r="AA75" s="47">
        <v>218</v>
      </c>
      <c r="AB75" s="47">
        <v>0</v>
      </c>
      <c r="AC75" s="42">
        <v>1890</v>
      </c>
    </row>
    <row r="76" spans="1:29" hidden="1" x14ac:dyDescent="0.25">
      <c r="A76" s="47" t="s">
        <v>219</v>
      </c>
      <c r="B76" s="47" t="s">
        <v>220</v>
      </c>
      <c r="C76" s="47" t="s">
        <v>221</v>
      </c>
      <c r="D76" s="47">
        <v>5331</v>
      </c>
      <c r="E76" s="47">
        <v>5301</v>
      </c>
      <c r="F76" s="47" t="s">
        <v>20</v>
      </c>
      <c r="G76" s="47">
        <v>11</v>
      </c>
      <c r="H76" s="47">
        <v>83</v>
      </c>
      <c r="I76" s="47">
        <v>43</v>
      </c>
      <c r="J76" s="47">
        <v>35</v>
      </c>
      <c r="K76" s="47">
        <v>14</v>
      </c>
      <c r="L76" s="47">
        <v>11</v>
      </c>
      <c r="M76" s="47">
        <v>54</v>
      </c>
      <c r="N76" s="47">
        <v>52</v>
      </c>
      <c r="O76" s="47">
        <v>40</v>
      </c>
      <c r="P76" s="47">
        <v>26</v>
      </c>
      <c r="Q76" s="47">
        <v>180</v>
      </c>
      <c r="R76" s="47">
        <v>184</v>
      </c>
      <c r="S76" s="47">
        <v>0</v>
      </c>
      <c r="T76" s="47">
        <v>0</v>
      </c>
      <c r="U76" s="47">
        <v>0</v>
      </c>
      <c r="V76" s="47">
        <v>396</v>
      </c>
      <c r="W76" s="47">
        <v>0</v>
      </c>
      <c r="X76" s="47">
        <v>155</v>
      </c>
      <c r="Y76" s="47">
        <v>0</v>
      </c>
      <c r="Z76" s="47">
        <v>258</v>
      </c>
      <c r="AA76" s="47">
        <v>205</v>
      </c>
      <c r="AB76" s="47">
        <v>0</v>
      </c>
      <c r="AC76" s="42">
        <v>1747</v>
      </c>
    </row>
    <row r="77" spans="1:29" hidden="1" x14ac:dyDescent="0.25">
      <c r="A77" s="47" t="s">
        <v>222</v>
      </c>
      <c r="B77" s="47" t="s">
        <v>220</v>
      </c>
      <c r="C77" s="47" t="s">
        <v>223</v>
      </c>
      <c r="D77" s="47">
        <v>5332</v>
      </c>
      <c r="E77" s="47">
        <v>5301</v>
      </c>
      <c r="F77" s="47" t="s">
        <v>20</v>
      </c>
      <c r="G77" s="47">
        <v>11</v>
      </c>
      <c r="H77" s="47">
        <v>79</v>
      </c>
      <c r="I77" s="47">
        <v>55</v>
      </c>
      <c r="J77" s="47">
        <v>37</v>
      </c>
      <c r="K77" s="47">
        <v>6</v>
      </c>
      <c r="L77" s="47">
        <v>0</v>
      </c>
      <c r="M77" s="47">
        <v>1</v>
      </c>
      <c r="N77" s="47">
        <v>28</v>
      </c>
      <c r="O77" s="47">
        <v>20</v>
      </c>
      <c r="P77" s="47">
        <v>0</v>
      </c>
      <c r="Q77" s="47">
        <v>1</v>
      </c>
      <c r="R77" s="47">
        <v>122</v>
      </c>
      <c r="S77" s="47">
        <v>0</v>
      </c>
      <c r="T77" s="47">
        <v>0</v>
      </c>
      <c r="U77" s="47">
        <v>0</v>
      </c>
      <c r="V77" s="47">
        <v>417</v>
      </c>
      <c r="W77" s="47">
        <v>0</v>
      </c>
      <c r="X77" s="47">
        <v>181</v>
      </c>
      <c r="Y77" s="47">
        <v>0</v>
      </c>
      <c r="Z77" s="47">
        <v>281</v>
      </c>
      <c r="AA77" s="47">
        <v>233</v>
      </c>
      <c r="AB77" s="47">
        <v>0</v>
      </c>
      <c r="AC77" s="42">
        <v>1472</v>
      </c>
    </row>
    <row r="78" spans="1:29" hidden="1" x14ac:dyDescent="0.25">
      <c r="A78" s="47" t="s">
        <v>224</v>
      </c>
      <c r="B78" s="47" t="s">
        <v>225</v>
      </c>
      <c r="C78" s="47" t="s">
        <v>226</v>
      </c>
      <c r="D78" s="47">
        <v>5333</v>
      </c>
      <c r="E78" s="47">
        <v>5301</v>
      </c>
      <c r="F78" s="47" t="s">
        <v>20</v>
      </c>
      <c r="G78" s="47">
        <v>12</v>
      </c>
      <c r="H78" s="47">
        <v>89</v>
      </c>
      <c r="I78" s="47">
        <v>37</v>
      </c>
      <c r="J78" s="47">
        <v>37</v>
      </c>
      <c r="K78" s="47">
        <v>11</v>
      </c>
      <c r="L78" s="47">
        <v>6</v>
      </c>
      <c r="M78" s="47">
        <v>14</v>
      </c>
      <c r="N78" s="47">
        <v>57</v>
      </c>
      <c r="O78" s="47">
        <v>37</v>
      </c>
      <c r="P78" s="47">
        <v>10</v>
      </c>
      <c r="Q78" s="47">
        <v>57</v>
      </c>
      <c r="R78" s="47">
        <v>200</v>
      </c>
      <c r="S78" s="47">
        <v>0</v>
      </c>
      <c r="T78" s="47">
        <v>0</v>
      </c>
      <c r="U78" s="47">
        <v>0</v>
      </c>
      <c r="V78" s="47">
        <v>401</v>
      </c>
      <c r="W78" s="47">
        <v>0</v>
      </c>
      <c r="X78" s="47">
        <v>164</v>
      </c>
      <c r="Y78" s="47">
        <v>0</v>
      </c>
      <c r="Z78" s="47">
        <v>258</v>
      </c>
      <c r="AA78" s="47">
        <v>214</v>
      </c>
      <c r="AB78" s="47">
        <v>0</v>
      </c>
      <c r="AC78" s="42">
        <v>1604</v>
      </c>
    </row>
    <row r="79" spans="1:29" x14ac:dyDescent="0.25">
      <c r="A79" s="47" t="s">
        <v>227</v>
      </c>
      <c r="B79" s="47" t="s">
        <v>225</v>
      </c>
      <c r="C79" s="47" t="s">
        <v>228</v>
      </c>
      <c r="D79" s="47">
        <v>5334</v>
      </c>
      <c r="E79" s="47">
        <v>5299</v>
      </c>
      <c r="F79" s="47" t="s">
        <v>49</v>
      </c>
      <c r="G79" s="47">
        <v>15</v>
      </c>
      <c r="H79" s="47">
        <v>13</v>
      </c>
      <c r="I79" s="47">
        <v>1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2</v>
      </c>
      <c r="T79" s="47">
        <v>0</v>
      </c>
      <c r="U79" s="47">
        <v>0</v>
      </c>
      <c r="V79" s="47">
        <v>400</v>
      </c>
      <c r="W79" s="47">
        <v>1</v>
      </c>
      <c r="X79" s="47">
        <v>157</v>
      </c>
      <c r="Y79" s="47">
        <v>0</v>
      </c>
      <c r="Z79" s="47">
        <v>151</v>
      </c>
      <c r="AA79" s="47">
        <v>147</v>
      </c>
      <c r="AB79" s="47">
        <v>0</v>
      </c>
      <c r="AC79" s="42">
        <v>887</v>
      </c>
    </row>
    <row r="80" spans="1:29" x14ac:dyDescent="0.25">
      <c r="A80" s="47" t="s">
        <v>230</v>
      </c>
      <c r="B80" s="47" t="s">
        <v>231</v>
      </c>
      <c r="C80" s="47" t="s">
        <v>232</v>
      </c>
      <c r="D80" s="47">
        <v>5338</v>
      </c>
      <c r="E80" s="47">
        <v>5334</v>
      </c>
      <c r="F80" s="47" t="s">
        <v>49</v>
      </c>
      <c r="G80" s="47">
        <v>13</v>
      </c>
      <c r="H80" s="47">
        <v>19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7">
        <v>0</v>
      </c>
      <c r="R80" s="47">
        <v>0</v>
      </c>
      <c r="S80" s="47">
        <v>0</v>
      </c>
      <c r="T80" s="47">
        <v>0</v>
      </c>
      <c r="U80" s="47">
        <v>0</v>
      </c>
      <c r="V80" s="47">
        <v>386</v>
      </c>
      <c r="W80" s="47">
        <v>1</v>
      </c>
      <c r="X80" s="47">
        <v>158</v>
      </c>
      <c r="Y80" s="47">
        <v>0</v>
      </c>
      <c r="Z80" s="47">
        <v>161</v>
      </c>
      <c r="AA80" s="47">
        <v>114</v>
      </c>
      <c r="AB80" s="47">
        <v>0</v>
      </c>
      <c r="AC80" s="42">
        <v>852</v>
      </c>
    </row>
    <row r="81" spans="1:29" hidden="1" x14ac:dyDescent="0.25">
      <c r="A81" s="47" t="s">
        <v>233</v>
      </c>
      <c r="B81" s="47" t="s">
        <v>231</v>
      </c>
      <c r="C81" s="47" t="s">
        <v>234</v>
      </c>
      <c r="D81" s="47">
        <v>5339</v>
      </c>
      <c r="E81" s="47">
        <v>5301</v>
      </c>
      <c r="F81" s="47" t="s">
        <v>20</v>
      </c>
      <c r="G81" s="47">
        <v>10</v>
      </c>
      <c r="H81" s="47">
        <v>85</v>
      </c>
      <c r="I81" s="47">
        <v>34</v>
      </c>
      <c r="J81" s="47">
        <v>32</v>
      </c>
      <c r="K81" s="47">
        <v>25</v>
      </c>
      <c r="L81" s="47">
        <v>8</v>
      </c>
      <c r="M81" s="47">
        <v>18</v>
      </c>
      <c r="N81" s="47">
        <v>88</v>
      </c>
      <c r="O81" s="47">
        <v>66</v>
      </c>
      <c r="P81" s="47">
        <v>21</v>
      </c>
      <c r="Q81" s="47">
        <v>93</v>
      </c>
      <c r="R81" s="47">
        <v>315</v>
      </c>
      <c r="S81" s="47">
        <v>0</v>
      </c>
      <c r="T81" s="47">
        <v>0</v>
      </c>
      <c r="U81" s="47">
        <v>0</v>
      </c>
      <c r="V81" s="47">
        <v>408</v>
      </c>
      <c r="W81" s="47">
        <v>0</v>
      </c>
      <c r="X81" s="47">
        <v>160</v>
      </c>
      <c r="Y81" s="47">
        <v>0</v>
      </c>
      <c r="Z81" s="47">
        <v>264</v>
      </c>
      <c r="AA81" s="47">
        <v>224</v>
      </c>
      <c r="AB81" s="47">
        <v>0</v>
      </c>
      <c r="AC81" s="42">
        <v>1851</v>
      </c>
    </row>
    <row r="82" spans="1:29" x14ac:dyDescent="0.25">
      <c r="A82" s="31" t="s">
        <v>235</v>
      </c>
      <c r="B82" s="32" t="s">
        <v>236</v>
      </c>
      <c r="C82" s="32" t="s">
        <v>237</v>
      </c>
      <c r="D82" s="32">
        <v>5342</v>
      </c>
      <c r="E82" s="32">
        <v>5338</v>
      </c>
      <c r="F82" s="32" t="s">
        <v>49</v>
      </c>
      <c r="G82" s="32">
        <v>14</v>
      </c>
      <c r="H82" s="32">
        <v>18</v>
      </c>
      <c r="I82" s="32">
        <v>1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1</v>
      </c>
      <c r="T82" s="47">
        <v>0</v>
      </c>
      <c r="U82" s="32">
        <v>0</v>
      </c>
      <c r="V82" s="32">
        <v>382</v>
      </c>
      <c r="W82" s="32">
        <v>0</v>
      </c>
      <c r="X82" s="32">
        <v>159</v>
      </c>
      <c r="Y82" s="47">
        <v>0</v>
      </c>
      <c r="Z82" s="32">
        <v>153</v>
      </c>
      <c r="AA82" s="32">
        <v>113</v>
      </c>
      <c r="AB82" s="47">
        <v>0</v>
      </c>
      <c r="AC82" s="39">
        <v>841</v>
      </c>
    </row>
    <row r="83" spans="1:29" hidden="1" x14ac:dyDescent="0.25">
      <c r="A83" s="47" t="s">
        <v>238</v>
      </c>
      <c r="B83" s="47" t="s">
        <v>236</v>
      </c>
      <c r="C83" s="47" t="s">
        <v>239</v>
      </c>
      <c r="D83" s="47">
        <v>5343</v>
      </c>
      <c r="E83" s="47">
        <v>5339</v>
      </c>
      <c r="F83" s="47" t="s">
        <v>20</v>
      </c>
      <c r="G83" s="47">
        <v>11</v>
      </c>
      <c r="H83" s="47">
        <v>78</v>
      </c>
      <c r="I83" s="47">
        <v>38</v>
      </c>
      <c r="J83" s="47">
        <v>35</v>
      </c>
      <c r="K83" s="47">
        <v>9</v>
      </c>
      <c r="L83" s="47">
        <v>5</v>
      </c>
      <c r="M83" s="47">
        <v>12</v>
      </c>
      <c r="N83" s="47">
        <v>50</v>
      </c>
      <c r="O83" s="47">
        <v>29</v>
      </c>
      <c r="P83" s="47">
        <v>9</v>
      </c>
      <c r="Q83" s="47">
        <v>46</v>
      </c>
      <c r="R83" s="47">
        <v>161</v>
      </c>
      <c r="S83" s="47">
        <v>0</v>
      </c>
      <c r="T83" s="47">
        <v>0</v>
      </c>
      <c r="U83" s="47">
        <v>0</v>
      </c>
      <c r="V83" s="47">
        <v>360</v>
      </c>
      <c r="W83" s="47">
        <v>0</v>
      </c>
      <c r="X83" s="47">
        <v>164</v>
      </c>
      <c r="Y83" s="47">
        <v>0</v>
      </c>
      <c r="Z83" s="47">
        <v>254</v>
      </c>
      <c r="AA83" s="47">
        <v>218</v>
      </c>
      <c r="AB83" s="47">
        <v>0</v>
      </c>
      <c r="AC83" s="42">
        <v>1479</v>
      </c>
    </row>
    <row r="84" spans="1:29" hidden="1" x14ac:dyDescent="0.25">
      <c r="A84" s="47" t="s">
        <v>240</v>
      </c>
      <c r="B84" s="47" t="s">
        <v>241</v>
      </c>
      <c r="C84" s="47" t="s">
        <v>152</v>
      </c>
      <c r="D84" s="47">
        <v>5347</v>
      </c>
      <c r="E84" s="47">
        <v>5339</v>
      </c>
      <c r="F84" s="47" t="s">
        <v>20</v>
      </c>
      <c r="G84" s="47">
        <v>14</v>
      </c>
      <c r="H84" s="47">
        <v>88</v>
      </c>
      <c r="I84" s="47">
        <v>40</v>
      </c>
      <c r="J84" s="47">
        <v>41</v>
      </c>
      <c r="K84" s="47">
        <v>9</v>
      </c>
      <c r="L84" s="47">
        <v>5</v>
      </c>
      <c r="M84" s="47">
        <v>14</v>
      </c>
      <c r="N84" s="47">
        <v>62</v>
      </c>
      <c r="O84" s="47">
        <v>45</v>
      </c>
      <c r="P84" s="47">
        <v>11</v>
      </c>
      <c r="Q84" s="47">
        <v>55</v>
      </c>
      <c r="R84" s="47">
        <v>187</v>
      </c>
      <c r="S84" s="47">
        <v>0</v>
      </c>
      <c r="T84" s="47">
        <v>0</v>
      </c>
      <c r="U84" s="47">
        <v>0</v>
      </c>
      <c r="V84" s="47">
        <v>412</v>
      </c>
      <c r="W84" s="47">
        <v>0</v>
      </c>
      <c r="X84" s="47">
        <v>162</v>
      </c>
      <c r="Y84" s="47">
        <v>0</v>
      </c>
      <c r="Z84" s="47">
        <v>258</v>
      </c>
      <c r="AA84" s="47">
        <v>217</v>
      </c>
      <c r="AB84" s="47">
        <v>0</v>
      </c>
      <c r="AC84" s="42">
        <v>1620</v>
      </c>
    </row>
    <row r="85" spans="1:29" hidden="1" x14ac:dyDescent="0.25">
      <c r="A85" s="47" t="s">
        <v>242</v>
      </c>
      <c r="B85" s="47" t="s">
        <v>241</v>
      </c>
      <c r="C85" s="47" t="s">
        <v>66</v>
      </c>
      <c r="D85" s="47">
        <v>5348</v>
      </c>
      <c r="E85" s="47">
        <v>5339</v>
      </c>
      <c r="F85" s="47" t="s">
        <v>20</v>
      </c>
      <c r="G85" s="47">
        <v>13</v>
      </c>
      <c r="H85" s="47">
        <v>86</v>
      </c>
      <c r="I85" s="47">
        <v>38</v>
      </c>
      <c r="J85" s="47">
        <v>34</v>
      </c>
      <c r="K85" s="47">
        <v>25</v>
      </c>
      <c r="L85" s="47">
        <v>7</v>
      </c>
      <c r="M85" s="47">
        <v>31</v>
      </c>
      <c r="N85" s="47">
        <v>86</v>
      </c>
      <c r="O85" s="47">
        <v>64</v>
      </c>
      <c r="P85" s="47">
        <v>22</v>
      </c>
      <c r="Q85" s="47">
        <v>104</v>
      </c>
      <c r="R85" s="47">
        <v>326</v>
      </c>
      <c r="S85" s="47">
        <v>2</v>
      </c>
      <c r="T85" s="47">
        <v>0</v>
      </c>
      <c r="U85" s="47">
        <v>0</v>
      </c>
      <c r="V85" s="47">
        <v>411</v>
      </c>
      <c r="W85" s="47">
        <v>0</v>
      </c>
      <c r="X85" s="47">
        <v>168</v>
      </c>
      <c r="Y85" s="47">
        <v>0</v>
      </c>
      <c r="Z85" s="47">
        <v>257</v>
      </c>
      <c r="AA85" s="47">
        <v>209</v>
      </c>
      <c r="AB85" s="47">
        <v>0</v>
      </c>
      <c r="AC85" s="42">
        <v>1883</v>
      </c>
    </row>
    <row r="86" spans="1:29" x14ac:dyDescent="0.25">
      <c r="A86" s="47" t="s">
        <v>243</v>
      </c>
      <c r="B86" s="47" t="s">
        <v>244</v>
      </c>
      <c r="C86" s="47" t="s">
        <v>245</v>
      </c>
      <c r="D86" s="47">
        <v>5352</v>
      </c>
      <c r="E86" s="47">
        <v>5342</v>
      </c>
      <c r="F86" s="47" t="s">
        <v>49</v>
      </c>
      <c r="G86" s="47">
        <v>14</v>
      </c>
      <c r="H86" s="47">
        <v>20</v>
      </c>
      <c r="I86" s="47">
        <v>1</v>
      </c>
      <c r="J86" s="47">
        <v>0</v>
      </c>
      <c r="K86" s="47">
        <v>0</v>
      </c>
      <c r="L86" s="47">
        <v>0</v>
      </c>
      <c r="M86" s="47">
        <v>0</v>
      </c>
      <c r="N86" s="47">
        <v>0</v>
      </c>
      <c r="O86" s="47">
        <v>0</v>
      </c>
      <c r="P86" s="47">
        <v>0</v>
      </c>
      <c r="Q86" s="47">
        <v>0</v>
      </c>
      <c r="R86" s="47">
        <v>0</v>
      </c>
      <c r="S86" s="47">
        <v>1</v>
      </c>
      <c r="T86" s="47">
        <v>0</v>
      </c>
      <c r="U86" s="47">
        <v>0</v>
      </c>
      <c r="V86" s="47">
        <v>357</v>
      </c>
      <c r="W86" s="47">
        <v>0</v>
      </c>
      <c r="X86" s="47">
        <v>147</v>
      </c>
      <c r="Y86" s="47">
        <v>0</v>
      </c>
      <c r="Z86" s="47">
        <v>157</v>
      </c>
      <c r="AA86" s="47">
        <v>102</v>
      </c>
      <c r="AB86" s="47">
        <v>0</v>
      </c>
      <c r="AC86" s="42">
        <v>799</v>
      </c>
    </row>
    <row r="87" spans="1:29" hidden="1" x14ac:dyDescent="0.25">
      <c r="A87" s="47" t="s">
        <v>247</v>
      </c>
      <c r="B87" s="47" t="s">
        <v>248</v>
      </c>
      <c r="C87" s="47" t="s">
        <v>210</v>
      </c>
      <c r="D87" s="47">
        <v>5354</v>
      </c>
      <c r="E87" s="47">
        <v>5348</v>
      </c>
      <c r="F87" s="47" t="s">
        <v>20</v>
      </c>
      <c r="G87" s="47">
        <v>7</v>
      </c>
      <c r="H87" s="47">
        <v>86</v>
      </c>
      <c r="I87" s="47">
        <v>37</v>
      </c>
      <c r="J87" s="47">
        <v>29</v>
      </c>
      <c r="K87" s="47">
        <v>12</v>
      </c>
      <c r="L87" s="47">
        <v>5</v>
      </c>
      <c r="M87" s="47">
        <v>25</v>
      </c>
      <c r="N87" s="47">
        <v>59</v>
      </c>
      <c r="O87" s="47">
        <v>39</v>
      </c>
      <c r="P87" s="47">
        <v>17</v>
      </c>
      <c r="Q87" s="47">
        <v>83</v>
      </c>
      <c r="R87" s="47">
        <v>198</v>
      </c>
      <c r="S87" s="47">
        <v>0</v>
      </c>
      <c r="T87" s="47">
        <v>0</v>
      </c>
      <c r="U87" s="47">
        <v>0</v>
      </c>
      <c r="V87" s="47">
        <v>408</v>
      </c>
      <c r="W87" s="47">
        <v>0</v>
      </c>
      <c r="X87" s="47">
        <v>170</v>
      </c>
      <c r="Y87" s="47">
        <v>0</v>
      </c>
      <c r="Z87" s="47">
        <v>261</v>
      </c>
      <c r="AA87" s="47">
        <v>193</v>
      </c>
      <c r="AB87" s="47">
        <v>0</v>
      </c>
      <c r="AC87" s="42">
        <v>1629</v>
      </c>
    </row>
    <row r="88" spans="1:29" x14ac:dyDescent="0.25">
      <c r="A88" s="47" t="s">
        <v>249</v>
      </c>
      <c r="B88" s="47" t="s">
        <v>248</v>
      </c>
      <c r="C88" s="47" t="s">
        <v>250</v>
      </c>
      <c r="D88" s="47">
        <v>5356</v>
      </c>
      <c r="E88" s="47">
        <v>5342</v>
      </c>
      <c r="F88" s="47" t="s">
        <v>49</v>
      </c>
      <c r="G88" s="47">
        <v>10</v>
      </c>
      <c r="H88" s="47">
        <v>16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  <c r="N88" s="47">
        <v>0</v>
      </c>
      <c r="O88" s="47">
        <v>0</v>
      </c>
      <c r="P88" s="47">
        <v>0</v>
      </c>
      <c r="Q88" s="47">
        <v>0</v>
      </c>
      <c r="R88" s="47">
        <v>0</v>
      </c>
      <c r="S88" s="47">
        <v>0</v>
      </c>
      <c r="T88" s="47">
        <v>0</v>
      </c>
      <c r="U88" s="47">
        <v>0</v>
      </c>
      <c r="V88" s="47">
        <v>384</v>
      </c>
      <c r="W88" s="47">
        <v>0</v>
      </c>
      <c r="X88" s="47">
        <v>153</v>
      </c>
      <c r="Y88" s="47">
        <v>0</v>
      </c>
      <c r="Z88" s="47">
        <v>167</v>
      </c>
      <c r="AA88" s="47">
        <v>109</v>
      </c>
      <c r="AB88" s="47">
        <v>0</v>
      </c>
      <c r="AC88" s="42">
        <v>839</v>
      </c>
    </row>
    <row r="89" spans="1:29" hidden="1" x14ac:dyDescent="0.25">
      <c r="A89" s="47" t="s">
        <v>252</v>
      </c>
      <c r="B89" s="47" t="s">
        <v>253</v>
      </c>
      <c r="C89" s="47" t="s">
        <v>254</v>
      </c>
      <c r="D89" s="47">
        <v>5357</v>
      </c>
      <c r="E89" s="47">
        <v>5348</v>
      </c>
      <c r="F89" s="47" t="s">
        <v>20</v>
      </c>
      <c r="G89" s="47">
        <v>10</v>
      </c>
      <c r="H89" s="47">
        <v>90</v>
      </c>
      <c r="I89" s="47">
        <v>43</v>
      </c>
      <c r="J89" s="47">
        <v>38</v>
      </c>
      <c r="K89" s="47">
        <v>10</v>
      </c>
      <c r="L89" s="47">
        <v>5</v>
      </c>
      <c r="M89" s="47">
        <v>19</v>
      </c>
      <c r="N89" s="47">
        <v>59</v>
      </c>
      <c r="O89" s="47">
        <v>38</v>
      </c>
      <c r="P89" s="47">
        <v>17</v>
      </c>
      <c r="Q89" s="47">
        <v>72</v>
      </c>
      <c r="R89" s="47">
        <v>187</v>
      </c>
      <c r="S89" s="47">
        <v>0</v>
      </c>
      <c r="T89" s="47">
        <v>0</v>
      </c>
      <c r="U89" s="47">
        <v>0</v>
      </c>
      <c r="V89" s="47">
        <v>399</v>
      </c>
      <c r="W89" s="47">
        <v>0</v>
      </c>
      <c r="X89" s="47">
        <v>159</v>
      </c>
      <c r="Y89" s="47">
        <v>0</v>
      </c>
      <c r="Z89" s="47">
        <v>262</v>
      </c>
      <c r="AA89" s="47">
        <v>224</v>
      </c>
      <c r="AB89" s="47">
        <v>0</v>
      </c>
      <c r="AC89" s="42">
        <v>1632</v>
      </c>
    </row>
    <row r="90" spans="1:29" hidden="1" x14ac:dyDescent="0.25">
      <c r="A90" s="47" t="s">
        <v>255</v>
      </c>
      <c r="B90" s="47" t="s">
        <v>253</v>
      </c>
      <c r="C90" s="47" t="s">
        <v>256</v>
      </c>
      <c r="D90" s="47">
        <v>5359</v>
      </c>
      <c r="E90" s="47">
        <v>5348</v>
      </c>
      <c r="F90" s="47" t="s">
        <v>20</v>
      </c>
      <c r="G90" s="47">
        <v>12</v>
      </c>
      <c r="H90" s="47">
        <v>85</v>
      </c>
      <c r="I90" s="47">
        <v>41</v>
      </c>
      <c r="J90" s="47">
        <v>55</v>
      </c>
      <c r="K90" s="47">
        <v>15</v>
      </c>
      <c r="L90" s="47">
        <v>7</v>
      </c>
      <c r="M90" s="47">
        <v>35</v>
      </c>
      <c r="N90" s="47">
        <v>58</v>
      </c>
      <c r="O90" s="47">
        <v>33</v>
      </c>
      <c r="P90" s="47">
        <v>30</v>
      </c>
      <c r="Q90" s="47">
        <v>139</v>
      </c>
      <c r="R90" s="47">
        <v>173</v>
      </c>
      <c r="S90" s="47">
        <v>0</v>
      </c>
      <c r="T90" s="47">
        <v>0</v>
      </c>
      <c r="U90" s="47">
        <v>0</v>
      </c>
      <c r="V90" s="47">
        <v>410</v>
      </c>
      <c r="W90" s="47">
        <v>0</v>
      </c>
      <c r="X90" s="47">
        <v>160</v>
      </c>
      <c r="Y90" s="47">
        <v>0</v>
      </c>
      <c r="Z90" s="47">
        <v>256</v>
      </c>
      <c r="AA90" s="47">
        <v>169</v>
      </c>
      <c r="AB90" s="47">
        <v>0</v>
      </c>
      <c r="AC90" s="42">
        <v>1678</v>
      </c>
    </row>
    <row r="91" spans="1:29" x14ac:dyDescent="0.25">
      <c r="A91" s="47" t="s">
        <v>257</v>
      </c>
      <c r="B91" s="47" t="s">
        <v>258</v>
      </c>
      <c r="C91" s="47" t="s">
        <v>259</v>
      </c>
      <c r="D91" s="47">
        <v>5360</v>
      </c>
      <c r="E91" s="47">
        <v>5342</v>
      </c>
      <c r="F91" s="47" t="s">
        <v>49</v>
      </c>
      <c r="G91" s="47">
        <v>14</v>
      </c>
      <c r="H91" s="47">
        <v>21</v>
      </c>
      <c r="I91" s="47">
        <v>0</v>
      </c>
      <c r="J91" s="47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376</v>
      </c>
      <c r="W91" s="47">
        <v>0</v>
      </c>
      <c r="X91" s="47">
        <v>155</v>
      </c>
      <c r="Y91" s="47">
        <v>0</v>
      </c>
      <c r="Z91" s="47">
        <v>164</v>
      </c>
      <c r="AA91" s="47">
        <v>110</v>
      </c>
      <c r="AB91" s="47">
        <v>0</v>
      </c>
      <c r="AC91" s="42">
        <v>840</v>
      </c>
    </row>
    <row r="92" spans="1:29" x14ac:dyDescent="0.25">
      <c r="A92" s="47" t="s">
        <v>261</v>
      </c>
      <c r="B92" s="47" t="s">
        <v>258</v>
      </c>
      <c r="C92" s="47" t="s">
        <v>262</v>
      </c>
      <c r="D92" s="47">
        <v>5361</v>
      </c>
      <c r="E92" s="47">
        <v>5360</v>
      </c>
      <c r="F92" s="47" t="s">
        <v>49</v>
      </c>
      <c r="G92" s="47">
        <v>14</v>
      </c>
      <c r="H92" s="47">
        <v>17</v>
      </c>
      <c r="I92" s="47">
        <v>1</v>
      </c>
      <c r="J92" s="47">
        <v>0</v>
      </c>
      <c r="K92" s="47">
        <v>0</v>
      </c>
      <c r="L92" s="47">
        <v>0</v>
      </c>
      <c r="M92" s="47">
        <v>0</v>
      </c>
      <c r="N92" s="47">
        <v>0</v>
      </c>
      <c r="O92" s="47">
        <v>0</v>
      </c>
      <c r="P92" s="47">
        <v>0</v>
      </c>
      <c r="Q92" s="47">
        <v>0</v>
      </c>
      <c r="R92" s="47">
        <v>0</v>
      </c>
      <c r="S92" s="47">
        <v>0</v>
      </c>
      <c r="T92" s="47">
        <v>0</v>
      </c>
      <c r="U92" s="47">
        <v>0</v>
      </c>
      <c r="V92" s="47">
        <v>415</v>
      </c>
      <c r="W92" s="47">
        <v>0</v>
      </c>
      <c r="X92" s="47">
        <v>172</v>
      </c>
      <c r="Y92" s="47">
        <v>0</v>
      </c>
      <c r="Z92" s="47">
        <v>186</v>
      </c>
      <c r="AA92" s="47">
        <v>175</v>
      </c>
      <c r="AB92" s="47">
        <v>0</v>
      </c>
      <c r="AC92" s="42">
        <v>980</v>
      </c>
    </row>
    <row r="93" spans="1:29" hidden="1" x14ac:dyDescent="0.25">
      <c r="A93" s="47" t="s">
        <v>264</v>
      </c>
      <c r="B93" s="47" t="s">
        <v>265</v>
      </c>
      <c r="C93" s="47" t="s">
        <v>57</v>
      </c>
      <c r="D93" s="47">
        <v>5362</v>
      </c>
      <c r="E93" s="47">
        <v>5348</v>
      </c>
      <c r="F93" s="47" t="s">
        <v>20</v>
      </c>
      <c r="G93" s="47">
        <v>12</v>
      </c>
      <c r="H93" s="47">
        <v>79</v>
      </c>
      <c r="I93" s="47">
        <v>39</v>
      </c>
      <c r="J93" s="47">
        <v>48</v>
      </c>
      <c r="K93" s="47">
        <v>20</v>
      </c>
      <c r="L93" s="47">
        <v>11</v>
      </c>
      <c r="M93" s="47">
        <v>68</v>
      </c>
      <c r="N93" s="47">
        <v>39</v>
      </c>
      <c r="O93" s="47">
        <v>40</v>
      </c>
      <c r="P93" s="47">
        <v>42</v>
      </c>
      <c r="Q93" s="47">
        <v>193</v>
      </c>
      <c r="R93" s="47">
        <v>198</v>
      </c>
      <c r="S93" s="47">
        <v>0</v>
      </c>
      <c r="T93" s="47">
        <v>0</v>
      </c>
      <c r="U93" s="47">
        <v>0</v>
      </c>
      <c r="V93" s="47">
        <v>403</v>
      </c>
      <c r="W93" s="47">
        <v>0</v>
      </c>
      <c r="X93" s="47">
        <v>163</v>
      </c>
      <c r="Y93" s="47">
        <v>0</v>
      </c>
      <c r="Z93" s="47">
        <v>263</v>
      </c>
      <c r="AA93" s="47">
        <v>229</v>
      </c>
      <c r="AB93" s="47">
        <v>0</v>
      </c>
      <c r="AC93" s="42">
        <v>1847</v>
      </c>
    </row>
    <row r="94" spans="1:29" x14ac:dyDescent="0.25">
      <c r="A94" s="47" t="s">
        <v>266</v>
      </c>
      <c r="B94" s="47" t="s">
        <v>265</v>
      </c>
      <c r="C94" s="47" t="s">
        <v>267</v>
      </c>
      <c r="D94" s="47">
        <v>5363</v>
      </c>
      <c r="E94" s="47">
        <v>5360</v>
      </c>
      <c r="F94" s="47" t="s">
        <v>49</v>
      </c>
      <c r="G94" s="47">
        <v>10</v>
      </c>
      <c r="H94" s="47">
        <v>16</v>
      </c>
      <c r="I94" s="47">
        <v>1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7">
        <v>0</v>
      </c>
      <c r="S94" s="47">
        <v>0</v>
      </c>
      <c r="T94" s="47">
        <v>0</v>
      </c>
      <c r="U94" s="47">
        <v>0</v>
      </c>
      <c r="V94" s="47">
        <v>372</v>
      </c>
      <c r="W94" s="47">
        <v>0</v>
      </c>
      <c r="X94" s="47">
        <v>83</v>
      </c>
      <c r="Y94" s="47">
        <v>0</v>
      </c>
      <c r="Z94" s="47">
        <v>167</v>
      </c>
      <c r="AA94" s="47">
        <v>79</v>
      </c>
      <c r="AB94" s="47">
        <v>0</v>
      </c>
      <c r="AC94" s="42">
        <v>728</v>
      </c>
    </row>
    <row r="95" spans="1:29" hidden="1" x14ac:dyDescent="0.25">
      <c r="A95" s="47" t="s">
        <v>269</v>
      </c>
      <c r="B95" s="47" t="s">
        <v>270</v>
      </c>
      <c r="C95" s="47" t="s">
        <v>271</v>
      </c>
      <c r="D95" s="47">
        <v>5369</v>
      </c>
      <c r="E95" s="47">
        <v>5348</v>
      </c>
      <c r="F95" s="47" t="s">
        <v>20</v>
      </c>
      <c r="G95" s="47">
        <v>7</v>
      </c>
      <c r="H95" s="47">
        <v>47</v>
      </c>
      <c r="I95" s="47">
        <v>33</v>
      </c>
      <c r="J95" s="47">
        <v>19</v>
      </c>
      <c r="K95" s="47">
        <v>6</v>
      </c>
      <c r="L95" s="47">
        <v>6</v>
      </c>
      <c r="M95" s="47">
        <v>29</v>
      </c>
      <c r="N95" s="47">
        <v>34</v>
      </c>
      <c r="O95" s="47">
        <v>14</v>
      </c>
      <c r="P95" s="47">
        <v>21</v>
      </c>
      <c r="Q95" s="47">
        <v>112</v>
      </c>
      <c r="R95" s="47">
        <v>67</v>
      </c>
      <c r="S95" s="47">
        <v>0</v>
      </c>
      <c r="T95" s="47">
        <v>0</v>
      </c>
      <c r="U95" s="47">
        <v>0</v>
      </c>
      <c r="V95" s="47">
        <v>321</v>
      </c>
      <c r="W95" s="47">
        <v>0</v>
      </c>
      <c r="X95" s="47">
        <v>174</v>
      </c>
      <c r="Y95" s="47">
        <v>0</v>
      </c>
      <c r="Z95" s="47">
        <v>267</v>
      </c>
      <c r="AA95" s="47">
        <v>235</v>
      </c>
      <c r="AB95" s="47">
        <v>0</v>
      </c>
      <c r="AC95" s="42">
        <v>1392</v>
      </c>
    </row>
    <row r="96" spans="1:29" hidden="1" x14ac:dyDescent="0.25">
      <c r="A96" s="47" t="s">
        <v>273</v>
      </c>
      <c r="B96" s="47" t="s">
        <v>274</v>
      </c>
      <c r="C96" s="47" t="s">
        <v>275</v>
      </c>
      <c r="D96" s="47">
        <v>5380</v>
      </c>
      <c r="E96" s="47">
        <v>5348</v>
      </c>
      <c r="F96" s="47" t="s">
        <v>20</v>
      </c>
      <c r="G96" s="47">
        <v>4</v>
      </c>
      <c r="H96" s="47">
        <v>42</v>
      </c>
      <c r="I96" s="47">
        <v>39</v>
      </c>
      <c r="J96" s="47">
        <v>14</v>
      </c>
      <c r="K96" s="47">
        <v>14</v>
      </c>
      <c r="L96" s="47">
        <v>6</v>
      </c>
      <c r="M96" s="47">
        <v>28</v>
      </c>
      <c r="N96" s="47">
        <v>61</v>
      </c>
      <c r="O96" s="47">
        <v>39</v>
      </c>
      <c r="P96" s="47">
        <v>19</v>
      </c>
      <c r="Q96" s="47">
        <v>100</v>
      </c>
      <c r="R96" s="47">
        <v>188</v>
      </c>
      <c r="S96" s="47">
        <v>0</v>
      </c>
      <c r="T96" s="47">
        <v>0</v>
      </c>
      <c r="U96" s="47">
        <v>0</v>
      </c>
      <c r="V96" s="47">
        <v>416</v>
      </c>
      <c r="W96" s="47">
        <v>0</v>
      </c>
      <c r="X96" s="47">
        <v>162</v>
      </c>
      <c r="Y96" s="47">
        <v>0</v>
      </c>
      <c r="Z96" s="47">
        <v>264</v>
      </c>
      <c r="AA96" s="47">
        <v>229</v>
      </c>
      <c r="AB96" s="47">
        <v>0</v>
      </c>
      <c r="AC96" s="42">
        <v>1625</v>
      </c>
    </row>
    <row r="97" spans="1:29" hidden="1" x14ac:dyDescent="0.25">
      <c r="A97" s="47" t="s">
        <v>276</v>
      </c>
      <c r="B97" s="47" t="s">
        <v>274</v>
      </c>
      <c r="C97" s="47" t="s">
        <v>277</v>
      </c>
      <c r="D97" s="47">
        <v>5381</v>
      </c>
      <c r="E97" s="47">
        <v>5348</v>
      </c>
      <c r="F97" s="47" t="s">
        <v>20</v>
      </c>
      <c r="G97" s="47">
        <v>6</v>
      </c>
      <c r="H97" s="47">
        <v>62</v>
      </c>
      <c r="I97" s="47">
        <v>39</v>
      </c>
      <c r="J97" s="47">
        <v>33</v>
      </c>
      <c r="K97" s="47">
        <v>7</v>
      </c>
      <c r="L97" s="47">
        <v>0</v>
      </c>
      <c r="M97" s="47">
        <v>1</v>
      </c>
      <c r="N97" s="47">
        <v>26</v>
      </c>
      <c r="O97" s="47">
        <v>18</v>
      </c>
      <c r="P97" s="47">
        <v>0</v>
      </c>
      <c r="Q97" s="47">
        <v>0</v>
      </c>
      <c r="R97" s="47">
        <v>95</v>
      </c>
      <c r="S97" s="47">
        <v>0</v>
      </c>
      <c r="T97" s="47">
        <v>0</v>
      </c>
      <c r="U97" s="47">
        <v>0</v>
      </c>
      <c r="V97" s="47">
        <v>401</v>
      </c>
      <c r="W97" s="47">
        <v>0</v>
      </c>
      <c r="X97" s="47">
        <v>159</v>
      </c>
      <c r="Y97" s="47">
        <v>0</v>
      </c>
      <c r="Z97" s="47">
        <v>258</v>
      </c>
      <c r="AA97" s="47">
        <v>218</v>
      </c>
      <c r="AB97" s="47">
        <v>0</v>
      </c>
      <c r="AC97" s="42">
        <v>1323</v>
      </c>
    </row>
    <row r="98" spans="1:29" hidden="1" x14ac:dyDescent="0.25">
      <c r="A98" s="47" t="s">
        <v>279</v>
      </c>
      <c r="B98" s="47" t="s">
        <v>274</v>
      </c>
      <c r="C98" s="47" t="s">
        <v>683</v>
      </c>
      <c r="D98" s="47">
        <v>5383</v>
      </c>
      <c r="E98" s="47">
        <v>5348</v>
      </c>
      <c r="F98" s="47" t="s">
        <v>20</v>
      </c>
      <c r="G98" s="47">
        <v>6</v>
      </c>
      <c r="H98" s="47">
        <v>56</v>
      </c>
      <c r="I98" s="47">
        <v>30</v>
      </c>
      <c r="J98" s="47">
        <v>26</v>
      </c>
      <c r="K98" s="47">
        <v>10</v>
      </c>
      <c r="L98" s="47">
        <v>5</v>
      </c>
      <c r="M98" s="47">
        <v>19</v>
      </c>
      <c r="N98" s="47">
        <v>60</v>
      </c>
      <c r="O98" s="47">
        <v>39</v>
      </c>
      <c r="P98" s="47">
        <v>17</v>
      </c>
      <c r="Q98" s="47">
        <v>81</v>
      </c>
      <c r="R98" s="47">
        <v>179</v>
      </c>
      <c r="S98" s="47">
        <v>0</v>
      </c>
      <c r="T98" s="47">
        <v>0</v>
      </c>
      <c r="U98" s="47">
        <v>0</v>
      </c>
      <c r="V98" s="47">
        <v>411</v>
      </c>
      <c r="W98" s="47">
        <v>0</v>
      </c>
      <c r="X98" s="47">
        <v>167</v>
      </c>
      <c r="Y98" s="47">
        <v>0</v>
      </c>
      <c r="Z98" s="47">
        <v>268</v>
      </c>
      <c r="AA98" s="47">
        <v>235</v>
      </c>
      <c r="AB98" s="47">
        <v>0</v>
      </c>
      <c r="AC98" s="42">
        <v>1609</v>
      </c>
    </row>
    <row r="99" spans="1:29" hidden="1" x14ac:dyDescent="0.25">
      <c r="A99" s="47" t="s">
        <v>282</v>
      </c>
      <c r="B99" s="47" t="s">
        <v>283</v>
      </c>
      <c r="C99" s="47" t="s">
        <v>284</v>
      </c>
      <c r="D99" s="47">
        <v>5385</v>
      </c>
      <c r="E99" s="47">
        <v>5348</v>
      </c>
      <c r="F99" s="47" t="s">
        <v>20</v>
      </c>
      <c r="G99" s="47">
        <v>9</v>
      </c>
      <c r="H99" s="47">
        <v>52</v>
      </c>
      <c r="I99" s="47">
        <v>35</v>
      </c>
      <c r="J99" s="47">
        <v>19</v>
      </c>
      <c r="K99" s="47">
        <v>12</v>
      </c>
      <c r="L99" s="47">
        <v>6</v>
      </c>
      <c r="M99" s="47">
        <v>32</v>
      </c>
      <c r="N99" s="47">
        <v>56</v>
      </c>
      <c r="O99" s="47">
        <v>41</v>
      </c>
      <c r="P99" s="47">
        <v>24</v>
      </c>
      <c r="Q99" s="47">
        <v>115</v>
      </c>
      <c r="R99" s="47">
        <v>189</v>
      </c>
      <c r="S99" s="47">
        <v>0</v>
      </c>
      <c r="T99" s="47">
        <v>0</v>
      </c>
      <c r="U99" s="47">
        <v>0</v>
      </c>
      <c r="V99" s="47">
        <v>399</v>
      </c>
      <c r="W99" s="47">
        <v>0</v>
      </c>
      <c r="X99" s="47">
        <v>168</v>
      </c>
      <c r="Y99" s="47">
        <v>0</v>
      </c>
      <c r="Z99" s="47">
        <v>268</v>
      </c>
      <c r="AA99" s="47">
        <v>210</v>
      </c>
      <c r="AB99" s="47">
        <v>0</v>
      </c>
      <c r="AC99" s="42">
        <v>1635</v>
      </c>
    </row>
    <row r="100" spans="1:29" hidden="1" x14ac:dyDescent="0.25">
      <c r="A100" s="47" t="s">
        <v>285</v>
      </c>
      <c r="B100" s="47" t="s">
        <v>283</v>
      </c>
      <c r="C100" s="47" t="s">
        <v>234</v>
      </c>
      <c r="D100" s="47">
        <v>5397</v>
      </c>
      <c r="E100" s="47">
        <v>5348</v>
      </c>
      <c r="F100" s="47" t="s">
        <v>20</v>
      </c>
      <c r="G100" s="47">
        <v>8</v>
      </c>
      <c r="H100" s="47">
        <v>50</v>
      </c>
      <c r="I100" s="47">
        <v>39</v>
      </c>
      <c r="J100" s="47">
        <v>19</v>
      </c>
      <c r="K100" s="47">
        <v>22</v>
      </c>
      <c r="L100" s="47">
        <v>11</v>
      </c>
      <c r="M100" s="47">
        <v>65</v>
      </c>
      <c r="N100" s="47">
        <v>61</v>
      </c>
      <c r="O100" s="47">
        <v>45</v>
      </c>
      <c r="P100" s="47">
        <v>43</v>
      </c>
      <c r="Q100" s="47">
        <v>211</v>
      </c>
      <c r="R100" s="47">
        <v>252</v>
      </c>
      <c r="S100" s="47">
        <v>0</v>
      </c>
      <c r="T100" s="47">
        <v>0</v>
      </c>
      <c r="U100" s="47">
        <v>0</v>
      </c>
      <c r="V100" s="47">
        <v>408</v>
      </c>
      <c r="W100" s="47">
        <v>0</v>
      </c>
      <c r="X100" s="47">
        <v>152</v>
      </c>
      <c r="Y100" s="47">
        <v>0</v>
      </c>
      <c r="Z100" s="47">
        <v>579</v>
      </c>
      <c r="AA100" s="47">
        <v>471</v>
      </c>
      <c r="AB100" s="47">
        <v>0</v>
      </c>
      <c r="AC100" s="42">
        <v>2436</v>
      </c>
    </row>
    <row r="101" spans="1:29" hidden="1" x14ac:dyDescent="0.25">
      <c r="A101" s="47" t="s">
        <v>286</v>
      </c>
      <c r="B101" s="47" t="s">
        <v>287</v>
      </c>
      <c r="C101" s="47" t="s">
        <v>288</v>
      </c>
      <c r="D101" s="47">
        <v>5402</v>
      </c>
      <c r="E101" s="47">
        <v>5385</v>
      </c>
      <c r="F101" s="47" t="s">
        <v>20</v>
      </c>
      <c r="G101" s="47">
        <v>8</v>
      </c>
      <c r="H101" s="47">
        <v>72</v>
      </c>
      <c r="I101" s="47">
        <v>39</v>
      </c>
      <c r="J101" s="47">
        <v>41</v>
      </c>
      <c r="K101" s="47">
        <v>12</v>
      </c>
      <c r="L101" s="47">
        <v>7</v>
      </c>
      <c r="M101" s="47">
        <v>35</v>
      </c>
      <c r="N101" s="47">
        <v>56</v>
      </c>
      <c r="O101" s="47">
        <v>37</v>
      </c>
      <c r="P101" s="47">
        <v>27</v>
      </c>
      <c r="Q101" s="47">
        <v>133</v>
      </c>
      <c r="R101" s="47">
        <v>171</v>
      </c>
      <c r="S101" s="47">
        <v>0</v>
      </c>
      <c r="T101" s="47">
        <v>0</v>
      </c>
      <c r="U101" s="47">
        <v>0</v>
      </c>
      <c r="V101" s="47">
        <v>394</v>
      </c>
      <c r="W101" s="47">
        <v>0</v>
      </c>
      <c r="X101" s="47">
        <v>170</v>
      </c>
      <c r="Y101" s="47">
        <v>0</v>
      </c>
      <c r="Z101" s="47">
        <v>249</v>
      </c>
      <c r="AA101" s="47">
        <v>216</v>
      </c>
      <c r="AB101" s="47">
        <v>0</v>
      </c>
      <c r="AC101" s="42">
        <v>1667</v>
      </c>
    </row>
    <row r="102" spans="1:29" hidden="1" x14ac:dyDescent="0.25">
      <c r="A102" s="47" t="s">
        <v>290</v>
      </c>
      <c r="B102" s="47" t="s">
        <v>291</v>
      </c>
      <c r="C102" s="47" t="s">
        <v>48</v>
      </c>
      <c r="D102" s="47">
        <v>5406</v>
      </c>
      <c r="E102" s="47">
        <v>5385</v>
      </c>
      <c r="F102" s="47" t="s">
        <v>20</v>
      </c>
      <c r="G102" s="47">
        <v>11</v>
      </c>
      <c r="H102" s="47">
        <v>67</v>
      </c>
      <c r="I102" s="47">
        <v>42</v>
      </c>
      <c r="J102" s="47">
        <v>41</v>
      </c>
      <c r="K102" s="47">
        <v>18</v>
      </c>
      <c r="L102" s="47">
        <v>10</v>
      </c>
      <c r="M102" s="47">
        <v>61</v>
      </c>
      <c r="N102" s="47">
        <v>50</v>
      </c>
      <c r="O102" s="47">
        <v>42</v>
      </c>
      <c r="P102" s="47">
        <v>39</v>
      </c>
      <c r="Q102" s="47">
        <v>179</v>
      </c>
      <c r="R102" s="47">
        <v>204</v>
      </c>
      <c r="S102" s="47">
        <v>0</v>
      </c>
      <c r="T102" s="47">
        <v>0</v>
      </c>
      <c r="U102" s="47">
        <v>0</v>
      </c>
      <c r="V102" s="47">
        <v>398</v>
      </c>
      <c r="W102" s="47">
        <v>0</v>
      </c>
      <c r="X102" s="47">
        <v>162</v>
      </c>
      <c r="Y102" s="47">
        <v>0</v>
      </c>
      <c r="Z102" s="47">
        <v>265</v>
      </c>
      <c r="AA102" s="47">
        <v>185</v>
      </c>
      <c r="AB102" s="47">
        <v>0</v>
      </c>
      <c r="AC102" s="42">
        <v>1774</v>
      </c>
    </row>
    <row r="103" spans="1:29" x14ac:dyDescent="0.25">
      <c r="A103" s="47" t="s">
        <v>292</v>
      </c>
      <c r="B103" s="47" t="s">
        <v>293</v>
      </c>
      <c r="C103" s="47" t="s">
        <v>294</v>
      </c>
      <c r="D103" s="47">
        <v>5411</v>
      </c>
      <c r="E103" s="47">
        <v>5361</v>
      </c>
      <c r="F103" s="47" t="s">
        <v>49</v>
      </c>
      <c r="G103" s="47">
        <v>0</v>
      </c>
      <c r="H103" s="47">
        <v>1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42</v>
      </c>
      <c r="W103" s="47">
        <v>0</v>
      </c>
      <c r="X103" s="47">
        <v>72</v>
      </c>
      <c r="Y103" s="47">
        <v>0</v>
      </c>
      <c r="Z103" s="47">
        <v>80</v>
      </c>
      <c r="AA103" s="47">
        <v>19</v>
      </c>
      <c r="AB103" s="47">
        <v>0</v>
      </c>
      <c r="AC103" s="42">
        <v>214</v>
      </c>
    </row>
    <row r="104" spans="1:29" hidden="1" x14ac:dyDescent="0.25">
      <c r="A104" s="47" t="s">
        <v>295</v>
      </c>
      <c r="B104" s="47" t="s">
        <v>293</v>
      </c>
      <c r="C104" s="47" t="s">
        <v>296</v>
      </c>
      <c r="D104" s="47">
        <v>5413</v>
      </c>
      <c r="E104" s="47">
        <v>5385</v>
      </c>
      <c r="F104" s="47" t="s">
        <v>20</v>
      </c>
      <c r="G104" s="47">
        <v>4</v>
      </c>
      <c r="H104" s="47">
        <v>35</v>
      </c>
      <c r="I104" s="47">
        <v>32</v>
      </c>
      <c r="J104" s="47">
        <v>14</v>
      </c>
      <c r="K104" s="47">
        <v>11</v>
      </c>
      <c r="L104" s="47">
        <v>6</v>
      </c>
      <c r="M104" s="47">
        <v>19</v>
      </c>
      <c r="N104" s="47">
        <v>57</v>
      </c>
      <c r="O104" s="47">
        <v>37</v>
      </c>
      <c r="P104" s="47">
        <v>16</v>
      </c>
      <c r="Q104" s="47">
        <v>84</v>
      </c>
      <c r="R104" s="47">
        <v>183</v>
      </c>
      <c r="S104" s="47">
        <v>0</v>
      </c>
      <c r="T104" s="47">
        <v>0</v>
      </c>
      <c r="U104" s="47">
        <v>0</v>
      </c>
      <c r="V104" s="47">
        <v>167</v>
      </c>
      <c r="W104" s="47">
        <v>0</v>
      </c>
      <c r="X104" s="47">
        <v>167</v>
      </c>
      <c r="Y104" s="47">
        <v>0</v>
      </c>
      <c r="Z104" s="47">
        <v>249</v>
      </c>
      <c r="AA104" s="47">
        <v>199</v>
      </c>
      <c r="AB104" s="47">
        <v>0</v>
      </c>
      <c r="AC104" s="42">
        <v>1280</v>
      </c>
    </row>
    <row r="105" spans="1:29" hidden="1" x14ac:dyDescent="0.25">
      <c r="A105" s="47" t="s">
        <v>297</v>
      </c>
      <c r="B105" s="47" t="s">
        <v>298</v>
      </c>
      <c r="C105" s="47" t="s">
        <v>299</v>
      </c>
      <c r="D105" s="47">
        <v>5415</v>
      </c>
      <c r="E105" s="47">
        <v>5406</v>
      </c>
      <c r="F105" s="47" t="s">
        <v>20</v>
      </c>
      <c r="G105" s="47">
        <v>11</v>
      </c>
      <c r="H105" s="47">
        <v>58</v>
      </c>
      <c r="I105" s="47">
        <v>38</v>
      </c>
      <c r="J105" s="47">
        <v>29</v>
      </c>
      <c r="K105" s="47">
        <v>18</v>
      </c>
      <c r="L105" s="47">
        <v>9</v>
      </c>
      <c r="M105" s="47">
        <v>52</v>
      </c>
      <c r="N105" s="47">
        <v>47</v>
      </c>
      <c r="O105" s="47">
        <v>36</v>
      </c>
      <c r="P105" s="47">
        <v>34</v>
      </c>
      <c r="Q105" s="47">
        <v>175</v>
      </c>
      <c r="R105" s="47">
        <v>176</v>
      </c>
      <c r="S105" s="47">
        <v>0</v>
      </c>
      <c r="T105" s="47">
        <v>0</v>
      </c>
      <c r="U105" s="47">
        <v>0</v>
      </c>
      <c r="V105" s="47">
        <v>407</v>
      </c>
      <c r="W105" s="47">
        <v>0</v>
      </c>
      <c r="X105" s="47">
        <v>160</v>
      </c>
      <c r="Y105" s="47">
        <v>0</v>
      </c>
      <c r="Z105" s="47">
        <v>238</v>
      </c>
      <c r="AA105" s="47">
        <v>150</v>
      </c>
      <c r="AB105" s="47">
        <v>0</v>
      </c>
      <c r="AC105" s="42">
        <v>1638</v>
      </c>
    </row>
    <row r="106" spans="1:29" hidden="1" x14ac:dyDescent="0.25">
      <c r="A106" s="47" t="s">
        <v>300</v>
      </c>
      <c r="B106" s="47" t="s">
        <v>301</v>
      </c>
      <c r="C106" s="47" t="s">
        <v>302</v>
      </c>
      <c r="D106" s="47">
        <v>5435</v>
      </c>
      <c r="E106" s="47">
        <v>5406</v>
      </c>
      <c r="F106" s="47" t="s">
        <v>20</v>
      </c>
      <c r="G106" s="47">
        <v>10</v>
      </c>
      <c r="H106" s="47">
        <v>73</v>
      </c>
      <c r="I106" s="47">
        <v>39</v>
      </c>
      <c r="J106" s="47">
        <v>41</v>
      </c>
      <c r="K106" s="47">
        <v>5</v>
      </c>
      <c r="L106" s="47">
        <v>0</v>
      </c>
      <c r="M106" s="47">
        <v>0</v>
      </c>
      <c r="N106" s="47">
        <v>13</v>
      </c>
      <c r="O106" s="47">
        <v>7</v>
      </c>
      <c r="P106" s="47">
        <v>0</v>
      </c>
      <c r="Q106" s="47">
        <v>0</v>
      </c>
      <c r="R106" s="47">
        <v>35</v>
      </c>
      <c r="S106" s="47">
        <v>0</v>
      </c>
      <c r="T106" s="47">
        <v>0</v>
      </c>
      <c r="U106" s="47">
        <v>0</v>
      </c>
      <c r="V106" s="47">
        <v>400</v>
      </c>
      <c r="W106" s="47">
        <v>0</v>
      </c>
      <c r="X106" s="47">
        <v>170</v>
      </c>
      <c r="Y106" s="47">
        <v>0</v>
      </c>
      <c r="Z106" s="47">
        <v>258</v>
      </c>
      <c r="AA106" s="47">
        <v>172</v>
      </c>
      <c r="AB106" s="47">
        <v>0</v>
      </c>
      <c r="AC106" s="42">
        <v>1223</v>
      </c>
    </row>
    <row r="107" spans="1:29" hidden="1" x14ac:dyDescent="0.25">
      <c r="A107" s="47" t="s">
        <v>303</v>
      </c>
      <c r="B107" s="47" t="s">
        <v>301</v>
      </c>
      <c r="C107" s="47" t="s">
        <v>304</v>
      </c>
      <c r="D107" s="47">
        <v>5436</v>
      </c>
      <c r="E107" s="47">
        <v>5406</v>
      </c>
      <c r="F107" s="47" t="s">
        <v>20</v>
      </c>
      <c r="G107" s="47">
        <v>12</v>
      </c>
      <c r="H107" s="47">
        <v>47</v>
      </c>
      <c r="I107" s="47">
        <v>31</v>
      </c>
      <c r="J107" s="47">
        <v>32</v>
      </c>
      <c r="K107" s="47">
        <v>13</v>
      </c>
      <c r="L107" s="47">
        <v>6</v>
      </c>
      <c r="M107" s="47">
        <v>34</v>
      </c>
      <c r="N107" s="47">
        <v>57</v>
      </c>
      <c r="O107" s="47">
        <v>40</v>
      </c>
      <c r="P107" s="47">
        <v>26</v>
      </c>
      <c r="Q107" s="47">
        <v>127</v>
      </c>
      <c r="R107" s="47">
        <v>177</v>
      </c>
      <c r="S107" s="47">
        <v>0</v>
      </c>
      <c r="T107" s="47">
        <v>0</v>
      </c>
      <c r="U107" s="47">
        <v>0</v>
      </c>
      <c r="V107" s="47">
        <v>264</v>
      </c>
      <c r="W107" s="47">
        <v>0</v>
      </c>
      <c r="X107" s="47">
        <v>154</v>
      </c>
      <c r="Y107" s="47">
        <v>0</v>
      </c>
      <c r="Z107" s="47">
        <v>214</v>
      </c>
      <c r="AA107" s="47">
        <v>162</v>
      </c>
      <c r="AB107" s="47">
        <v>0</v>
      </c>
      <c r="AC107" s="42">
        <v>1396</v>
      </c>
    </row>
    <row r="108" spans="1:29" hidden="1" x14ac:dyDescent="0.25">
      <c r="A108" s="47" t="s">
        <v>305</v>
      </c>
      <c r="B108" s="47" t="s">
        <v>306</v>
      </c>
      <c r="C108" s="47" t="s">
        <v>42</v>
      </c>
      <c r="D108" s="47">
        <v>5440</v>
      </c>
      <c r="E108" s="47">
        <v>5406</v>
      </c>
      <c r="F108" s="47" t="s">
        <v>20</v>
      </c>
      <c r="G108" s="47">
        <v>9</v>
      </c>
      <c r="H108" s="47">
        <v>70</v>
      </c>
      <c r="I108" s="47">
        <v>40</v>
      </c>
      <c r="J108" s="47">
        <v>39</v>
      </c>
      <c r="K108" s="47">
        <v>13</v>
      </c>
      <c r="L108" s="47">
        <v>6</v>
      </c>
      <c r="M108" s="47">
        <v>34</v>
      </c>
      <c r="N108" s="47">
        <v>55</v>
      </c>
      <c r="O108" s="47">
        <v>40</v>
      </c>
      <c r="P108" s="47">
        <v>26</v>
      </c>
      <c r="Q108" s="47">
        <v>122</v>
      </c>
      <c r="R108" s="47">
        <v>183</v>
      </c>
      <c r="S108" s="47">
        <v>0</v>
      </c>
      <c r="T108" s="47">
        <v>0</v>
      </c>
      <c r="U108" s="47">
        <v>0</v>
      </c>
      <c r="V108" s="47">
        <v>401</v>
      </c>
      <c r="W108" s="47">
        <v>0</v>
      </c>
      <c r="X108" s="47">
        <v>160</v>
      </c>
      <c r="Y108" s="47">
        <v>0</v>
      </c>
      <c r="Z108" s="47">
        <v>255</v>
      </c>
      <c r="AA108" s="47">
        <v>185</v>
      </c>
      <c r="AB108" s="47">
        <v>0</v>
      </c>
      <c r="AC108" s="42">
        <v>1638</v>
      </c>
    </row>
    <row r="109" spans="1:29" x14ac:dyDescent="0.25">
      <c r="A109" s="47" t="s">
        <v>307</v>
      </c>
      <c r="B109" s="47" t="s">
        <v>306</v>
      </c>
      <c r="C109" s="47" t="s">
        <v>308</v>
      </c>
      <c r="D109" s="47">
        <v>5445</v>
      </c>
      <c r="E109" s="47">
        <v>5361</v>
      </c>
      <c r="F109" s="47" t="s">
        <v>49</v>
      </c>
      <c r="G109" s="47">
        <v>0</v>
      </c>
      <c r="H109" s="47">
        <v>0</v>
      </c>
      <c r="I109" s="47">
        <v>1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1</v>
      </c>
      <c r="V109" s="47">
        <v>102</v>
      </c>
      <c r="W109" s="47">
        <v>0</v>
      </c>
      <c r="X109" s="47">
        <v>81</v>
      </c>
      <c r="Y109" s="47">
        <v>0</v>
      </c>
      <c r="Z109" s="47">
        <v>172</v>
      </c>
      <c r="AA109" s="47">
        <v>53</v>
      </c>
      <c r="AB109" s="47">
        <v>0</v>
      </c>
      <c r="AC109" s="42">
        <v>410</v>
      </c>
    </row>
    <row r="110" spans="1:29" hidden="1" x14ac:dyDescent="0.25">
      <c r="A110" s="47" t="s">
        <v>310</v>
      </c>
      <c r="B110" s="47" t="s">
        <v>311</v>
      </c>
      <c r="C110" s="47" t="s">
        <v>312</v>
      </c>
      <c r="D110" s="47">
        <v>5447</v>
      </c>
      <c r="E110" s="47">
        <v>5406</v>
      </c>
      <c r="F110" s="47" t="s">
        <v>20</v>
      </c>
      <c r="G110" s="47">
        <v>8</v>
      </c>
      <c r="H110" s="47">
        <v>73</v>
      </c>
      <c r="I110" s="47">
        <v>38</v>
      </c>
      <c r="J110" s="47">
        <v>40</v>
      </c>
      <c r="K110" s="47">
        <v>7</v>
      </c>
      <c r="L110" s="47">
        <v>5</v>
      </c>
      <c r="M110" s="47">
        <v>14</v>
      </c>
      <c r="N110" s="47">
        <v>55</v>
      </c>
      <c r="O110" s="47">
        <v>32</v>
      </c>
      <c r="P110" s="47">
        <v>10</v>
      </c>
      <c r="Q110" s="47">
        <v>52</v>
      </c>
      <c r="R110" s="47">
        <v>166</v>
      </c>
      <c r="S110" s="47">
        <v>0</v>
      </c>
      <c r="T110" s="47">
        <v>0</v>
      </c>
      <c r="U110" s="47">
        <v>0</v>
      </c>
      <c r="V110" s="47">
        <v>389</v>
      </c>
      <c r="W110" s="47">
        <v>0</v>
      </c>
      <c r="X110" s="47">
        <v>151</v>
      </c>
      <c r="Y110" s="47">
        <v>0</v>
      </c>
      <c r="Z110" s="47">
        <v>575</v>
      </c>
      <c r="AA110" s="47">
        <v>465</v>
      </c>
      <c r="AB110" s="47">
        <v>0</v>
      </c>
      <c r="AC110" s="42">
        <v>2080</v>
      </c>
    </row>
    <row r="111" spans="1:29" hidden="1" x14ac:dyDescent="0.25">
      <c r="A111" s="47" t="s">
        <v>313</v>
      </c>
      <c r="B111" s="47" t="s">
        <v>311</v>
      </c>
      <c r="C111" s="47" t="s">
        <v>153</v>
      </c>
      <c r="D111" s="47">
        <v>5449</v>
      </c>
      <c r="E111" s="47">
        <v>5447</v>
      </c>
      <c r="F111" s="47" t="s">
        <v>20</v>
      </c>
      <c r="G111" s="47">
        <v>6</v>
      </c>
      <c r="H111" s="47">
        <v>31</v>
      </c>
      <c r="I111" s="47">
        <v>43</v>
      </c>
      <c r="J111" s="47">
        <v>0</v>
      </c>
      <c r="K111" s="47">
        <v>39</v>
      </c>
      <c r="L111" s="47">
        <v>5</v>
      </c>
      <c r="M111" s="47">
        <v>28</v>
      </c>
      <c r="N111" s="47">
        <v>103</v>
      </c>
      <c r="O111" s="47">
        <v>56</v>
      </c>
      <c r="P111" s="47">
        <v>11</v>
      </c>
      <c r="Q111" s="47">
        <v>77</v>
      </c>
      <c r="R111" s="47">
        <v>421</v>
      </c>
      <c r="S111" s="47">
        <v>0</v>
      </c>
      <c r="T111" s="47">
        <v>0</v>
      </c>
      <c r="U111" s="47">
        <v>0</v>
      </c>
      <c r="V111" s="47">
        <v>425</v>
      </c>
      <c r="W111" s="47">
        <v>0</v>
      </c>
      <c r="X111" s="47">
        <v>170</v>
      </c>
      <c r="Y111" s="47">
        <v>0</v>
      </c>
      <c r="Z111" s="47">
        <v>269</v>
      </c>
      <c r="AA111" s="47">
        <v>195</v>
      </c>
      <c r="AB111" s="47">
        <v>0</v>
      </c>
      <c r="AC111" s="42">
        <v>1879</v>
      </c>
    </row>
    <row r="112" spans="1:29" hidden="1" x14ac:dyDescent="0.25">
      <c r="A112" s="47" t="s">
        <v>314</v>
      </c>
      <c r="B112" s="47" t="s">
        <v>315</v>
      </c>
      <c r="C112" s="47" t="s">
        <v>316</v>
      </c>
      <c r="D112" s="47">
        <v>5459</v>
      </c>
      <c r="E112" s="47">
        <v>5457</v>
      </c>
      <c r="F112" s="47" t="s">
        <v>20</v>
      </c>
      <c r="G112" s="47">
        <v>6</v>
      </c>
      <c r="H112" s="47">
        <v>70</v>
      </c>
      <c r="I112" s="47">
        <v>29</v>
      </c>
      <c r="J112" s="47">
        <v>50</v>
      </c>
      <c r="K112" s="47">
        <v>15</v>
      </c>
      <c r="L112" s="47">
        <v>9</v>
      </c>
      <c r="M112" s="47">
        <v>52</v>
      </c>
      <c r="N112" s="47">
        <v>51</v>
      </c>
      <c r="O112" s="47">
        <v>34</v>
      </c>
      <c r="P112" s="47">
        <v>35</v>
      </c>
      <c r="Q112" s="47">
        <v>176</v>
      </c>
      <c r="R112" s="47">
        <v>169</v>
      </c>
      <c r="S112" s="47">
        <v>0</v>
      </c>
      <c r="T112" s="47">
        <v>0</v>
      </c>
      <c r="U112" s="47">
        <v>0</v>
      </c>
      <c r="V112" s="47">
        <v>416</v>
      </c>
      <c r="W112" s="47">
        <v>0</v>
      </c>
      <c r="X112" s="47">
        <v>170</v>
      </c>
      <c r="Y112" s="47">
        <v>0</v>
      </c>
      <c r="Z112" s="47">
        <v>235</v>
      </c>
      <c r="AA112" s="47">
        <v>237</v>
      </c>
      <c r="AB112" s="47">
        <v>0</v>
      </c>
      <c r="AC112" s="42">
        <v>1754</v>
      </c>
    </row>
    <row r="113" spans="1:29" hidden="1" x14ac:dyDescent="0.25">
      <c r="A113" s="47" t="s">
        <v>317</v>
      </c>
      <c r="B113" s="47" t="s">
        <v>318</v>
      </c>
      <c r="C113" s="47" t="s">
        <v>319</v>
      </c>
      <c r="D113" s="47">
        <v>5469</v>
      </c>
      <c r="E113" s="47">
        <v>5447</v>
      </c>
      <c r="F113" s="47" t="s">
        <v>20</v>
      </c>
      <c r="G113" s="47">
        <v>9</v>
      </c>
      <c r="H113" s="47">
        <v>66</v>
      </c>
      <c r="I113" s="47">
        <v>39</v>
      </c>
      <c r="J113" s="47">
        <v>34</v>
      </c>
      <c r="K113" s="47">
        <v>11</v>
      </c>
      <c r="L113" s="47">
        <v>5</v>
      </c>
      <c r="M113" s="47">
        <v>22</v>
      </c>
      <c r="N113" s="47">
        <v>57</v>
      </c>
      <c r="O113" s="47">
        <v>38</v>
      </c>
      <c r="P113" s="47">
        <v>18</v>
      </c>
      <c r="Q113" s="47">
        <v>81</v>
      </c>
      <c r="R113" s="47">
        <v>178</v>
      </c>
      <c r="S113" s="47">
        <v>0</v>
      </c>
      <c r="T113" s="47">
        <v>0</v>
      </c>
      <c r="U113" s="47">
        <v>0</v>
      </c>
      <c r="V113" s="47">
        <v>363</v>
      </c>
      <c r="W113" s="47">
        <v>0</v>
      </c>
      <c r="X113" s="47">
        <v>153</v>
      </c>
      <c r="Y113" s="47">
        <v>0</v>
      </c>
      <c r="Z113" s="47">
        <v>732</v>
      </c>
      <c r="AA113" s="47">
        <v>657</v>
      </c>
      <c r="AB113" s="47">
        <v>0</v>
      </c>
      <c r="AC113" s="42">
        <v>2463</v>
      </c>
    </row>
    <row r="114" spans="1:29" x14ac:dyDescent="0.25">
      <c r="A114" s="47" t="s">
        <v>320</v>
      </c>
      <c r="B114" s="47" t="s">
        <v>318</v>
      </c>
      <c r="C114" s="47" t="s">
        <v>177</v>
      </c>
      <c r="D114" s="47">
        <v>5471</v>
      </c>
      <c r="E114" s="47">
        <v>5361</v>
      </c>
      <c r="F114" s="47" t="s">
        <v>49</v>
      </c>
      <c r="G114" s="47">
        <v>0</v>
      </c>
      <c r="H114" s="47">
        <v>1</v>
      </c>
      <c r="I114" s="47">
        <v>1</v>
      </c>
      <c r="J114" s="47">
        <v>0</v>
      </c>
      <c r="K114" s="47">
        <v>0</v>
      </c>
      <c r="L114" s="47">
        <v>0</v>
      </c>
      <c r="M114" s="47">
        <v>0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31</v>
      </c>
      <c r="W114" s="47">
        <v>1</v>
      </c>
      <c r="X114" s="47">
        <v>61</v>
      </c>
      <c r="Y114" s="47">
        <v>0</v>
      </c>
      <c r="Z114" s="47">
        <v>95</v>
      </c>
      <c r="AA114" s="47">
        <v>12</v>
      </c>
      <c r="AB114" s="47">
        <v>0</v>
      </c>
      <c r="AC114" s="42">
        <v>202</v>
      </c>
    </row>
    <row r="115" spans="1:29" hidden="1" x14ac:dyDescent="0.25">
      <c r="A115" s="47" t="s">
        <v>321</v>
      </c>
      <c r="B115" s="47" t="s">
        <v>322</v>
      </c>
      <c r="C115" s="47" t="s">
        <v>323</v>
      </c>
      <c r="D115" s="47">
        <v>5474</v>
      </c>
      <c r="E115" s="47">
        <v>5447</v>
      </c>
      <c r="F115" s="47" t="s">
        <v>20</v>
      </c>
      <c r="G115" s="47">
        <v>14</v>
      </c>
      <c r="H115" s="47">
        <v>65</v>
      </c>
      <c r="I115" s="47">
        <v>39</v>
      </c>
      <c r="J115" s="47">
        <v>32</v>
      </c>
      <c r="K115" s="47">
        <v>2</v>
      </c>
      <c r="L115" s="47">
        <v>1</v>
      </c>
      <c r="M115" s="47">
        <v>2</v>
      </c>
      <c r="N115" s="47">
        <v>16</v>
      </c>
      <c r="O115" s="47">
        <v>11</v>
      </c>
      <c r="P115" s="47">
        <v>3</v>
      </c>
      <c r="Q115" s="47">
        <v>18</v>
      </c>
      <c r="R115" s="47">
        <v>52</v>
      </c>
      <c r="S115" s="47">
        <v>0</v>
      </c>
      <c r="T115" s="47">
        <v>0</v>
      </c>
      <c r="U115" s="47">
        <v>0</v>
      </c>
      <c r="V115" s="47">
        <v>404</v>
      </c>
      <c r="W115" s="47">
        <v>0</v>
      </c>
      <c r="X115" s="47">
        <v>155</v>
      </c>
      <c r="Y115" s="47">
        <v>0</v>
      </c>
      <c r="Z115" s="47">
        <v>761</v>
      </c>
      <c r="AA115" s="47">
        <v>760</v>
      </c>
      <c r="AB115" s="47">
        <v>0</v>
      </c>
      <c r="AC115" s="42">
        <v>2335</v>
      </c>
    </row>
    <row r="116" spans="1:29" x14ac:dyDescent="0.25">
      <c r="A116" s="47" t="s">
        <v>324</v>
      </c>
      <c r="B116" s="47" t="s">
        <v>322</v>
      </c>
      <c r="C116" s="47" t="s">
        <v>325</v>
      </c>
      <c r="D116" s="47">
        <v>5475</v>
      </c>
      <c r="E116" s="47">
        <v>5361</v>
      </c>
      <c r="F116" s="47" t="s">
        <v>49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  <c r="N116" s="47">
        <v>0</v>
      </c>
      <c r="O116" s="47">
        <v>0</v>
      </c>
      <c r="P116" s="47">
        <v>0</v>
      </c>
      <c r="Q116" s="47">
        <v>0</v>
      </c>
      <c r="R116" s="47">
        <v>0</v>
      </c>
      <c r="S116" s="47">
        <v>0</v>
      </c>
      <c r="T116" s="47">
        <v>0</v>
      </c>
      <c r="U116" s="47">
        <v>1</v>
      </c>
      <c r="V116" s="47">
        <v>38</v>
      </c>
      <c r="W116" s="47">
        <v>0</v>
      </c>
      <c r="X116" s="47">
        <v>62</v>
      </c>
      <c r="Y116" s="47">
        <v>0</v>
      </c>
      <c r="Z116" s="47">
        <v>118</v>
      </c>
      <c r="AA116" s="47">
        <v>17</v>
      </c>
      <c r="AB116" s="47">
        <v>0</v>
      </c>
      <c r="AC116" s="42">
        <v>236</v>
      </c>
    </row>
    <row r="117" spans="1:29" x14ac:dyDescent="0.25">
      <c r="A117" s="47" t="s">
        <v>327</v>
      </c>
      <c r="B117" s="47" t="s">
        <v>328</v>
      </c>
      <c r="C117" s="47" t="s">
        <v>329</v>
      </c>
      <c r="D117" s="47">
        <v>5482</v>
      </c>
      <c r="E117" s="47">
        <v>5361</v>
      </c>
      <c r="F117" s="47" t="s">
        <v>49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16</v>
      </c>
      <c r="W117" s="47">
        <v>0</v>
      </c>
      <c r="X117" s="47">
        <v>30</v>
      </c>
      <c r="Y117" s="47">
        <v>0</v>
      </c>
      <c r="Z117" s="47">
        <v>45</v>
      </c>
      <c r="AA117" s="47">
        <v>13</v>
      </c>
      <c r="AB117" s="47">
        <v>0</v>
      </c>
      <c r="AC117" s="42">
        <v>104</v>
      </c>
    </row>
    <row r="118" spans="1:29" hidden="1" x14ac:dyDescent="0.25">
      <c r="A118" s="47" t="s">
        <v>330</v>
      </c>
      <c r="B118" s="26">
        <v>44634</v>
      </c>
      <c r="C118" s="47" t="s">
        <v>332</v>
      </c>
      <c r="D118" s="47">
        <v>5484</v>
      </c>
      <c r="E118" s="47">
        <v>5447</v>
      </c>
      <c r="F118" s="47" t="s">
        <v>20</v>
      </c>
      <c r="G118" s="47">
        <v>10</v>
      </c>
      <c r="H118" s="47">
        <v>72</v>
      </c>
      <c r="I118" s="47">
        <v>35</v>
      </c>
      <c r="J118" s="47">
        <v>35</v>
      </c>
      <c r="K118" s="47">
        <v>6</v>
      </c>
      <c r="L118" s="47">
        <v>0</v>
      </c>
      <c r="M118" s="47">
        <v>1</v>
      </c>
      <c r="N118" s="47">
        <v>26</v>
      </c>
      <c r="O118" s="47">
        <v>18</v>
      </c>
      <c r="P118" s="47">
        <v>0</v>
      </c>
      <c r="Q118" s="47">
        <v>1</v>
      </c>
      <c r="R118" s="47">
        <v>92</v>
      </c>
      <c r="S118" s="47">
        <v>0</v>
      </c>
      <c r="T118" s="47">
        <v>0</v>
      </c>
      <c r="U118" s="47">
        <v>0</v>
      </c>
      <c r="V118" s="47">
        <v>380</v>
      </c>
      <c r="W118" s="47">
        <v>0</v>
      </c>
      <c r="X118" s="47">
        <v>145</v>
      </c>
      <c r="Y118" s="47">
        <v>0</v>
      </c>
      <c r="Z118" s="47">
        <v>708</v>
      </c>
      <c r="AA118" s="47">
        <v>618</v>
      </c>
      <c r="AB118" s="47">
        <v>0</v>
      </c>
      <c r="AC118" s="42">
        <v>2147</v>
      </c>
    </row>
    <row r="119" spans="1:29" hidden="1" x14ac:dyDescent="0.25">
      <c r="A119" s="47" t="s">
        <v>333</v>
      </c>
      <c r="B119" s="26">
        <v>44635</v>
      </c>
      <c r="C119" s="47" t="s">
        <v>335</v>
      </c>
      <c r="D119" s="47">
        <v>5487</v>
      </c>
      <c r="E119" s="47">
        <v>5447</v>
      </c>
      <c r="F119" s="47" t="s">
        <v>20</v>
      </c>
      <c r="G119" s="47">
        <v>12</v>
      </c>
      <c r="H119" s="47">
        <v>71</v>
      </c>
      <c r="I119" s="47">
        <v>38</v>
      </c>
      <c r="J119" s="47">
        <v>37</v>
      </c>
      <c r="K119" s="47">
        <v>10</v>
      </c>
      <c r="L119" s="47">
        <v>6</v>
      </c>
      <c r="M119" s="47">
        <v>28</v>
      </c>
      <c r="N119" s="47">
        <v>56</v>
      </c>
      <c r="O119" s="47">
        <v>40</v>
      </c>
      <c r="P119" s="47">
        <v>18</v>
      </c>
      <c r="Q119" s="47">
        <v>91</v>
      </c>
      <c r="R119" s="47">
        <v>186</v>
      </c>
      <c r="S119" s="47">
        <v>0</v>
      </c>
      <c r="T119" s="47">
        <v>0</v>
      </c>
      <c r="U119" s="47">
        <v>0</v>
      </c>
      <c r="V119" s="47">
        <v>367</v>
      </c>
      <c r="W119" s="47">
        <v>0</v>
      </c>
      <c r="X119" s="47">
        <v>146</v>
      </c>
      <c r="Y119" s="47">
        <v>0</v>
      </c>
      <c r="Z119" s="47">
        <v>719</v>
      </c>
      <c r="AA119" s="47">
        <v>553</v>
      </c>
      <c r="AB119" s="47">
        <v>0</v>
      </c>
      <c r="AC119" s="42">
        <v>2378</v>
      </c>
    </row>
    <row r="120" spans="1:29" hidden="1" x14ac:dyDescent="0.25">
      <c r="A120" s="47" t="s">
        <v>336</v>
      </c>
      <c r="B120" s="26">
        <v>44636</v>
      </c>
      <c r="C120" s="47" t="s">
        <v>338</v>
      </c>
      <c r="D120" s="47">
        <v>5490</v>
      </c>
      <c r="E120" s="47">
        <v>5469</v>
      </c>
      <c r="F120" s="47" t="s">
        <v>20</v>
      </c>
      <c r="G120" s="47">
        <v>9</v>
      </c>
      <c r="H120" s="47">
        <v>71</v>
      </c>
      <c r="I120" s="47">
        <v>40</v>
      </c>
      <c r="J120" s="47">
        <v>38</v>
      </c>
      <c r="K120" s="47">
        <v>18</v>
      </c>
      <c r="L120" s="47">
        <v>13</v>
      </c>
      <c r="M120" s="47">
        <v>65</v>
      </c>
      <c r="N120" s="47">
        <v>49</v>
      </c>
      <c r="O120" s="47">
        <v>44</v>
      </c>
      <c r="P120" s="47">
        <v>36</v>
      </c>
      <c r="Q120" s="47">
        <v>197</v>
      </c>
      <c r="R120" s="47">
        <v>219</v>
      </c>
      <c r="S120" s="47">
        <v>0</v>
      </c>
      <c r="T120" s="47">
        <v>0</v>
      </c>
      <c r="U120" s="47">
        <v>0</v>
      </c>
      <c r="V120" s="47">
        <v>375</v>
      </c>
      <c r="W120" s="47">
        <v>0</v>
      </c>
      <c r="X120" s="47">
        <v>145</v>
      </c>
      <c r="Y120" s="47">
        <v>0</v>
      </c>
      <c r="Z120" s="47">
        <v>752</v>
      </c>
      <c r="AA120" s="47">
        <v>646</v>
      </c>
      <c r="AB120" s="47">
        <v>0</v>
      </c>
      <c r="AC120" s="42">
        <v>2717</v>
      </c>
    </row>
    <row r="121" spans="1:29" hidden="1" x14ac:dyDescent="0.25">
      <c r="A121" s="47" t="s">
        <v>340</v>
      </c>
      <c r="B121" s="26">
        <v>44637</v>
      </c>
      <c r="C121" s="47" t="s">
        <v>342</v>
      </c>
      <c r="D121" s="47">
        <v>5499</v>
      </c>
      <c r="E121" s="47">
        <v>5490</v>
      </c>
      <c r="F121" s="47" t="s">
        <v>20</v>
      </c>
      <c r="G121" s="47">
        <v>0</v>
      </c>
      <c r="H121" s="47">
        <v>31</v>
      </c>
      <c r="I121" s="47">
        <v>40</v>
      </c>
      <c r="J121" s="47">
        <v>0</v>
      </c>
      <c r="K121" s="47">
        <v>13</v>
      </c>
      <c r="L121" s="47">
        <v>6</v>
      </c>
      <c r="M121" s="47">
        <v>30</v>
      </c>
      <c r="N121" s="47">
        <v>59</v>
      </c>
      <c r="O121" s="47">
        <v>38</v>
      </c>
      <c r="P121" s="47">
        <v>22</v>
      </c>
      <c r="Q121" s="47">
        <v>110</v>
      </c>
      <c r="R121" s="47">
        <v>189</v>
      </c>
      <c r="S121" s="47">
        <v>0</v>
      </c>
      <c r="T121" s="47">
        <v>0</v>
      </c>
      <c r="U121" s="47">
        <v>0</v>
      </c>
      <c r="V121" s="47">
        <v>365</v>
      </c>
      <c r="W121" s="47">
        <v>0</v>
      </c>
      <c r="X121" s="47">
        <v>146</v>
      </c>
      <c r="Y121" s="47">
        <v>0</v>
      </c>
      <c r="Z121" s="47">
        <v>729</v>
      </c>
      <c r="AA121" s="47">
        <v>660</v>
      </c>
      <c r="AB121" s="47">
        <v>0</v>
      </c>
      <c r="AC121" s="42">
        <v>2438</v>
      </c>
    </row>
    <row r="122" spans="1:29" hidden="1" x14ac:dyDescent="0.25">
      <c r="A122" s="47" t="s">
        <v>343</v>
      </c>
      <c r="B122" s="47" t="s">
        <v>344</v>
      </c>
      <c r="C122" s="47" t="s">
        <v>345</v>
      </c>
      <c r="D122" s="47">
        <v>5505</v>
      </c>
      <c r="E122" s="47">
        <v>5490</v>
      </c>
      <c r="F122" s="47" t="s">
        <v>20</v>
      </c>
      <c r="G122" s="47">
        <v>0</v>
      </c>
      <c r="H122" s="47">
        <v>31</v>
      </c>
      <c r="I122" s="47">
        <v>38</v>
      </c>
      <c r="J122" s="47">
        <v>0</v>
      </c>
      <c r="K122" s="47">
        <v>18</v>
      </c>
      <c r="L122" s="47">
        <v>10</v>
      </c>
      <c r="M122" s="47">
        <v>61</v>
      </c>
      <c r="N122" s="47">
        <v>50</v>
      </c>
      <c r="O122" s="47">
        <v>40</v>
      </c>
      <c r="P122" s="47">
        <v>39</v>
      </c>
      <c r="Q122" s="47">
        <v>182</v>
      </c>
      <c r="R122" s="47">
        <v>202</v>
      </c>
      <c r="S122" s="47">
        <v>0</v>
      </c>
      <c r="T122" s="47">
        <v>0</v>
      </c>
      <c r="U122" s="47">
        <v>0</v>
      </c>
      <c r="V122" s="47">
        <v>24</v>
      </c>
      <c r="W122" s="47">
        <v>0</v>
      </c>
      <c r="X122" s="47">
        <v>58</v>
      </c>
      <c r="Y122" s="47">
        <v>0</v>
      </c>
      <c r="Z122" s="47">
        <v>682</v>
      </c>
      <c r="AA122" s="47">
        <v>679</v>
      </c>
      <c r="AB122" s="47">
        <v>0</v>
      </c>
      <c r="AC122" s="42">
        <v>2114</v>
      </c>
    </row>
    <row r="123" spans="1:29" hidden="1" x14ac:dyDescent="0.25">
      <c r="A123" s="47" t="s">
        <v>346</v>
      </c>
      <c r="B123" s="47" t="s">
        <v>347</v>
      </c>
      <c r="C123" s="47" t="s">
        <v>348</v>
      </c>
      <c r="D123" s="47">
        <v>5515</v>
      </c>
      <c r="E123" s="47">
        <v>5490</v>
      </c>
      <c r="F123" s="47" t="s">
        <v>20</v>
      </c>
      <c r="G123" s="47">
        <v>0</v>
      </c>
      <c r="H123" s="47">
        <v>31</v>
      </c>
      <c r="I123" s="47">
        <v>42</v>
      </c>
      <c r="J123" s="47">
        <v>0</v>
      </c>
      <c r="K123" s="47">
        <v>18</v>
      </c>
      <c r="L123" s="47">
        <v>12</v>
      </c>
      <c r="M123" s="47">
        <v>60</v>
      </c>
      <c r="N123" s="47">
        <v>51</v>
      </c>
      <c r="O123" s="47">
        <v>44</v>
      </c>
      <c r="P123" s="47">
        <v>40</v>
      </c>
      <c r="Q123" s="47">
        <v>182</v>
      </c>
      <c r="R123" s="47">
        <v>209</v>
      </c>
      <c r="S123" s="47">
        <v>19</v>
      </c>
      <c r="T123" s="47">
        <v>0</v>
      </c>
      <c r="U123" s="47">
        <v>0</v>
      </c>
      <c r="V123" s="47">
        <v>24</v>
      </c>
      <c r="W123" s="47">
        <v>0</v>
      </c>
      <c r="X123" s="47">
        <v>55</v>
      </c>
      <c r="Y123" s="47">
        <v>0</v>
      </c>
      <c r="Z123" s="47">
        <v>660</v>
      </c>
      <c r="AA123" s="47">
        <v>669</v>
      </c>
      <c r="AB123" s="47">
        <v>0</v>
      </c>
      <c r="AC123" s="42">
        <v>2116</v>
      </c>
    </row>
    <row r="124" spans="1:29" hidden="1" x14ac:dyDescent="0.25">
      <c r="A124" s="47" t="s">
        <v>349</v>
      </c>
      <c r="B124" s="47" t="s">
        <v>350</v>
      </c>
      <c r="C124" s="47" t="s">
        <v>345</v>
      </c>
      <c r="D124" s="47">
        <v>5519</v>
      </c>
      <c r="E124" s="47">
        <v>5490</v>
      </c>
      <c r="F124" s="47" t="s">
        <v>20</v>
      </c>
      <c r="G124" s="47">
        <v>5</v>
      </c>
      <c r="H124" s="47">
        <v>77</v>
      </c>
      <c r="I124" s="47">
        <v>35</v>
      </c>
      <c r="J124" s="47">
        <v>46</v>
      </c>
      <c r="K124" s="47">
        <v>15</v>
      </c>
      <c r="L124" s="47">
        <v>12</v>
      </c>
      <c r="M124" s="47">
        <v>60</v>
      </c>
      <c r="N124" s="47">
        <v>45</v>
      </c>
      <c r="O124" s="47">
        <v>34</v>
      </c>
      <c r="P124" s="47">
        <v>38</v>
      </c>
      <c r="Q124" s="47">
        <v>184</v>
      </c>
      <c r="R124" s="47">
        <v>177</v>
      </c>
      <c r="S124" s="47">
        <v>0</v>
      </c>
      <c r="T124" s="47">
        <v>0</v>
      </c>
      <c r="U124" s="47">
        <v>0</v>
      </c>
      <c r="V124" s="47">
        <v>396</v>
      </c>
      <c r="W124" s="47">
        <v>0</v>
      </c>
      <c r="X124" s="47">
        <v>159</v>
      </c>
      <c r="Y124" s="47">
        <v>0</v>
      </c>
      <c r="Z124" s="47">
        <v>758</v>
      </c>
      <c r="AA124" s="47">
        <v>746</v>
      </c>
      <c r="AB124" s="47">
        <v>0</v>
      </c>
      <c r="AC124" s="42">
        <v>2787</v>
      </c>
    </row>
    <row r="125" spans="1:29" hidden="1" x14ac:dyDescent="0.25">
      <c r="A125" s="47" t="s">
        <v>351</v>
      </c>
      <c r="B125" s="47" t="s">
        <v>350</v>
      </c>
      <c r="C125" s="47" t="s">
        <v>352</v>
      </c>
      <c r="D125" s="47">
        <v>5521</v>
      </c>
      <c r="E125" s="47">
        <v>5490</v>
      </c>
      <c r="F125" s="47" t="s">
        <v>20</v>
      </c>
      <c r="G125" s="47">
        <v>13</v>
      </c>
      <c r="H125" s="47">
        <v>71</v>
      </c>
      <c r="I125" s="47">
        <v>36</v>
      </c>
      <c r="J125" s="47">
        <v>38</v>
      </c>
      <c r="K125" s="47">
        <v>10</v>
      </c>
      <c r="L125" s="47">
        <v>6</v>
      </c>
      <c r="M125" s="47">
        <v>27</v>
      </c>
      <c r="N125" s="47">
        <v>57</v>
      </c>
      <c r="O125" s="47">
        <v>40</v>
      </c>
      <c r="P125" s="47">
        <v>18</v>
      </c>
      <c r="Q125" s="47">
        <v>86</v>
      </c>
      <c r="R125" s="47">
        <v>191</v>
      </c>
      <c r="S125" s="47">
        <v>0</v>
      </c>
      <c r="T125" s="47">
        <v>0</v>
      </c>
      <c r="U125" s="47">
        <v>0</v>
      </c>
      <c r="V125" s="47">
        <v>414</v>
      </c>
      <c r="W125" s="47">
        <v>0</v>
      </c>
      <c r="X125" s="47">
        <v>160</v>
      </c>
      <c r="Y125" s="47">
        <v>0</v>
      </c>
      <c r="Z125" s="47">
        <v>772</v>
      </c>
      <c r="AA125" s="47">
        <v>769</v>
      </c>
      <c r="AB125" s="47">
        <v>0</v>
      </c>
      <c r="AC125" s="42">
        <v>2708</v>
      </c>
    </row>
    <row r="126" spans="1:29" hidden="1" x14ac:dyDescent="0.25">
      <c r="A126" s="47" t="s">
        <v>353</v>
      </c>
      <c r="B126" s="47" t="s">
        <v>354</v>
      </c>
      <c r="C126" s="47" t="s">
        <v>42</v>
      </c>
      <c r="D126" s="47">
        <v>5523</v>
      </c>
      <c r="E126" s="47">
        <v>5490</v>
      </c>
      <c r="F126" s="47" t="s">
        <v>20</v>
      </c>
      <c r="G126" s="47">
        <v>12</v>
      </c>
      <c r="H126" s="47">
        <v>59</v>
      </c>
      <c r="I126" s="47">
        <v>41</v>
      </c>
      <c r="J126" s="47">
        <v>28</v>
      </c>
      <c r="K126" s="47">
        <v>13</v>
      </c>
      <c r="L126" s="47">
        <v>7</v>
      </c>
      <c r="M126" s="47">
        <v>35</v>
      </c>
      <c r="N126" s="47">
        <v>61</v>
      </c>
      <c r="O126" s="47">
        <v>37</v>
      </c>
      <c r="P126" s="47">
        <v>30</v>
      </c>
      <c r="Q126" s="47">
        <v>137</v>
      </c>
      <c r="R126" s="47">
        <v>181</v>
      </c>
      <c r="S126" s="47">
        <v>0</v>
      </c>
      <c r="T126" s="47">
        <v>0</v>
      </c>
      <c r="U126" s="47">
        <v>0</v>
      </c>
      <c r="V126" s="47">
        <v>404</v>
      </c>
      <c r="W126" s="47">
        <v>0</v>
      </c>
      <c r="X126" s="47">
        <v>160</v>
      </c>
      <c r="Y126" s="47">
        <v>0</v>
      </c>
      <c r="Z126" s="47">
        <v>734</v>
      </c>
      <c r="AA126" s="47">
        <v>713</v>
      </c>
      <c r="AB126" s="47">
        <v>0</v>
      </c>
      <c r="AC126" s="42">
        <v>2652</v>
      </c>
    </row>
    <row r="127" spans="1:29" hidden="1" x14ac:dyDescent="0.25">
      <c r="A127" s="47" t="s">
        <v>355</v>
      </c>
      <c r="B127" s="47" t="s">
        <v>356</v>
      </c>
      <c r="C127" s="47" t="s">
        <v>357</v>
      </c>
      <c r="D127" s="47">
        <v>5528</v>
      </c>
      <c r="E127" s="47">
        <v>5490</v>
      </c>
      <c r="F127" s="47" t="s">
        <v>20</v>
      </c>
      <c r="G127" s="47">
        <v>9</v>
      </c>
      <c r="H127" s="47">
        <v>49</v>
      </c>
      <c r="I127" s="47">
        <v>35</v>
      </c>
      <c r="J127" s="47">
        <v>25</v>
      </c>
      <c r="K127" s="47">
        <v>17</v>
      </c>
      <c r="L127" s="47">
        <v>7</v>
      </c>
      <c r="M127" s="47">
        <v>42</v>
      </c>
      <c r="N127" s="47">
        <v>59</v>
      </c>
      <c r="O127" s="47">
        <v>32</v>
      </c>
      <c r="P127" s="47">
        <v>35</v>
      </c>
      <c r="Q127" s="47">
        <v>164</v>
      </c>
      <c r="R127" s="47">
        <v>185</v>
      </c>
      <c r="S127" s="47">
        <v>0</v>
      </c>
      <c r="T127" s="47">
        <v>0</v>
      </c>
      <c r="U127" s="47">
        <v>0</v>
      </c>
      <c r="V127" s="47">
        <v>393</v>
      </c>
      <c r="W127" s="47">
        <v>0</v>
      </c>
      <c r="X127" s="47">
        <v>161</v>
      </c>
      <c r="Y127" s="47">
        <v>0</v>
      </c>
      <c r="Z127" s="47">
        <v>767</v>
      </c>
      <c r="AA127" s="47">
        <v>766</v>
      </c>
      <c r="AB127" s="47">
        <v>0</v>
      </c>
      <c r="AC127" s="42">
        <v>2746</v>
      </c>
    </row>
    <row r="128" spans="1:29" hidden="1" x14ac:dyDescent="0.25">
      <c r="A128" s="47" t="s">
        <v>359</v>
      </c>
      <c r="B128" s="47" t="s">
        <v>360</v>
      </c>
      <c r="C128" s="47" t="s">
        <v>154</v>
      </c>
      <c r="D128" s="47">
        <v>5532</v>
      </c>
      <c r="E128" s="47">
        <v>5523</v>
      </c>
      <c r="F128" s="47" t="s">
        <v>20</v>
      </c>
      <c r="G128" s="47">
        <v>9</v>
      </c>
      <c r="H128" s="47">
        <v>57</v>
      </c>
      <c r="I128" s="47">
        <v>36</v>
      </c>
      <c r="J128" s="47">
        <v>33</v>
      </c>
      <c r="K128" s="47">
        <v>6</v>
      </c>
      <c r="L128" s="47">
        <v>0</v>
      </c>
      <c r="M128" s="47">
        <v>1</v>
      </c>
      <c r="N128" s="47">
        <v>31</v>
      </c>
      <c r="O128" s="47">
        <v>37</v>
      </c>
      <c r="P128" s="47">
        <v>3</v>
      </c>
      <c r="Q128" s="47">
        <v>14</v>
      </c>
      <c r="R128" s="47">
        <v>126</v>
      </c>
      <c r="S128" s="47">
        <v>0</v>
      </c>
      <c r="T128" s="47">
        <v>0</v>
      </c>
      <c r="U128" s="47">
        <v>0</v>
      </c>
      <c r="V128" s="47">
        <v>385</v>
      </c>
      <c r="W128" s="47">
        <v>0</v>
      </c>
      <c r="X128" s="47">
        <v>144</v>
      </c>
      <c r="Y128" s="47">
        <v>0</v>
      </c>
      <c r="Z128" s="47">
        <v>751</v>
      </c>
      <c r="AA128" s="47">
        <v>741</v>
      </c>
      <c r="AB128" s="47">
        <v>0</v>
      </c>
      <c r="AC128" s="42">
        <v>2374</v>
      </c>
    </row>
    <row r="129" spans="1:29" hidden="1" x14ac:dyDescent="0.25">
      <c r="A129" s="47" t="s">
        <v>361</v>
      </c>
      <c r="B129" s="47" t="s">
        <v>362</v>
      </c>
      <c r="C129" s="47" t="s">
        <v>363</v>
      </c>
      <c r="D129" s="47">
        <v>5536</v>
      </c>
      <c r="E129" s="47">
        <v>5523</v>
      </c>
      <c r="F129" s="47" t="s">
        <v>20</v>
      </c>
      <c r="G129" s="47">
        <v>10</v>
      </c>
      <c r="H129" s="47">
        <v>64</v>
      </c>
      <c r="I129" s="47">
        <v>38</v>
      </c>
      <c r="J129" s="47">
        <v>37</v>
      </c>
      <c r="K129" s="47">
        <v>12</v>
      </c>
      <c r="L129" s="47">
        <v>7</v>
      </c>
      <c r="M129" s="47">
        <v>46</v>
      </c>
      <c r="N129" s="47">
        <v>26</v>
      </c>
      <c r="O129" s="47">
        <v>32</v>
      </c>
      <c r="P129" s="47">
        <v>34</v>
      </c>
      <c r="Q129" s="47">
        <v>146</v>
      </c>
      <c r="R129" s="47">
        <v>155</v>
      </c>
      <c r="S129" s="47">
        <v>0</v>
      </c>
      <c r="T129" s="47">
        <v>0</v>
      </c>
      <c r="U129" s="47">
        <v>0</v>
      </c>
      <c r="V129" s="47">
        <v>381</v>
      </c>
      <c r="W129" s="47">
        <v>0</v>
      </c>
      <c r="X129" s="47">
        <v>156</v>
      </c>
      <c r="Y129" s="47">
        <v>0</v>
      </c>
      <c r="Z129" s="47">
        <v>771</v>
      </c>
      <c r="AA129" s="47">
        <v>774</v>
      </c>
      <c r="AB129" s="47">
        <v>0</v>
      </c>
      <c r="AC129" s="42">
        <v>2689</v>
      </c>
    </row>
    <row r="130" spans="1:29" hidden="1" x14ac:dyDescent="0.25">
      <c r="A130" s="47" t="s">
        <v>364</v>
      </c>
      <c r="B130" s="47" t="s">
        <v>365</v>
      </c>
      <c r="C130" s="47" t="s">
        <v>366</v>
      </c>
      <c r="D130" s="47">
        <v>5547</v>
      </c>
      <c r="E130" s="47">
        <v>5523</v>
      </c>
      <c r="F130" s="47" t="s">
        <v>20</v>
      </c>
      <c r="G130" s="47">
        <v>3</v>
      </c>
      <c r="H130" s="47">
        <v>69</v>
      </c>
      <c r="I130" s="47">
        <v>42</v>
      </c>
      <c r="J130" s="47">
        <v>39</v>
      </c>
      <c r="K130" s="47">
        <v>24</v>
      </c>
      <c r="L130" s="47">
        <v>2</v>
      </c>
      <c r="M130" s="47">
        <v>11</v>
      </c>
      <c r="N130" s="47">
        <v>93</v>
      </c>
      <c r="O130" s="47">
        <v>54</v>
      </c>
      <c r="P130" s="47">
        <v>10</v>
      </c>
      <c r="Q130" s="47">
        <v>44</v>
      </c>
      <c r="R130" s="47">
        <v>303</v>
      </c>
      <c r="S130" s="47">
        <v>0</v>
      </c>
      <c r="T130" s="47">
        <v>0</v>
      </c>
      <c r="U130" s="47">
        <v>0</v>
      </c>
      <c r="V130" s="47">
        <v>393</v>
      </c>
      <c r="W130" s="47">
        <v>0</v>
      </c>
      <c r="X130" s="47">
        <v>153</v>
      </c>
      <c r="Y130" s="47">
        <v>0</v>
      </c>
      <c r="Z130" s="47">
        <v>768</v>
      </c>
      <c r="AA130" s="47">
        <v>737</v>
      </c>
      <c r="AB130" s="47">
        <v>0</v>
      </c>
      <c r="AC130" s="42">
        <v>2745</v>
      </c>
    </row>
    <row r="131" spans="1:29" hidden="1" x14ac:dyDescent="0.25">
      <c r="A131" s="47" t="s">
        <v>367</v>
      </c>
      <c r="B131" s="47" t="s">
        <v>365</v>
      </c>
      <c r="C131" s="47" t="s">
        <v>106</v>
      </c>
      <c r="D131" s="47">
        <v>5548</v>
      </c>
      <c r="E131" s="47">
        <v>5523</v>
      </c>
      <c r="F131" s="47" t="s">
        <v>20</v>
      </c>
      <c r="G131" s="47">
        <v>4</v>
      </c>
      <c r="H131" s="47">
        <v>75</v>
      </c>
      <c r="I131" s="47">
        <v>43</v>
      </c>
      <c r="J131" s="47">
        <v>45</v>
      </c>
      <c r="K131" s="47">
        <v>7</v>
      </c>
      <c r="L131" s="47">
        <v>5</v>
      </c>
      <c r="M131" s="47">
        <v>11</v>
      </c>
      <c r="N131" s="47">
        <v>58</v>
      </c>
      <c r="O131" s="47">
        <v>38</v>
      </c>
      <c r="P131" s="47">
        <v>10</v>
      </c>
      <c r="Q131" s="47">
        <v>50</v>
      </c>
      <c r="R131" s="47">
        <v>172</v>
      </c>
      <c r="S131" s="47">
        <v>0</v>
      </c>
      <c r="T131" s="47">
        <v>0</v>
      </c>
      <c r="U131" s="47">
        <v>0</v>
      </c>
      <c r="V131" s="47">
        <v>399</v>
      </c>
      <c r="W131" s="47">
        <v>0</v>
      </c>
      <c r="X131" s="47">
        <v>163</v>
      </c>
      <c r="Y131" s="47">
        <v>0</v>
      </c>
      <c r="Z131" s="47">
        <v>765</v>
      </c>
      <c r="AA131" s="47">
        <v>751</v>
      </c>
      <c r="AB131" s="47">
        <v>0</v>
      </c>
      <c r="AC131" s="42">
        <v>2596</v>
      </c>
    </row>
    <row r="132" spans="1:29" hidden="1" x14ac:dyDescent="0.25">
      <c r="A132" s="47" t="s">
        <v>368</v>
      </c>
      <c r="B132" s="47" t="s">
        <v>369</v>
      </c>
      <c r="C132" s="47" t="s">
        <v>370</v>
      </c>
      <c r="D132" s="47">
        <v>5553</v>
      </c>
      <c r="E132" s="47">
        <v>5523</v>
      </c>
      <c r="F132" s="47" t="s">
        <v>20</v>
      </c>
      <c r="G132" s="47">
        <v>4</v>
      </c>
      <c r="H132" s="47">
        <v>64</v>
      </c>
      <c r="I132" s="47">
        <v>45</v>
      </c>
      <c r="J132" s="47">
        <v>31</v>
      </c>
      <c r="K132" s="47">
        <v>15</v>
      </c>
      <c r="L132" s="47">
        <v>10</v>
      </c>
      <c r="M132" s="47">
        <v>53</v>
      </c>
      <c r="N132" s="47">
        <v>56</v>
      </c>
      <c r="O132" s="47">
        <v>36</v>
      </c>
      <c r="P132" s="47">
        <v>38</v>
      </c>
      <c r="Q132" s="47">
        <v>179</v>
      </c>
      <c r="R132" s="47">
        <v>191</v>
      </c>
      <c r="S132" s="47">
        <v>0</v>
      </c>
      <c r="T132" s="47">
        <v>0</v>
      </c>
      <c r="U132" s="47">
        <v>0</v>
      </c>
      <c r="V132" s="47">
        <v>384</v>
      </c>
      <c r="W132" s="47">
        <v>0</v>
      </c>
      <c r="X132" s="47">
        <v>155</v>
      </c>
      <c r="Y132" s="47">
        <v>0</v>
      </c>
      <c r="Z132" s="47">
        <v>754</v>
      </c>
      <c r="AA132" s="47">
        <v>747</v>
      </c>
      <c r="AB132" s="47">
        <v>0</v>
      </c>
      <c r="AC132" s="42">
        <v>2762</v>
      </c>
    </row>
    <row r="133" spans="1:29" hidden="1" x14ac:dyDescent="0.25">
      <c r="A133" s="47" t="s">
        <v>371</v>
      </c>
      <c r="B133" s="47" t="s">
        <v>372</v>
      </c>
      <c r="C133" s="47" t="s">
        <v>373</v>
      </c>
      <c r="D133" s="47">
        <v>5559</v>
      </c>
      <c r="E133" s="47">
        <v>5523</v>
      </c>
      <c r="F133" s="47" t="s">
        <v>20</v>
      </c>
      <c r="G133" s="47">
        <v>7</v>
      </c>
      <c r="H133" s="47">
        <v>79</v>
      </c>
      <c r="I133" s="47">
        <v>45</v>
      </c>
      <c r="J133" s="47">
        <v>49</v>
      </c>
      <c r="K133" s="47">
        <v>18</v>
      </c>
      <c r="L133" s="47">
        <v>11</v>
      </c>
      <c r="M133" s="47">
        <v>58</v>
      </c>
      <c r="N133" s="47">
        <v>53</v>
      </c>
      <c r="O133" s="47">
        <v>37</v>
      </c>
      <c r="P133" s="47">
        <v>37</v>
      </c>
      <c r="Q133" s="47">
        <v>183</v>
      </c>
      <c r="R133" s="47">
        <v>208</v>
      </c>
      <c r="S133" s="47">
        <v>0</v>
      </c>
      <c r="T133" s="47">
        <v>0</v>
      </c>
      <c r="U133" s="47">
        <v>0</v>
      </c>
      <c r="V133" s="47">
        <v>377</v>
      </c>
      <c r="W133" s="47">
        <v>0</v>
      </c>
      <c r="X133" s="47">
        <v>138</v>
      </c>
      <c r="Y133" s="47">
        <v>0</v>
      </c>
      <c r="Z133" s="47">
        <v>763</v>
      </c>
      <c r="AA133" s="47">
        <v>762</v>
      </c>
      <c r="AB133" s="47">
        <v>0</v>
      </c>
      <c r="AC133" s="42">
        <v>2825</v>
      </c>
    </row>
    <row r="134" spans="1:29" hidden="1" x14ac:dyDescent="0.25">
      <c r="A134" s="47" t="s">
        <v>374</v>
      </c>
      <c r="B134" s="47" t="s">
        <v>375</v>
      </c>
      <c r="C134" s="47" t="s">
        <v>215</v>
      </c>
      <c r="D134" s="47">
        <v>5565</v>
      </c>
      <c r="E134" s="47">
        <v>5548</v>
      </c>
      <c r="F134" s="47" t="s">
        <v>20</v>
      </c>
      <c r="G134" s="47">
        <v>4</v>
      </c>
      <c r="H134" s="47">
        <v>81</v>
      </c>
      <c r="I134" s="47">
        <v>46</v>
      </c>
      <c r="J134" s="47">
        <v>51</v>
      </c>
      <c r="K134" s="47">
        <v>6</v>
      </c>
      <c r="L134" s="47">
        <v>0</v>
      </c>
      <c r="M134" s="47">
        <v>0</v>
      </c>
      <c r="N134" s="47">
        <v>29</v>
      </c>
      <c r="O134" s="47">
        <v>23</v>
      </c>
      <c r="P134" s="47">
        <v>0</v>
      </c>
      <c r="Q134" s="47">
        <v>1</v>
      </c>
      <c r="R134" s="47">
        <v>101</v>
      </c>
      <c r="S134" s="47">
        <v>0</v>
      </c>
      <c r="T134" s="47">
        <v>0</v>
      </c>
      <c r="U134" s="47">
        <v>0</v>
      </c>
      <c r="V134" s="47">
        <v>343</v>
      </c>
      <c r="W134" s="47">
        <v>0</v>
      </c>
      <c r="X134" s="47">
        <v>133</v>
      </c>
      <c r="Y134" s="47">
        <v>0</v>
      </c>
      <c r="Z134" s="47">
        <v>799</v>
      </c>
      <c r="AA134" s="47">
        <v>785</v>
      </c>
      <c r="AB134" s="47">
        <v>0</v>
      </c>
      <c r="AC134" s="42">
        <v>2402</v>
      </c>
    </row>
    <row r="135" spans="1:29" hidden="1" x14ac:dyDescent="0.25">
      <c r="A135" s="47" t="s">
        <v>376</v>
      </c>
      <c r="B135" s="47" t="s">
        <v>375</v>
      </c>
      <c r="C135" s="47" t="s">
        <v>377</v>
      </c>
      <c r="D135" s="47">
        <v>5571</v>
      </c>
      <c r="E135" s="47">
        <v>5565</v>
      </c>
      <c r="F135" s="47" t="s">
        <v>20</v>
      </c>
      <c r="G135" s="47">
        <v>0</v>
      </c>
      <c r="H135" s="47">
        <v>25</v>
      </c>
      <c r="I135" s="47">
        <v>44</v>
      </c>
      <c r="J135" s="47">
        <v>0</v>
      </c>
      <c r="K135" s="47">
        <v>17</v>
      </c>
      <c r="L135" s="47">
        <v>11</v>
      </c>
      <c r="M135" s="47">
        <v>68</v>
      </c>
      <c r="N135" s="47">
        <v>45</v>
      </c>
      <c r="O135" s="47">
        <v>16</v>
      </c>
      <c r="P135" s="47">
        <v>31</v>
      </c>
      <c r="Q135" s="47">
        <v>190</v>
      </c>
      <c r="R135" s="47">
        <v>162</v>
      </c>
      <c r="S135" s="47">
        <v>0</v>
      </c>
      <c r="T135" s="47">
        <v>0</v>
      </c>
      <c r="U135" s="47">
        <v>0</v>
      </c>
      <c r="V135" s="47">
        <v>407</v>
      </c>
      <c r="W135" s="47">
        <v>0</v>
      </c>
      <c r="X135" s="47">
        <v>150</v>
      </c>
      <c r="Y135" s="47">
        <v>0</v>
      </c>
      <c r="Z135" s="47">
        <v>780</v>
      </c>
      <c r="AA135" s="47">
        <v>757</v>
      </c>
      <c r="AB135" s="47">
        <v>0</v>
      </c>
      <c r="AC135" s="42">
        <v>2703</v>
      </c>
    </row>
    <row r="136" spans="1:29" hidden="1" x14ac:dyDescent="0.25">
      <c r="A136" s="47" t="s">
        <v>378</v>
      </c>
      <c r="B136" s="47" t="s">
        <v>379</v>
      </c>
      <c r="C136" s="47" t="s">
        <v>380</v>
      </c>
      <c r="D136" s="47">
        <v>5576</v>
      </c>
      <c r="E136" s="47">
        <v>5548</v>
      </c>
      <c r="F136" s="47" t="s">
        <v>20</v>
      </c>
      <c r="G136" s="47">
        <v>0</v>
      </c>
      <c r="H136" s="47">
        <v>43</v>
      </c>
      <c r="I136" s="47">
        <v>42</v>
      </c>
      <c r="J136" s="47">
        <v>11</v>
      </c>
      <c r="K136" s="47">
        <v>17</v>
      </c>
      <c r="L136" s="47">
        <v>8</v>
      </c>
      <c r="M136" s="47">
        <v>50</v>
      </c>
      <c r="N136" s="47">
        <v>57</v>
      </c>
      <c r="O136" s="47">
        <v>41</v>
      </c>
      <c r="P136" s="47">
        <v>35</v>
      </c>
      <c r="Q136" s="47">
        <v>174</v>
      </c>
      <c r="R136" s="47">
        <v>185</v>
      </c>
      <c r="S136" s="47">
        <v>0</v>
      </c>
      <c r="T136" s="47">
        <v>0</v>
      </c>
      <c r="U136" s="47">
        <v>0</v>
      </c>
      <c r="V136" s="47">
        <v>406</v>
      </c>
      <c r="W136" s="47">
        <v>0</v>
      </c>
      <c r="X136" s="47">
        <v>163</v>
      </c>
      <c r="Y136" s="47">
        <v>0</v>
      </c>
      <c r="Z136" s="47">
        <v>754</v>
      </c>
      <c r="AA136" s="47">
        <v>747</v>
      </c>
      <c r="AB136" s="47">
        <v>0</v>
      </c>
      <c r="AC136" s="42">
        <v>2733</v>
      </c>
    </row>
    <row r="137" spans="1:29" hidden="1" x14ac:dyDescent="0.25">
      <c r="A137" s="47" t="s">
        <v>381</v>
      </c>
      <c r="B137" s="47" t="s">
        <v>382</v>
      </c>
      <c r="C137" s="47" t="s">
        <v>102</v>
      </c>
      <c r="D137" s="47">
        <v>5583</v>
      </c>
      <c r="E137" s="47">
        <v>5548</v>
      </c>
      <c r="F137" s="47" t="s">
        <v>20</v>
      </c>
      <c r="G137" s="47">
        <v>15</v>
      </c>
      <c r="H137" s="47">
        <v>85</v>
      </c>
      <c r="I137" s="47">
        <v>38</v>
      </c>
      <c r="J137" s="47">
        <v>52</v>
      </c>
      <c r="K137" s="47">
        <v>7</v>
      </c>
      <c r="L137" s="47">
        <v>0</v>
      </c>
      <c r="M137" s="47">
        <v>1</v>
      </c>
      <c r="N137" s="47">
        <v>44</v>
      </c>
      <c r="O137" s="47">
        <v>34</v>
      </c>
      <c r="P137" s="47">
        <v>1</v>
      </c>
      <c r="Q137" s="47">
        <v>14</v>
      </c>
      <c r="R137" s="47">
        <v>154</v>
      </c>
      <c r="S137" s="47">
        <v>0</v>
      </c>
      <c r="T137" s="47">
        <v>1</v>
      </c>
      <c r="U137" s="47">
        <v>0</v>
      </c>
      <c r="V137" s="47">
        <v>387</v>
      </c>
      <c r="W137" s="47">
        <v>0</v>
      </c>
      <c r="X137" s="47">
        <v>167</v>
      </c>
      <c r="Y137" s="47">
        <v>0</v>
      </c>
      <c r="Z137" s="47">
        <v>748</v>
      </c>
      <c r="AA137" s="47">
        <v>717</v>
      </c>
      <c r="AB137" s="47">
        <v>0</v>
      </c>
      <c r="AC137" s="42">
        <v>2465</v>
      </c>
    </row>
    <row r="138" spans="1:29" hidden="1" x14ac:dyDescent="0.25">
      <c r="A138" s="47" t="s">
        <v>383</v>
      </c>
      <c r="B138" s="47" t="s">
        <v>382</v>
      </c>
      <c r="C138" s="47" t="s">
        <v>384</v>
      </c>
      <c r="D138" s="47">
        <v>5584</v>
      </c>
      <c r="E138" s="47">
        <v>5548</v>
      </c>
      <c r="F138" s="47" t="s">
        <v>20</v>
      </c>
      <c r="G138" s="47">
        <v>11</v>
      </c>
      <c r="H138" s="47">
        <v>52</v>
      </c>
      <c r="I138" s="47">
        <v>41</v>
      </c>
      <c r="J138" s="47">
        <v>18</v>
      </c>
      <c r="K138" s="47">
        <v>11</v>
      </c>
      <c r="L138" s="47">
        <v>5</v>
      </c>
      <c r="M138" s="47">
        <v>25</v>
      </c>
      <c r="N138" s="47">
        <v>54</v>
      </c>
      <c r="O138" s="47">
        <v>38</v>
      </c>
      <c r="P138" s="47">
        <v>18</v>
      </c>
      <c r="Q138" s="47">
        <v>84</v>
      </c>
      <c r="R138" s="47">
        <v>175</v>
      </c>
      <c r="S138" s="47">
        <v>0</v>
      </c>
      <c r="T138" s="47">
        <v>0</v>
      </c>
      <c r="U138" s="47">
        <v>0</v>
      </c>
      <c r="V138" s="47">
        <v>402</v>
      </c>
      <c r="W138" s="47">
        <v>0</v>
      </c>
      <c r="X138" s="47">
        <v>163</v>
      </c>
      <c r="Y138" s="47">
        <v>0</v>
      </c>
      <c r="Z138" s="47">
        <v>759</v>
      </c>
      <c r="AA138" s="47">
        <v>752</v>
      </c>
      <c r="AB138" s="47">
        <v>0</v>
      </c>
      <c r="AC138" s="42">
        <v>2608</v>
      </c>
    </row>
    <row r="139" spans="1:29" hidden="1" x14ac:dyDescent="0.25">
      <c r="A139" s="47" t="s">
        <v>385</v>
      </c>
      <c r="B139" s="47" t="s">
        <v>382</v>
      </c>
      <c r="C139" s="47" t="s">
        <v>386</v>
      </c>
      <c r="D139" s="47">
        <v>5590</v>
      </c>
      <c r="E139" s="47">
        <v>5584</v>
      </c>
      <c r="F139" s="47" t="s">
        <v>20</v>
      </c>
      <c r="G139" s="47">
        <v>13</v>
      </c>
      <c r="H139" s="47">
        <v>69</v>
      </c>
      <c r="I139" s="47">
        <v>34</v>
      </c>
      <c r="J139" s="47">
        <v>50</v>
      </c>
      <c r="K139" s="47">
        <v>9</v>
      </c>
      <c r="L139" s="47">
        <v>1</v>
      </c>
      <c r="M139" s="47">
        <v>3</v>
      </c>
      <c r="N139" s="47">
        <v>55</v>
      </c>
      <c r="O139" s="47">
        <v>33</v>
      </c>
      <c r="P139" s="47">
        <v>6</v>
      </c>
      <c r="Q139" s="47">
        <v>28</v>
      </c>
      <c r="R139" s="47">
        <v>163</v>
      </c>
      <c r="S139" s="47">
        <v>0</v>
      </c>
      <c r="T139" s="47">
        <v>1</v>
      </c>
      <c r="U139" s="47">
        <v>0</v>
      </c>
      <c r="V139" s="47">
        <v>404</v>
      </c>
      <c r="W139" s="47">
        <v>0</v>
      </c>
      <c r="X139" s="47">
        <v>154</v>
      </c>
      <c r="Y139" s="47">
        <v>0</v>
      </c>
      <c r="Z139" s="47">
        <v>740</v>
      </c>
      <c r="AA139" s="47">
        <v>742</v>
      </c>
      <c r="AB139" s="47">
        <v>0</v>
      </c>
      <c r="AC139" s="42">
        <v>2505</v>
      </c>
    </row>
    <row r="140" spans="1:29" hidden="1" x14ac:dyDescent="0.25">
      <c r="A140" s="47" t="s">
        <v>388</v>
      </c>
      <c r="B140" s="47" t="s">
        <v>389</v>
      </c>
      <c r="C140" s="47" t="s">
        <v>38</v>
      </c>
      <c r="D140" s="47">
        <v>5595</v>
      </c>
      <c r="E140" s="47">
        <v>5548</v>
      </c>
      <c r="F140" s="47" t="s">
        <v>20</v>
      </c>
      <c r="G140" s="47">
        <v>10</v>
      </c>
      <c r="H140" s="47">
        <v>42</v>
      </c>
      <c r="I140" s="47">
        <v>40</v>
      </c>
      <c r="J140" s="47">
        <v>11</v>
      </c>
      <c r="K140" s="47">
        <v>16</v>
      </c>
      <c r="L140" s="47">
        <v>8</v>
      </c>
      <c r="M140" s="47">
        <v>53</v>
      </c>
      <c r="N140" s="47">
        <v>53</v>
      </c>
      <c r="O140" s="47">
        <v>33</v>
      </c>
      <c r="P140" s="47">
        <v>34</v>
      </c>
      <c r="Q140" s="47">
        <v>179</v>
      </c>
      <c r="R140" s="47">
        <v>172</v>
      </c>
      <c r="S140" s="47">
        <v>0</v>
      </c>
      <c r="T140" s="47">
        <v>0</v>
      </c>
      <c r="U140" s="47">
        <v>0</v>
      </c>
      <c r="V140" s="47">
        <v>401</v>
      </c>
      <c r="W140" s="47">
        <v>0</v>
      </c>
      <c r="X140" s="47">
        <v>168</v>
      </c>
      <c r="Y140" s="47">
        <v>0</v>
      </c>
      <c r="Z140" s="47">
        <v>766</v>
      </c>
      <c r="AA140" s="47">
        <v>770</v>
      </c>
      <c r="AB140" s="47">
        <v>0</v>
      </c>
      <c r="AC140" s="42">
        <v>2756</v>
      </c>
    </row>
    <row r="141" spans="1:29" hidden="1" x14ac:dyDescent="0.25">
      <c r="A141" s="47" t="s">
        <v>390</v>
      </c>
      <c r="B141" s="47" t="s">
        <v>391</v>
      </c>
      <c r="C141" s="47" t="s">
        <v>31</v>
      </c>
      <c r="D141" s="47">
        <v>5598</v>
      </c>
      <c r="E141" s="47">
        <v>5595</v>
      </c>
      <c r="F141" s="47" t="s">
        <v>20</v>
      </c>
      <c r="G141" s="47">
        <v>10</v>
      </c>
      <c r="H141" s="47">
        <v>63</v>
      </c>
      <c r="I141" s="47">
        <v>43</v>
      </c>
      <c r="J141" s="47">
        <v>32</v>
      </c>
      <c r="K141" s="47">
        <v>78</v>
      </c>
      <c r="L141" s="47">
        <v>51</v>
      </c>
      <c r="M141" s="47">
        <v>197</v>
      </c>
      <c r="N141" s="47">
        <v>215</v>
      </c>
      <c r="O141" s="47">
        <v>86</v>
      </c>
      <c r="P141" s="47">
        <v>67</v>
      </c>
      <c r="Q141" s="47">
        <v>912</v>
      </c>
      <c r="R141" s="47">
        <v>1031</v>
      </c>
      <c r="S141" s="47">
        <v>0</v>
      </c>
      <c r="T141" s="47">
        <v>0</v>
      </c>
      <c r="U141" s="47">
        <v>0</v>
      </c>
      <c r="V141" s="47">
        <v>410</v>
      </c>
      <c r="W141" s="47">
        <v>0</v>
      </c>
      <c r="X141" s="47">
        <v>165</v>
      </c>
      <c r="Y141" s="47">
        <v>0</v>
      </c>
      <c r="Z141" s="47">
        <v>754</v>
      </c>
      <c r="AA141" s="47">
        <v>740</v>
      </c>
      <c r="AB141" s="47">
        <v>0</v>
      </c>
      <c r="AC141" s="42">
        <v>4854</v>
      </c>
    </row>
    <row r="142" spans="1:29" hidden="1" x14ac:dyDescent="0.25">
      <c r="A142" s="47" t="s">
        <v>393</v>
      </c>
      <c r="B142" s="47" t="s">
        <v>391</v>
      </c>
      <c r="C142" s="47" t="s">
        <v>394</v>
      </c>
      <c r="D142" s="47">
        <v>5600</v>
      </c>
      <c r="E142" s="47">
        <v>5595</v>
      </c>
      <c r="F142" s="47" t="s">
        <v>20</v>
      </c>
      <c r="G142" s="47">
        <v>11</v>
      </c>
      <c r="H142" s="47">
        <v>49</v>
      </c>
      <c r="I142" s="47">
        <v>35</v>
      </c>
      <c r="J142" s="47">
        <v>18</v>
      </c>
      <c r="K142" s="47">
        <v>8</v>
      </c>
      <c r="L142" s="47">
        <v>1</v>
      </c>
      <c r="M142" s="47">
        <v>3</v>
      </c>
      <c r="N142" s="47">
        <v>58</v>
      </c>
      <c r="O142" s="47">
        <v>34</v>
      </c>
      <c r="P142" s="47">
        <v>5</v>
      </c>
      <c r="Q142" s="47">
        <v>26</v>
      </c>
      <c r="R142" s="47">
        <v>165</v>
      </c>
      <c r="S142" s="47">
        <v>0</v>
      </c>
      <c r="T142" s="47">
        <v>1</v>
      </c>
      <c r="U142" s="47">
        <v>0</v>
      </c>
      <c r="V142" s="47">
        <v>402</v>
      </c>
      <c r="W142" s="47">
        <v>0</v>
      </c>
      <c r="X142" s="47">
        <v>168</v>
      </c>
      <c r="Y142" s="47">
        <v>0</v>
      </c>
      <c r="Z142" s="47">
        <v>782</v>
      </c>
      <c r="AA142" s="47">
        <v>780</v>
      </c>
      <c r="AB142" s="47">
        <v>0</v>
      </c>
      <c r="AC142" s="42">
        <v>2546</v>
      </c>
    </row>
    <row r="143" spans="1:29" hidden="1" x14ac:dyDescent="0.25">
      <c r="A143" s="47" t="s">
        <v>395</v>
      </c>
      <c r="B143" s="47" t="s">
        <v>396</v>
      </c>
      <c r="C143" s="47" t="s">
        <v>397</v>
      </c>
      <c r="D143" s="47">
        <v>5605</v>
      </c>
      <c r="E143" s="47">
        <v>5595</v>
      </c>
      <c r="F143" s="47" t="s">
        <v>20</v>
      </c>
      <c r="G143" s="47">
        <v>11</v>
      </c>
      <c r="H143" s="47">
        <v>89</v>
      </c>
      <c r="I143" s="47">
        <v>42</v>
      </c>
      <c r="J143" s="47">
        <v>58</v>
      </c>
      <c r="K143" s="47">
        <v>16</v>
      </c>
      <c r="L143" s="47">
        <v>10</v>
      </c>
      <c r="M143" s="47">
        <v>59</v>
      </c>
      <c r="N143" s="47">
        <v>51</v>
      </c>
      <c r="O143" s="47">
        <v>34</v>
      </c>
      <c r="P143" s="47">
        <v>37</v>
      </c>
      <c r="Q143" s="47">
        <v>179</v>
      </c>
      <c r="R143" s="47">
        <v>194</v>
      </c>
      <c r="S143" s="47">
        <v>0</v>
      </c>
      <c r="T143" s="47">
        <v>0</v>
      </c>
      <c r="U143" s="47">
        <v>0</v>
      </c>
      <c r="V143" s="47">
        <v>398</v>
      </c>
      <c r="W143" s="47">
        <v>0</v>
      </c>
      <c r="X143" s="47">
        <v>166</v>
      </c>
      <c r="Y143" s="47">
        <v>0</v>
      </c>
      <c r="Z143" s="47">
        <v>753</v>
      </c>
      <c r="AA143" s="47">
        <v>752</v>
      </c>
      <c r="AB143" s="47">
        <v>0</v>
      </c>
      <c r="AC143" s="42">
        <v>2849</v>
      </c>
    </row>
    <row r="144" spans="1:29" hidden="1" x14ac:dyDescent="0.25">
      <c r="A144" s="47" t="s">
        <v>399</v>
      </c>
      <c r="B144" s="47" t="s">
        <v>400</v>
      </c>
      <c r="C144" s="47" t="s">
        <v>401</v>
      </c>
      <c r="D144" s="47">
        <v>5611</v>
      </c>
      <c r="E144" s="47">
        <v>5548</v>
      </c>
      <c r="F144" s="47" t="s">
        <v>20</v>
      </c>
      <c r="G144" s="47">
        <v>12</v>
      </c>
      <c r="H144" s="47">
        <v>73</v>
      </c>
      <c r="I144" s="47">
        <v>36</v>
      </c>
      <c r="J144" s="47">
        <v>46</v>
      </c>
      <c r="K144" s="47">
        <v>8</v>
      </c>
      <c r="L144" s="47">
        <v>0</v>
      </c>
      <c r="M144" s="47">
        <v>0</v>
      </c>
      <c r="N144" s="47">
        <v>36</v>
      </c>
      <c r="O144" s="47">
        <v>32</v>
      </c>
      <c r="P144" s="47">
        <v>0</v>
      </c>
      <c r="Q144" s="47">
        <v>2</v>
      </c>
      <c r="R144" s="47">
        <v>158</v>
      </c>
      <c r="S144" s="47">
        <v>0</v>
      </c>
      <c r="T144" s="47">
        <v>1</v>
      </c>
      <c r="U144" s="47">
        <v>0</v>
      </c>
      <c r="V144" s="47">
        <v>423</v>
      </c>
      <c r="W144" s="47">
        <v>0</v>
      </c>
      <c r="X144" s="47">
        <v>161</v>
      </c>
      <c r="Y144" s="47">
        <v>0</v>
      </c>
      <c r="Z144" s="47">
        <v>787</v>
      </c>
      <c r="AA144" s="47">
        <v>782</v>
      </c>
      <c r="AB144" s="47">
        <v>0</v>
      </c>
      <c r="AC144" s="42">
        <v>2557</v>
      </c>
    </row>
    <row r="145" spans="1:29" hidden="1" x14ac:dyDescent="0.25">
      <c r="A145" s="47" t="s">
        <v>402</v>
      </c>
      <c r="B145" s="47" t="s">
        <v>403</v>
      </c>
      <c r="C145" s="47" t="s">
        <v>404</v>
      </c>
      <c r="D145" s="47">
        <v>5617</v>
      </c>
      <c r="E145" s="47">
        <v>5605</v>
      </c>
      <c r="F145" s="47" t="s">
        <v>20</v>
      </c>
      <c r="G145" s="47">
        <v>10</v>
      </c>
      <c r="H145" s="47">
        <v>80</v>
      </c>
      <c r="I145" s="47">
        <v>44</v>
      </c>
      <c r="J145" s="47">
        <v>48</v>
      </c>
      <c r="K145" s="47">
        <v>0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382</v>
      </c>
      <c r="W145" s="47">
        <v>0</v>
      </c>
      <c r="X145" s="47">
        <v>149</v>
      </c>
      <c r="Y145" s="47">
        <v>0</v>
      </c>
      <c r="Z145" s="47">
        <v>708</v>
      </c>
      <c r="AA145" s="47">
        <v>693</v>
      </c>
      <c r="AB145" s="47">
        <v>0</v>
      </c>
      <c r="AC145" s="42">
        <v>2114</v>
      </c>
    </row>
    <row r="146" spans="1:29" hidden="1" x14ac:dyDescent="0.25">
      <c r="A146" s="47" t="s">
        <v>405</v>
      </c>
      <c r="B146" s="47" t="s">
        <v>403</v>
      </c>
      <c r="C146" s="47" t="s">
        <v>406</v>
      </c>
      <c r="D146" s="47">
        <v>5618</v>
      </c>
      <c r="E146" s="47">
        <v>5605</v>
      </c>
      <c r="F146" s="47" t="s">
        <v>20</v>
      </c>
      <c r="G146" s="47">
        <v>14</v>
      </c>
      <c r="H146" s="47">
        <v>77</v>
      </c>
      <c r="I146" s="47">
        <v>33</v>
      </c>
      <c r="J146" s="47">
        <v>52</v>
      </c>
      <c r="K146" s="47">
        <v>0</v>
      </c>
      <c r="L146" s="47">
        <v>0</v>
      </c>
      <c r="M146" s="47">
        <v>0</v>
      </c>
      <c r="N146" s="47">
        <v>0</v>
      </c>
      <c r="O146" s="47">
        <v>0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413</v>
      </c>
      <c r="W146" s="47">
        <v>0</v>
      </c>
      <c r="X146" s="47">
        <v>155</v>
      </c>
      <c r="Y146" s="47">
        <v>0</v>
      </c>
      <c r="Z146" s="47">
        <v>718</v>
      </c>
      <c r="AA146" s="47">
        <v>713</v>
      </c>
      <c r="AB146" s="47">
        <v>0</v>
      </c>
      <c r="AC146" s="42">
        <v>2175</v>
      </c>
    </row>
    <row r="147" spans="1:29" hidden="1" x14ac:dyDescent="0.25">
      <c r="A147" s="47" t="s">
        <v>407</v>
      </c>
      <c r="B147" s="47" t="s">
        <v>408</v>
      </c>
      <c r="C147" s="47" t="s">
        <v>409</v>
      </c>
      <c r="D147" s="47">
        <v>5621</v>
      </c>
      <c r="E147" s="47">
        <v>5605</v>
      </c>
      <c r="F147" s="47" t="s">
        <v>20</v>
      </c>
      <c r="G147" s="47">
        <v>13</v>
      </c>
      <c r="H147" s="47">
        <v>79</v>
      </c>
      <c r="I147" s="47">
        <v>39</v>
      </c>
      <c r="J147" s="47">
        <v>53</v>
      </c>
      <c r="K147" s="47">
        <v>11</v>
      </c>
      <c r="L147" s="47">
        <v>1</v>
      </c>
      <c r="M147" s="47">
        <v>3</v>
      </c>
      <c r="N147" s="47">
        <v>50</v>
      </c>
      <c r="O147" s="47">
        <v>32</v>
      </c>
      <c r="P147" s="47">
        <v>5</v>
      </c>
      <c r="Q147" s="47">
        <v>18</v>
      </c>
      <c r="R147" s="47">
        <v>159</v>
      </c>
      <c r="S147" s="47">
        <v>0</v>
      </c>
      <c r="T147" s="47">
        <v>0</v>
      </c>
      <c r="U147" s="47">
        <v>0</v>
      </c>
      <c r="V147" s="47">
        <v>381</v>
      </c>
      <c r="W147" s="47">
        <v>0</v>
      </c>
      <c r="X147" s="47">
        <v>141</v>
      </c>
      <c r="Y147" s="47">
        <v>0</v>
      </c>
      <c r="Z147" s="47">
        <v>758</v>
      </c>
      <c r="AA147" s="47">
        <v>756</v>
      </c>
      <c r="AB147" s="47">
        <v>0</v>
      </c>
      <c r="AC147" s="42">
        <v>2499</v>
      </c>
    </row>
    <row r="148" spans="1:29" hidden="1" x14ac:dyDescent="0.25">
      <c r="A148" s="47" t="s">
        <v>410</v>
      </c>
      <c r="B148" s="47" t="s">
        <v>411</v>
      </c>
      <c r="C148" s="47" t="s">
        <v>412</v>
      </c>
      <c r="D148" s="47">
        <v>5622</v>
      </c>
      <c r="E148" s="47">
        <v>5605</v>
      </c>
      <c r="F148" s="47" t="s">
        <v>20</v>
      </c>
      <c r="G148" s="47">
        <v>11</v>
      </c>
      <c r="H148" s="47">
        <v>87</v>
      </c>
      <c r="I148" s="47">
        <v>39</v>
      </c>
      <c r="J148" s="47">
        <v>56</v>
      </c>
      <c r="K148" s="47">
        <v>11</v>
      </c>
      <c r="L148" s="47">
        <v>1</v>
      </c>
      <c r="M148" s="47">
        <v>21</v>
      </c>
      <c r="N148" s="47">
        <v>55</v>
      </c>
      <c r="O148" s="47">
        <v>39</v>
      </c>
      <c r="P148" s="47">
        <v>9</v>
      </c>
      <c r="Q148" s="47">
        <v>38</v>
      </c>
      <c r="R148" s="47">
        <v>180</v>
      </c>
      <c r="S148" s="47">
        <v>0</v>
      </c>
      <c r="T148" s="47">
        <v>1</v>
      </c>
      <c r="U148" s="47">
        <v>0</v>
      </c>
      <c r="V148" s="47">
        <v>394</v>
      </c>
      <c r="W148" s="47">
        <v>0</v>
      </c>
      <c r="X148" s="47">
        <v>158</v>
      </c>
      <c r="Y148" s="47">
        <v>0</v>
      </c>
      <c r="Z148" s="47">
        <v>763</v>
      </c>
      <c r="AA148" s="47">
        <v>757</v>
      </c>
      <c r="AB148" s="47">
        <v>0</v>
      </c>
      <c r="AC148" s="42">
        <v>2620</v>
      </c>
    </row>
    <row r="149" spans="1:29" hidden="1" x14ac:dyDescent="0.25">
      <c r="A149" s="47" t="s">
        <v>413</v>
      </c>
      <c r="B149" s="47" t="s">
        <v>414</v>
      </c>
      <c r="C149" s="47" t="s">
        <v>415</v>
      </c>
      <c r="D149" s="47">
        <v>5624</v>
      </c>
      <c r="E149" s="47">
        <v>5605</v>
      </c>
      <c r="F149" s="47" t="s">
        <v>20</v>
      </c>
      <c r="G149" s="47">
        <v>8</v>
      </c>
      <c r="H149" s="47">
        <v>83</v>
      </c>
      <c r="I149" s="47">
        <v>43</v>
      </c>
      <c r="J149" s="47">
        <v>52</v>
      </c>
      <c r="K149" s="47">
        <v>6</v>
      </c>
      <c r="L149" s="47">
        <v>0</v>
      </c>
      <c r="M149" s="47">
        <v>0</v>
      </c>
      <c r="N149" s="47">
        <v>29</v>
      </c>
      <c r="O149" s="47">
        <v>22</v>
      </c>
      <c r="P149" s="47">
        <v>0</v>
      </c>
      <c r="Q149" s="47">
        <v>2</v>
      </c>
      <c r="R149" s="47">
        <v>113</v>
      </c>
      <c r="S149" s="47">
        <v>0</v>
      </c>
      <c r="T149" s="47">
        <v>1</v>
      </c>
      <c r="U149" s="47">
        <v>0</v>
      </c>
      <c r="V149" s="47">
        <v>394</v>
      </c>
      <c r="W149" s="47">
        <v>0</v>
      </c>
      <c r="X149" s="47">
        <v>150</v>
      </c>
      <c r="Y149" s="47">
        <v>0</v>
      </c>
      <c r="Z149" s="47">
        <v>727</v>
      </c>
      <c r="AA149" s="47">
        <v>717</v>
      </c>
      <c r="AB149" s="47">
        <v>0</v>
      </c>
      <c r="AC149" s="42">
        <v>2347</v>
      </c>
    </row>
    <row r="150" spans="1:29" hidden="1" x14ac:dyDescent="0.25">
      <c r="A150" s="47" t="s">
        <v>417</v>
      </c>
      <c r="B150" s="47" t="s">
        <v>414</v>
      </c>
      <c r="C150" s="47" t="s">
        <v>418</v>
      </c>
      <c r="D150" s="47">
        <v>5625</v>
      </c>
      <c r="E150" s="47">
        <v>5605</v>
      </c>
      <c r="F150" s="47" t="s">
        <v>20</v>
      </c>
      <c r="G150" s="47">
        <v>14</v>
      </c>
      <c r="H150" s="47">
        <v>84</v>
      </c>
      <c r="I150" s="47">
        <v>49</v>
      </c>
      <c r="J150" s="47">
        <v>53</v>
      </c>
      <c r="K150" s="47">
        <v>17</v>
      </c>
      <c r="L150" s="47">
        <v>11</v>
      </c>
      <c r="M150" s="47">
        <v>65</v>
      </c>
      <c r="N150" s="47">
        <v>46</v>
      </c>
      <c r="O150" s="47">
        <v>39</v>
      </c>
      <c r="P150" s="47">
        <v>39</v>
      </c>
      <c r="Q150" s="47">
        <v>189</v>
      </c>
      <c r="R150" s="47">
        <v>201</v>
      </c>
      <c r="S150" s="47">
        <v>0</v>
      </c>
      <c r="T150" s="47">
        <v>0</v>
      </c>
      <c r="U150" s="47">
        <v>0</v>
      </c>
      <c r="V150" s="47">
        <v>396</v>
      </c>
      <c r="W150" s="47">
        <v>0</v>
      </c>
      <c r="X150" s="47">
        <v>148</v>
      </c>
      <c r="Y150" s="47">
        <v>0</v>
      </c>
      <c r="Z150" s="47">
        <v>730</v>
      </c>
      <c r="AA150" s="47">
        <v>734</v>
      </c>
      <c r="AB150" s="47">
        <v>0</v>
      </c>
      <c r="AC150" s="42">
        <v>2815</v>
      </c>
    </row>
    <row r="151" spans="1:29" x14ac:dyDescent="0.25">
      <c r="A151" s="47" t="s">
        <v>419</v>
      </c>
      <c r="B151" s="47" t="s">
        <v>414</v>
      </c>
      <c r="C151" s="47" t="s">
        <v>420</v>
      </c>
      <c r="D151" s="47">
        <v>5626</v>
      </c>
      <c r="E151" s="47">
        <v>5361</v>
      </c>
      <c r="F151" s="47" t="s">
        <v>49</v>
      </c>
      <c r="G151" s="47">
        <v>4</v>
      </c>
      <c r="H151" s="47">
        <v>14</v>
      </c>
      <c r="I151" s="47">
        <v>0</v>
      </c>
      <c r="J151" s="47">
        <v>9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1</v>
      </c>
      <c r="V151" s="47">
        <v>314</v>
      </c>
      <c r="W151" s="47">
        <v>0</v>
      </c>
      <c r="X151" s="47">
        <v>89</v>
      </c>
      <c r="Y151" s="47">
        <v>0</v>
      </c>
      <c r="Z151" s="47">
        <v>287</v>
      </c>
      <c r="AA151" s="47">
        <v>228</v>
      </c>
      <c r="AB151" s="47">
        <v>0</v>
      </c>
      <c r="AC151" s="42">
        <v>946</v>
      </c>
    </row>
    <row r="152" spans="1:29" x14ac:dyDescent="0.25">
      <c r="A152" s="47" t="s">
        <v>422</v>
      </c>
      <c r="B152" s="47" t="s">
        <v>423</v>
      </c>
      <c r="C152" s="47" t="s">
        <v>404</v>
      </c>
      <c r="D152" s="47">
        <v>5632</v>
      </c>
      <c r="E152" s="47">
        <v>5626</v>
      </c>
      <c r="F152" s="47" t="s">
        <v>49</v>
      </c>
      <c r="G152" s="47">
        <v>4</v>
      </c>
      <c r="H152" s="47">
        <v>7</v>
      </c>
      <c r="I152" s="47">
        <v>1</v>
      </c>
      <c r="J152" s="47">
        <v>5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2</v>
      </c>
      <c r="T152" s="47">
        <v>0</v>
      </c>
      <c r="U152" s="47">
        <v>0</v>
      </c>
      <c r="V152" s="47">
        <v>257</v>
      </c>
      <c r="W152" s="47">
        <v>0</v>
      </c>
      <c r="X152" s="47">
        <v>79</v>
      </c>
      <c r="Y152" s="47">
        <v>0</v>
      </c>
      <c r="Z152" s="47">
        <v>122</v>
      </c>
      <c r="AA152" s="47">
        <v>56</v>
      </c>
      <c r="AB152" s="47">
        <v>0</v>
      </c>
      <c r="AC152" s="42">
        <v>533</v>
      </c>
    </row>
    <row r="153" spans="1:29" x14ac:dyDescent="0.25">
      <c r="A153" s="47" t="s">
        <v>424</v>
      </c>
      <c r="B153" s="47" t="s">
        <v>423</v>
      </c>
      <c r="C153" s="47" t="s">
        <v>425</v>
      </c>
      <c r="D153" s="47">
        <v>5636</v>
      </c>
      <c r="E153" s="47">
        <v>5626</v>
      </c>
      <c r="F153" s="47" t="s">
        <v>49</v>
      </c>
      <c r="G153" s="47">
        <v>4</v>
      </c>
      <c r="H153" s="47">
        <v>16</v>
      </c>
      <c r="I153" s="47">
        <v>1</v>
      </c>
      <c r="J153" s="47">
        <v>8</v>
      </c>
      <c r="K153" s="47">
        <v>30</v>
      </c>
      <c r="L153" s="47">
        <v>17</v>
      </c>
      <c r="M153" s="47">
        <v>109</v>
      </c>
      <c r="N153" s="47">
        <v>153</v>
      </c>
      <c r="O153" s="47">
        <v>48</v>
      </c>
      <c r="P153" s="47">
        <v>27</v>
      </c>
      <c r="Q153" s="47">
        <v>68</v>
      </c>
      <c r="R153" s="47">
        <v>141</v>
      </c>
      <c r="S153" s="47">
        <v>0</v>
      </c>
      <c r="T153" s="47">
        <v>0</v>
      </c>
      <c r="U153" s="47">
        <v>3</v>
      </c>
      <c r="V153" s="47">
        <v>287</v>
      </c>
      <c r="W153" s="47">
        <v>0</v>
      </c>
      <c r="X153" s="47">
        <v>107</v>
      </c>
      <c r="Y153" s="47">
        <v>0</v>
      </c>
      <c r="Z153" s="47">
        <v>395</v>
      </c>
      <c r="AA153" s="47">
        <v>295</v>
      </c>
      <c r="AB153" s="47">
        <v>0</v>
      </c>
      <c r="AC153" s="42">
        <v>1709</v>
      </c>
    </row>
    <row r="154" spans="1:29" hidden="1" x14ac:dyDescent="0.25">
      <c r="A154" s="47" t="s">
        <v>426</v>
      </c>
      <c r="B154" s="47" t="s">
        <v>427</v>
      </c>
      <c r="C154" s="47" t="s">
        <v>98</v>
      </c>
      <c r="D154" s="47">
        <v>5641</v>
      </c>
      <c r="E154" s="47">
        <v>5625</v>
      </c>
      <c r="F154" s="47" t="s">
        <v>20</v>
      </c>
      <c r="G154" s="47">
        <v>12</v>
      </c>
      <c r="H154" s="47">
        <v>85</v>
      </c>
      <c r="I154" s="47">
        <v>43</v>
      </c>
      <c r="J154" s="47">
        <v>54</v>
      </c>
      <c r="K154" s="47">
        <v>13</v>
      </c>
      <c r="L154" s="47">
        <v>6</v>
      </c>
      <c r="M154" s="47">
        <v>34</v>
      </c>
      <c r="N154" s="47">
        <v>57</v>
      </c>
      <c r="O154" s="47">
        <v>43</v>
      </c>
      <c r="P154" s="47">
        <v>24</v>
      </c>
      <c r="Q154" s="47">
        <v>115</v>
      </c>
      <c r="R154" s="47">
        <v>185</v>
      </c>
      <c r="S154" s="47">
        <v>0</v>
      </c>
      <c r="T154" s="47">
        <v>1</v>
      </c>
      <c r="U154" s="47">
        <v>0</v>
      </c>
      <c r="V154" s="47">
        <v>383</v>
      </c>
      <c r="W154" s="47">
        <v>0</v>
      </c>
      <c r="X154" s="47">
        <v>158</v>
      </c>
      <c r="Y154" s="47">
        <v>0</v>
      </c>
      <c r="Z154" s="47">
        <v>785</v>
      </c>
      <c r="AA154" s="47">
        <v>778</v>
      </c>
      <c r="AB154" s="47">
        <v>0</v>
      </c>
      <c r="AC154" s="42">
        <v>2776</v>
      </c>
    </row>
    <row r="155" spans="1:29" hidden="1" x14ac:dyDescent="0.25">
      <c r="A155" s="47" t="s">
        <v>428</v>
      </c>
      <c r="B155" s="47" t="s">
        <v>429</v>
      </c>
      <c r="C155" s="47" t="s">
        <v>430</v>
      </c>
      <c r="D155" s="47">
        <v>5646</v>
      </c>
      <c r="E155" s="47">
        <v>5625</v>
      </c>
      <c r="F155" s="47" t="s">
        <v>20</v>
      </c>
      <c r="G155" s="47">
        <v>0</v>
      </c>
      <c r="H155" s="47">
        <v>87</v>
      </c>
      <c r="I155" s="47">
        <v>42</v>
      </c>
      <c r="J155" s="47">
        <v>56</v>
      </c>
      <c r="K155" s="47">
        <v>5</v>
      </c>
      <c r="L155" s="47">
        <v>0</v>
      </c>
      <c r="M155" s="47">
        <v>0</v>
      </c>
      <c r="N155" s="47">
        <v>19</v>
      </c>
      <c r="O155" s="47">
        <v>15</v>
      </c>
      <c r="P155" s="47">
        <v>0</v>
      </c>
      <c r="Q155" s="47">
        <v>2</v>
      </c>
      <c r="R155" s="47">
        <v>68</v>
      </c>
      <c r="S155" s="47">
        <v>0</v>
      </c>
      <c r="T155" s="47">
        <v>1</v>
      </c>
      <c r="U155" s="47">
        <v>0</v>
      </c>
      <c r="V155" s="47">
        <v>405</v>
      </c>
      <c r="W155" s="47">
        <v>0</v>
      </c>
      <c r="X155" s="47">
        <v>163</v>
      </c>
      <c r="Y155" s="47">
        <v>0</v>
      </c>
      <c r="Z155" s="47">
        <v>677</v>
      </c>
      <c r="AA155" s="47">
        <v>666</v>
      </c>
      <c r="AB155" s="47">
        <v>0</v>
      </c>
      <c r="AC155" s="42">
        <v>2206</v>
      </c>
    </row>
    <row r="156" spans="1:29" hidden="1" x14ac:dyDescent="0.25">
      <c r="A156" s="47" t="s">
        <v>431</v>
      </c>
      <c r="B156" s="47" t="s">
        <v>432</v>
      </c>
      <c r="C156" s="47" t="s">
        <v>433</v>
      </c>
      <c r="D156" s="47">
        <v>5649</v>
      </c>
      <c r="E156" s="47">
        <v>5625</v>
      </c>
      <c r="F156" s="47" t="s">
        <v>20</v>
      </c>
      <c r="G156" s="47">
        <v>15</v>
      </c>
      <c r="H156" s="47">
        <v>86</v>
      </c>
      <c r="I156" s="47">
        <v>43</v>
      </c>
      <c r="J156" s="47">
        <v>57</v>
      </c>
      <c r="K156" s="47">
        <v>5</v>
      </c>
      <c r="L156" s="47">
        <v>0</v>
      </c>
      <c r="M156" s="47">
        <v>0</v>
      </c>
      <c r="N156" s="47">
        <v>15</v>
      </c>
      <c r="O156" s="47">
        <v>11</v>
      </c>
      <c r="P156" s="47">
        <v>0</v>
      </c>
      <c r="Q156" s="47">
        <v>1</v>
      </c>
      <c r="R156" s="47">
        <v>60</v>
      </c>
      <c r="S156" s="47">
        <v>0</v>
      </c>
      <c r="T156" s="47">
        <v>0</v>
      </c>
      <c r="U156" s="47">
        <v>0</v>
      </c>
      <c r="V156" s="47">
        <v>410</v>
      </c>
      <c r="W156" s="47">
        <v>0</v>
      </c>
      <c r="X156" s="47">
        <v>159</v>
      </c>
      <c r="Y156" s="47">
        <v>0</v>
      </c>
      <c r="Z156" s="47">
        <v>682</v>
      </c>
      <c r="AA156" s="47">
        <v>685</v>
      </c>
      <c r="AB156" s="47">
        <v>0</v>
      </c>
      <c r="AC156" s="42">
        <v>2229</v>
      </c>
    </row>
    <row r="157" spans="1:29" hidden="1" x14ac:dyDescent="0.25">
      <c r="A157" s="47" t="s">
        <v>434</v>
      </c>
      <c r="B157" s="47" t="s">
        <v>435</v>
      </c>
      <c r="C157" s="47" t="s">
        <v>436</v>
      </c>
      <c r="D157" s="47">
        <v>5654</v>
      </c>
      <c r="E157" s="47">
        <v>5649</v>
      </c>
      <c r="F157" s="47" t="s">
        <v>20</v>
      </c>
      <c r="G157" s="47">
        <v>13</v>
      </c>
      <c r="H157" s="47">
        <v>94</v>
      </c>
      <c r="I157" s="47">
        <v>44</v>
      </c>
      <c r="J157" s="47">
        <v>59</v>
      </c>
      <c r="K157" s="47">
        <v>10</v>
      </c>
      <c r="L157" s="47">
        <v>5</v>
      </c>
      <c r="M157" s="47">
        <v>19</v>
      </c>
      <c r="N157" s="47">
        <v>60</v>
      </c>
      <c r="O157" s="47">
        <v>37</v>
      </c>
      <c r="P157" s="47">
        <v>18</v>
      </c>
      <c r="Q157" s="47">
        <v>83</v>
      </c>
      <c r="R157" s="47">
        <v>174</v>
      </c>
      <c r="S157" s="47">
        <v>0</v>
      </c>
      <c r="T157" s="47">
        <v>0</v>
      </c>
      <c r="U157" s="47">
        <v>0</v>
      </c>
      <c r="V157" s="47">
        <v>399</v>
      </c>
      <c r="W157" s="47">
        <v>0</v>
      </c>
      <c r="X157" s="47">
        <v>166</v>
      </c>
      <c r="Y157" s="47">
        <v>0</v>
      </c>
      <c r="Z157" s="47">
        <v>744</v>
      </c>
      <c r="AA157" s="47">
        <v>745</v>
      </c>
      <c r="AB157" s="47">
        <v>0</v>
      </c>
      <c r="AC157" s="42">
        <v>2670</v>
      </c>
    </row>
    <row r="158" spans="1:29" hidden="1" x14ac:dyDescent="0.25">
      <c r="A158" s="47" t="s">
        <v>437</v>
      </c>
      <c r="B158" s="47" t="s">
        <v>438</v>
      </c>
      <c r="C158" s="47" t="s">
        <v>439</v>
      </c>
      <c r="D158" s="47">
        <v>5657</v>
      </c>
      <c r="E158" s="47">
        <v>5649</v>
      </c>
      <c r="F158" s="47" t="s">
        <v>20</v>
      </c>
      <c r="G158" s="47">
        <v>13</v>
      </c>
      <c r="H158" s="47">
        <v>90</v>
      </c>
      <c r="I158" s="47">
        <v>44</v>
      </c>
      <c r="J158" s="47">
        <v>59</v>
      </c>
      <c r="K158" s="47">
        <v>14</v>
      </c>
      <c r="L158" s="47">
        <v>11</v>
      </c>
      <c r="M158" s="47">
        <v>57</v>
      </c>
      <c r="N158" s="47">
        <v>48</v>
      </c>
      <c r="O158" s="47">
        <v>30</v>
      </c>
      <c r="P158" s="47">
        <v>39</v>
      </c>
      <c r="Q158" s="47">
        <v>174</v>
      </c>
      <c r="R158" s="47">
        <v>160</v>
      </c>
      <c r="S158" s="47">
        <v>0</v>
      </c>
      <c r="T158" s="47">
        <v>1</v>
      </c>
      <c r="U158" s="47">
        <v>0</v>
      </c>
      <c r="V158" s="47">
        <v>408</v>
      </c>
      <c r="W158" s="47">
        <v>0</v>
      </c>
      <c r="X158" s="47">
        <v>166</v>
      </c>
      <c r="Y158" s="47">
        <v>0</v>
      </c>
      <c r="Z158" s="47">
        <v>626</v>
      </c>
      <c r="AA158" s="47">
        <v>625</v>
      </c>
      <c r="AB158" s="47">
        <v>0</v>
      </c>
      <c r="AC158" s="42">
        <v>2565</v>
      </c>
    </row>
    <row r="159" spans="1:29" hidden="1" x14ac:dyDescent="0.25">
      <c r="A159" s="47" t="s">
        <v>441</v>
      </c>
      <c r="B159" s="47" t="s">
        <v>442</v>
      </c>
      <c r="C159" s="47" t="s">
        <v>443</v>
      </c>
      <c r="D159" s="47">
        <v>5659</v>
      </c>
      <c r="E159" s="47">
        <v>5625</v>
      </c>
      <c r="F159" s="47" t="s">
        <v>20</v>
      </c>
      <c r="G159" s="47">
        <v>11</v>
      </c>
      <c r="H159" s="47">
        <v>87</v>
      </c>
      <c r="I159" s="47">
        <v>44</v>
      </c>
      <c r="J159" s="47">
        <v>55</v>
      </c>
      <c r="K159" s="47">
        <v>5</v>
      </c>
      <c r="L159" s="47">
        <v>0</v>
      </c>
      <c r="M159" s="47">
        <v>0</v>
      </c>
      <c r="N159" s="47">
        <v>15</v>
      </c>
      <c r="O159" s="47">
        <v>11</v>
      </c>
      <c r="P159" s="47">
        <v>0</v>
      </c>
      <c r="Q159" s="47">
        <v>0</v>
      </c>
      <c r="R159" s="47">
        <v>58</v>
      </c>
      <c r="S159" s="47">
        <v>0</v>
      </c>
      <c r="T159" s="47">
        <v>1</v>
      </c>
      <c r="U159" s="47">
        <v>0</v>
      </c>
      <c r="V159" s="47">
        <v>417</v>
      </c>
      <c r="W159" s="47">
        <v>0</v>
      </c>
      <c r="X159" s="47">
        <v>167</v>
      </c>
      <c r="Y159" s="47">
        <v>0</v>
      </c>
      <c r="Z159" s="47">
        <v>631</v>
      </c>
      <c r="AA159" s="47">
        <v>631</v>
      </c>
      <c r="AB159" s="47">
        <v>0</v>
      </c>
      <c r="AC159" s="42">
        <v>2133</v>
      </c>
    </row>
    <row r="160" spans="1:29" x14ac:dyDescent="0.25">
      <c r="A160" s="47" t="s">
        <v>444</v>
      </c>
      <c r="B160" s="47" t="s">
        <v>445</v>
      </c>
      <c r="C160" s="47" t="s">
        <v>446</v>
      </c>
      <c r="D160" s="47">
        <v>5664</v>
      </c>
      <c r="E160" s="47">
        <v>5626</v>
      </c>
      <c r="F160" s="47" t="s">
        <v>49</v>
      </c>
      <c r="G160" s="47">
        <v>3</v>
      </c>
      <c r="H160" s="47">
        <v>8</v>
      </c>
      <c r="I160" s="47">
        <v>0</v>
      </c>
      <c r="J160" s="47">
        <v>8</v>
      </c>
      <c r="K160" s="47">
        <v>14</v>
      </c>
      <c r="L160" s="47">
        <v>20</v>
      </c>
      <c r="M160" s="47">
        <v>99</v>
      </c>
      <c r="N160" s="47">
        <v>95</v>
      </c>
      <c r="O160" s="47">
        <v>27</v>
      </c>
      <c r="P160" s="47">
        <v>28</v>
      </c>
      <c r="Q160" s="47">
        <v>85</v>
      </c>
      <c r="R160" s="47">
        <v>60</v>
      </c>
      <c r="S160" s="47">
        <v>0</v>
      </c>
      <c r="T160" s="47">
        <v>0</v>
      </c>
      <c r="U160" s="47">
        <v>1</v>
      </c>
      <c r="V160" s="47">
        <v>339</v>
      </c>
      <c r="W160" s="47">
        <v>0</v>
      </c>
      <c r="X160" s="47">
        <v>103</v>
      </c>
      <c r="Y160" s="47">
        <v>0</v>
      </c>
      <c r="Z160" s="47">
        <v>586</v>
      </c>
      <c r="AA160" s="47">
        <v>551</v>
      </c>
      <c r="AB160" s="47">
        <v>0</v>
      </c>
      <c r="AC160" s="42">
        <v>2027</v>
      </c>
    </row>
    <row r="161" spans="1:29" x14ac:dyDescent="0.25">
      <c r="A161" s="47" t="s">
        <v>447</v>
      </c>
      <c r="B161" s="47" t="s">
        <v>448</v>
      </c>
      <c r="C161" s="47" t="s">
        <v>449</v>
      </c>
      <c r="D161" s="47">
        <v>5668</v>
      </c>
      <c r="E161" s="47">
        <v>5626</v>
      </c>
      <c r="F161" s="47" t="s">
        <v>49</v>
      </c>
      <c r="G161" s="47">
        <v>10</v>
      </c>
      <c r="H161" s="47">
        <v>42</v>
      </c>
      <c r="I161" s="47">
        <v>0</v>
      </c>
      <c r="J161" s="47">
        <v>42</v>
      </c>
      <c r="K161" s="47">
        <v>24</v>
      </c>
      <c r="L161" s="47">
        <v>17</v>
      </c>
      <c r="M161" s="47">
        <v>64</v>
      </c>
      <c r="N161" s="47">
        <v>148</v>
      </c>
      <c r="O161" s="47">
        <v>38</v>
      </c>
      <c r="P161" s="47">
        <v>17</v>
      </c>
      <c r="Q161" s="47">
        <v>53</v>
      </c>
      <c r="R161" s="47">
        <v>103</v>
      </c>
      <c r="S161" s="47">
        <v>0</v>
      </c>
      <c r="T161" s="47">
        <v>0</v>
      </c>
      <c r="U161" s="47">
        <v>0</v>
      </c>
      <c r="V161" s="47">
        <v>654</v>
      </c>
      <c r="W161" s="47">
        <v>0</v>
      </c>
      <c r="X161" s="47">
        <v>199</v>
      </c>
      <c r="Y161" s="47">
        <v>0</v>
      </c>
      <c r="Z161" s="47">
        <v>713</v>
      </c>
      <c r="AA161" s="47">
        <v>708</v>
      </c>
      <c r="AB161" s="47">
        <v>0</v>
      </c>
      <c r="AC161" s="42">
        <v>2832</v>
      </c>
    </row>
    <row r="162" spans="1:29" hidden="1" x14ac:dyDescent="0.25">
      <c r="A162" s="47" t="s">
        <v>450</v>
      </c>
      <c r="B162" s="47" t="s">
        <v>451</v>
      </c>
      <c r="C162" s="47" t="s">
        <v>452</v>
      </c>
      <c r="D162" s="47">
        <v>5673</v>
      </c>
      <c r="E162" s="47">
        <v>5659</v>
      </c>
      <c r="F162" s="47" t="s">
        <v>20</v>
      </c>
      <c r="G162" s="47">
        <v>12</v>
      </c>
      <c r="H162" s="47">
        <v>88</v>
      </c>
      <c r="I162" s="47">
        <v>44</v>
      </c>
      <c r="J162" s="47">
        <v>53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402</v>
      </c>
      <c r="W162" s="47">
        <v>0</v>
      </c>
      <c r="X162" s="47">
        <v>153</v>
      </c>
      <c r="Y162" s="47">
        <v>0</v>
      </c>
      <c r="Z162" s="47">
        <v>639</v>
      </c>
      <c r="AA162" s="47">
        <v>645</v>
      </c>
      <c r="AB162" s="47">
        <v>0</v>
      </c>
      <c r="AC162" s="42">
        <v>2036</v>
      </c>
    </row>
    <row r="163" spans="1:29" hidden="1" x14ac:dyDescent="0.25">
      <c r="A163" s="47" t="s">
        <v>450</v>
      </c>
      <c r="B163" s="47" t="s">
        <v>453</v>
      </c>
      <c r="C163" s="47" t="s">
        <v>218</v>
      </c>
      <c r="D163" s="47">
        <v>5677</v>
      </c>
      <c r="E163" s="47">
        <v>5659</v>
      </c>
      <c r="F163" s="47" t="s">
        <v>20</v>
      </c>
      <c r="G163" s="47">
        <v>10</v>
      </c>
      <c r="H163" s="47">
        <v>75</v>
      </c>
      <c r="I163" s="47">
        <v>40</v>
      </c>
      <c r="J163" s="47">
        <v>49</v>
      </c>
      <c r="K163" s="47">
        <v>21</v>
      </c>
      <c r="L163" s="47">
        <v>9</v>
      </c>
      <c r="M163" s="47">
        <v>71</v>
      </c>
      <c r="N163" s="47">
        <v>48</v>
      </c>
      <c r="O163" s="47">
        <v>41</v>
      </c>
      <c r="P163" s="47">
        <v>40</v>
      </c>
      <c r="Q163" s="47">
        <v>187</v>
      </c>
      <c r="R163" s="47">
        <v>216</v>
      </c>
      <c r="S163" s="47">
        <v>0</v>
      </c>
      <c r="T163" s="47">
        <v>0</v>
      </c>
      <c r="U163" s="47">
        <v>0</v>
      </c>
      <c r="V163" s="47">
        <v>391</v>
      </c>
      <c r="W163" s="47">
        <v>0</v>
      </c>
      <c r="X163" s="47">
        <v>148</v>
      </c>
      <c r="Y163" s="47">
        <v>0</v>
      </c>
      <c r="Z163" s="47">
        <v>619</v>
      </c>
      <c r="AA163" s="47">
        <v>625</v>
      </c>
      <c r="AB163" s="47">
        <v>0</v>
      </c>
      <c r="AC163" s="42">
        <v>2590</v>
      </c>
    </row>
    <row r="164" spans="1:29" x14ac:dyDescent="0.25">
      <c r="A164" s="47" t="s">
        <v>454</v>
      </c>
      <c r="B164" s="47" t="s">
        <v>455</v>
      </c>
      <c r="C164" s="47" t="s">
        <v>456</v>
      </c>
      <c r="D164" s="47">
        <v>5679</v>
      </c>
      <c r="E164" s="47">
        <v>5668</v>
      </c>
      <c r="F164" s="47" t="s">
        <v>49</v>
      </c>
      <c r="G164" s="47">
        <v>11</v>
      </c>
      <c r="H164" s="47">
        <v>33</v>
      </c>
      <c r="I164" s="47">
        <v>0</v>
      </c>
      <c r="J164" s="47">
        <v>34</v>
      </c>
      <c r="K164" s="47">
        <v>20</v>
      </c>
      <c r="L164" s="47">
        <v>24</v>
      </c>
      <c r="M164" s="47">
        <v>115</v>
      </c>
      <c r="N164" s="47">
        <v>91</v>
      </c>
      <c r="O164" s="47">
        <v>25</v>
      </c>
      <c r="P164" s="47">
        <v>32</v>
      </c>
      <c r="Q164" s="47">
        <v>98</v>
      </c>
      <c r="R164" s="47">
        <v>63</v>
      </c>
      <c r="S164" s="47">
        <v>0</v>
      </c>
      <c r="T164" s="47">
        <v>0</v>
      </c>
      <c r="U164" s="47">
        <v>3</v>
      </c>
      <c r="V164" s="47">
        <v>660</v>
      </c>
      <c r="W164" s="47">
        <v>0</v>
      </c>
      <c r="X164" s="47">
        <v>208</v>
      </c>
      <c r="Y164" s="47">
        <v>0</v>
      </c>
      <c r="Z164" s="47">
        <v>697</v>
      </c>
      <c r="AA164" s="47">
        <v>696</v>
      </c>
      <c r="AB164" s="47">
        <v>0</v>
      </c>
      <c r="AC164" s="42">
        <v>2810</v>
      </c>
    </row>
    <row r="165" spans="1:29" x14ac:dyDescent="0.25">
      <c r="A165" s="47" t="s">
        <v>458</v>
      </c>
      <c r="B165" s="47" t="s">
        <v>455</v>
      </c>
      <c r="C165" s="47" t="s">
        <v>459</v>
      </c>
      <c r="D165" s="47">
        <v>5681</v>
      </c>
      <c r="E165" s="47">
        <v>5668</v>
      </c>
      <c r="F165" s="47" t="s">
        <v>49</v>
      </c>
      <c r="G165" s="47">
        <v>7</v>
      </c>
      <c r="H165" s="47">
        <v>40</v>
      </c>
      <c r="I165" s="47">
        <v>0</v>
      </c>
      <c r="J165" s="47">
        <v>39</v>
      </c>
      <c r="K165" s="47">
        <v>8</v>
      </c>
      <c r="L165" s="47">
        <v>23</v>
      </c>
      <c r="M165" s="47">
        <v>104</v>
      </c>
      <c r="N165" s="47">
        <v>61</v>
      </c>
      <c r="O165" s="47">
        <v>14</v>
      </c>
      <c r="P165" s="47">
        <v>27</v>
      </c>
      <c r="Q165" s="47">
        <v>89</v>
      </c>
      <c r="R165" s="47">
        <v>43</v>
      </c>
      <c r="S165" s="47">
        <v>0</v>
      </c>
      <c r="T165" s="47">
        <v>0</v>
      </c>
      <c r="U165" s="47">
        <v>0</v>
      </c>
      <c r="V165" s="47">
        <v>666</v>
      </c>
      <c r="W165" s="47">
        <v>0</v>
      </c>
      <c r="X165" s="47">
        <v>205</v>
      </c>
      <c r="Y165" s="47">
        <v>0</v>
      </c>
      <c r="Z165" s="47">
        <v>704</v>
      </c>
      <c r="AA165" s="47">
        <v>705</v>
      </c>
      <c r="AB165" s="47">
        <v>0</v>
      </c>
      <c r="AC165" s="42">
        <v>2735</v>
      </c>
    </row>
    <row r="166" spans="1:29" x14ac:dyDescent="0.25">
      <c r="A166" s="47" t="s">
        <v>460</v>
      </c>
      <c r="B166" s="47" t="s">
        <v>461</v>
      </c>
      <c r="C166" s="47" t="s">
        <v>462</v>
      </c>
      <c r="D166" s="47">
        <v>5683</v>
      </c>
      <c r="E166" s="47">
        <v>5668</v>
      </c>
      <c r="F166" s="47" t="s">
        <v>49</v>
      </c>
      <c r="G166" s="47">
        <v>9</v>
      </c>
      <c r="H166" s="47">
        <v>33</v>
      </c>
      <c r="I166" s="47">
        <v>1</v>
      </c>
      <c r="J166" s="47">
        <v>31</v>
      </c>
      <c r="K166" s="47">
        <v>20</v>
      </c>
      <c r="L166" s="47">
        <v>6</v>
      </c>
      <c r="M166" s="47">
        <v>39</v>
      </c>
      <c r="N166" s="47">
        <v>111</v>
      </c>
      <c r="O166" s="47">
        <v>27</v>
      </c>
      <c r="P166" s="47">
        <v>11</v>
      </c>
      <c r="Q166" s="47">
        <v>38</v>
      </c>
      <c r="R166" s="47">
        <v>77</v>
      </c>
      <c r="S166" s="47">
        <v>1</v>
      </c>
      <c r="T166" s="47">
        <v>0</v>
      </c>
      <c r="U166" s="47">
        <v>0</v>
      </c>
      <c r="V166" s="47">
        <v>649</v>
      </c>
      <c r="W166" s="47">
        <v>0</v>
      </c>
      <c r="X166" s="47">
        <v>198</v>
      </c>
      <c r="Y166" s="47">
        <v>0</v>
      </c>
      <c r="Z166" s="47">
        <v>709</v>
      </c>
      <c r="AA166" s="47">
        <v>708</v>
      </c>
      <c r="AB166" s="47">
        <v>0</v>
      </c>
      <c r="AC166" s="42">
        <v>2668</v>
      </c>
    </row>
    <row r="167" spans="1:29" x14ac:dyDescent="0.25">
      <c r="A167" s="47" t="s">
        <v>463</v>
      </c>
      <c r="B167" s="47" t="s">
        <v>464</v>
      </c>
      <c r="C167" s="47" t="s">
        <v>465</v>
      </c>
      <c r="D167" s="47">
        <v>5684</v>
      </c>
      <c r="E167" s="47">
        <v>5668</v>
      </c>
      <c r="F167" s="47" t="s">
        <v>49</v>
      </c>
      <c r="G167" s="47">
        <v>11</v>
      </c>
      <c r="H167" s="47">
        <v>36</v>
      </c>
      <c r="I167" s="47">
        <v>2</v>
      </c>
      <c r="J167" s="47">
        <v>33</v>
      </c>
      <c r="K167" s="47">
        <v>7</v>
      </c>
      <c r="L167" s="47">
        <v>0</v>
      </c>
      <c r="M167" s="47">
        <v>0</v>
      </c>
      <c r="N167" s="47">
        <v>51</v>
      </c>
      <c r="O167" s="47">
        <v>15</v>
      </c>
      <c r="P167" s="47">
        <v>0</v>
      </c>
      <c r="Q167" s="47">
        <v>0</v>
      </c>
      <c r="R167" s="47">
        <v>51</v>
      </c>
      <c r="S167" s="47">
        <v>0</v>
      </c>
      <c r="T167" s="47">
        <v>0</v>
      </c>
      <c r="U167" s="47">
        <v>1</v>
      </c>
      <c r="V167" s="47">
        <v>664</v>
      </c>
      <c r="W167" s="47">
        <v>0</v>
      </c>
      <c r="X167" s="47">
        <v>207</v>
      </c>
      <c r="Y167" s="47">
        <v>0</v>
      </c>
      <c r="Z167" s="47">
        <v>657</v>
      </c>
      <c r="AA167" s="47">
        <v>658</v>
      </c>
      <c r="AB167" s="47">
        <v>0</v>
      </c>
      <c r="AC167" s="42">
        <v>2393</v>
      </c>
    </row>
    <row r="168" spans="1:29" x14ac:dyDescent="0.25">
      <c r="A168" s="47" t="s">
        <v>467</v>
      </c>
      <c r="B168" s="47" t="s">
        <v>464</v>
      </c>
      <c r="C168" s="47" t="s">
        <v>329</v>
      </c>
      <c r="D168" s="47">
        <v>5686</v>
      </c>
      <c r="E168" s="47">
        <v>5668</v>
      </c>
      <c r="F168" s="47" t="s">
        <v>49</v>
      </c>
      <c r="G168" s="47">
        <v>10</v>
      </c>
      <c r="H168" s="47">
        <v>42</v>
      </c>
      <c r="I168" s="47">
        <v>1</v>
      </c>
      <c r="J168" s="47">
        <v>35</v>
      </c>
      <c r="K168" s="47">
        <v>13</v>
      </c>
      <c r="L168" s="47">
        <v>25</v>
      </c>
      <c r="M168" s="47">
        <v>110</v>
      </c>
      <c r="N168" s="47">
        <v>82</v>
      </c>
      <c r="O168" s="47">
        <v>23</v>
      </c>
      <c r="P168" s="47">
        <v>29</v>
      </c>
      <c r="Q168" s="47">
        <v>98</v>
      </c>
      <c r="R168" s="47">
        <v>52</v>
      </c>
      <c r="S168" s="47">
        <v>0</v>
      </c>
      <c r="T168" s="47">
        <v>0</v>
      </c>
      <c r="U168" s="47">
        <v>0</v>
      </c>
      <c r="V168" s="47">
        <v>402</v>
      </c>
      <c r="W168" s="47">
        <v>0</v>
      </c>
      <c r="X168" s="47">
        <v>198</v>
      </c>
      <c r="Y168" s="47">
        <v>0</v>
      </c>
      <c r="Z168" s="47">
        <v>661</v>
      </c>
      <c r="AA168" s="47">
        <v>657</v>
      </c>
      <c r="AB168" s="47">
        <v>0</v>
      </c>
      <c r="AC168" s="42">
        <v>2438</v>
      </c>
    </row>
    <row r="169" spans="1:29" x14ac:dyDescent="0.25">
      <c r="A169" s="47" t="s">
        <v>468</v>
      </c>
      <c r="B169" s="47" t="s">
        <v>469</v>
      </c>
      <c r="C169" s="47" t="s">
        <v>188</v>
      </c>
      <c r="D169" s="47">
        <v>5688</v>
      </c>
      <c r="E169" s="47">
        <v>5684</v>
      </c>
      <c r="F169" s="47" t="s">
        <v>49</v>
      </c>
      <c r="G169" s="47">
        <v>8</v>
      </c>
      <c r="H169" s="47">
        <v>42</v>
      </c>
      <c r="I169" s="47">
        <v>0</v>
      </c>
      <c r="J169" s="47">
        <v>38</v>
      </c>
      <c r="K169" s="47">
        <v>16</v>
      </c>
      <c r="L169" s="47">
        <v>0</v>
      </c>
      <c r="M169" s="47">
        <v>3</v>
      </c>
      <c r="N169" s="47">
        <v>88</v>
      </c>
      <c r="O169" s="47">
        <v>26</v>
      </c>
      <c r="P169" s="47">
        <v>0</v>
      </c>
      <c r="Q169" s="47">
        <v>6</v>
      </c>
      <c r="R169" s="47">
        <v>74</v>
      </c>
      <c r="S169" s="47">
        <v>1</v>
      </c>
      <c r="T169" s="47">
        <v>0</v>
      </c>
      <c r="U169" s="47">
        <v>0</v>
      </c>
      <c r="V169" s="47">
        <v>674</v>
      </c>
      <c r="W169" s="47">
        <v>0</v>
      </c>
      <c r="X169" s="47">
        <v>201</v>
      </c>
      <c r="Y169" s="47">
        <v>0</v>
      </c>
      <c r="Z169" s="47">
        <v>704</v>
      </c>
      <c r="AA169" s="47">
        <v>704</v>
      </c>
      <c r="AB169" s="47">
        <v>0</v>
      </c>
      <c r="AC169" s="42">
        <v>2585</v>
      </c>
    </row>
    <row r="170" spans="1:29" x14ac:dyDescent="0.25">
      <c r="A170" s="47" t="s">
        <v>471</v>
      </c>
      <c r="B170" s="47" t="s">
        <v>469</v>
      </c>
      <c r="C170" s="47" t="s">
        <v>472</v>
      </c>
      <c r="D170" s="47">
        <v>5691</v>
      </c>
      <c r="E170" s="47">
        <v>5688</v>
      </c>
      <c r="F170" s="47" t="s">
        <v>49</v>
      </c>
      <c r="G170" s="47">
        <v>8</v>
      </c>
      <c r="H170" s="47">
        <v>37</v>
      </c>
      <c r="I170" s="47">
        <v>0</v>
      </c>
      <c r="J170" s="47">
        <v>32</v>
      </c>
      <c r="K170" s="47">
        <v>20</v>
      </c>
      <c r="L170" s="47">
        <v>5</v>
      </c>
      <c r="M170" s="47">
        <v>24</v>
      </c>
      <c r="N170" s="47">
        <v>112</v>
      </c>
      <c r="O170" s="47">
        <v>27</v>
      </c>
      <c r="P170" s="47">
        <v>9</v>
      </c>
      <c r="Q170" s="47">
        <v>20</v>
      </c>
      <c r="R170" s="47">
        <v>90</v>
      </c>
      <c r="S170" s="47">
        <v>0</v>
      </c>
      <c r="T170" s="47">
        <v>0</v>
      </c>
      <c r="U170" s="47">
        <v>0</v>
      </c>
      <c r="V170" s="47">
        <v>401</v>
      </c>
      <c r="W170" s="47">
        <v>0</v>
      </c>
      <c r="X170" s="47">
        <v>201</v>
      </c>
      <c r="Y170" s="47">
        <v>0</v>
      </c>
      <c r="Z170" s="47">
        <v>638</v>
      </c>
      <c r="AA170" s="47">
        <v>643</v>
      </c>
      <c r="AB170" s="47">
        <v>0</v>
      </c>
      <c r="AC170" s="42">
        <v>2267</v>
      </c>
    </row>
    <row r="171" spans="1:29" x14ac:dyDescent="0.25">
      <c r="A171" s="47" t="s">
        <v>474</v>
      </c>
      <c r="B171" s="47" t="s">
        <v>475</v>
      </c>
      <c r="C171" s="47" t="s">
        <v>476</v>
      </c>
      <c r="D171" s="47">
        <v>5693</v>
      </c>
      <c r="E171" s="47">
        <v>5684</v>
      </c>
      <c r="F171" s="47" t="s">
        <v>49</v>
      </c>
      <c r="G171" s="47">
        <v>10</v>
      </c>
      <c r="H171" s="47">
        <v>42</v>
      </c>
      <c r="I171" s="47">
        <v>1</v>
      </c>
      <c r="J171" s="47">
        <v>37</v>
      </c>
      <c r="K171" s="47">
        <v>18</v>
      </c>
      <c r="L171" s="47">
        <v>5</v>
      </c>
      <c r="M171" s="47">
        <v>30</v>
      </c>
      <c r="N171" s="47">
        <v>83</v>
      </c>
      <c r="O171" s="47">
        <v>18</v>
      </c>
      <c r="P171" s="47">
        <v>10</v>
      </c>
      <c r="Q171" s="47">
        <v>25</v>
      </c>
      <c r="R171" s="47">
        <v>65</v>
      </c>
      <c r="S171" s="47">
        <v>3</v>
      </c>
      <c r="T171" s="47">
        <v>0</v>
      </c>
      <c r="U171" s="47">
        <v>0</v>
      </c>
      <c r="V171" s="47">
        <v>678</v>
      </c>
      <c r="W171" s="47">
        <v>0</v>
      </c>
      <c r="X171" s="47">
        <v>209</v>
      </c>
      <c r="Y171" s="47">
        <v>0</v>
      </c>
      <c r="Z171" s="47">
        <v>702</v>
      </c>
      <c r="AA171" s="47">
        <v>698</v>
      </c>
      <c r="AB171" s="47">
        <v>0</v>
      </c>
      <c r="AC171" s="42">
        <v>2634</v>
      </c>
    </row>
    <row r="172" spans="1:29" x14ac:dyDescent="0.25">
      <c r="A172" s="47" t="s">
        <v>478</v>
      </c>
      <c r="B172" s="47" t="s">
        <v>479</v>
      </c>
      <c r="C172" s="47" t="s">
        <v>480</v>
      </c>
      <c r="D172" s="47">
        <v>5695</v>
      </c>
      <c r="E172" s="47">
        <v>5668</v>
      </c>
      <c r="F172" s="47" t="s">
        <v>49</v>
      </c>
      <c r="G172" s="47">
        <v>12</v>
      </c>
      <c r="H172" s="47">
        <v>40</v>
      </c>
      <c r="I172" s="47">
        <v>1</v>
      </c>
      <c r="J172" s="47">
        <v>31</v>
      </c>
      <c r="K172" s="47">
        <v>9</v>
      </c>
      <c r="L172" s="47">
        <v>0</v>
      </c>
      <c r="M172" s="47">
        <v>0</v>
      </c>
      <c r="N172" s="47">
        <v>50</v>
      </c>
      <c r="O172" s="47">
        <v>14</v>
      </c>
      <c r="P172" s="47">
        <v>0</v>
      </c>
      <c r="Q172" s="47">
        <v>0</v>
      </c>
      <c r="R172" s="47">
        <v>50</v>
      </c>
      <c r="S172" s="47">
        <v>0</v>
      </c>
      <c r="T172" s="47">
        <v>0</v>
      </c>
      <c r="U172" s="47">
        <v>2</v>
      </c>
      <c r="V172" s="47">
        <v>652</v>
      </c>
      <c r="W172" s="47">
        <v>0</v>
      </c>
      <c r="X172" s="47">
        <v>198</v>
      </c>
      <c r="Y172" s="47">
        <v>0</v>
      </c>
      <c r="Z172" s="47">
        <v>673</v>
      </c>
      <c r="AA172" s="47">
        <v>674</v>
      </c>
      <c r="AB172" s="47">
        <v>0</v>
      </c>
      <c r="AC172" s="42">
        <v>2406</v>
      </c>
    </row>
    <row r="173" spans="1:29" x14ac:dyDescent="0.25">
      <c r="A173" s="47" t="s">
        <v>482</v>
      </c>
      <c r="B173" s="47" t="s">
        <v>483</v>
      </c>
      <c r="C173" s="47" t="s">
        <v>484</v>
      </c>
      <c r="D173" s="47">
        <v>5699</v>
      </c>
      <c r="E173" s="47">
        <v>5695</v>
      </c>
      <c r="F173" s="47" t="s">
        <v>49</v>
      </c>
      <c r="G173" s="47">
        <v>8</v>
      </c>
      <c r="H173" s="47">
        <v>29</v>
      </c>
      <c r="I173" s="47">
        <v>1</v>
      </c>
      <c r="J173" s="47">
        <v>25</v>
      </c>
      <c r="K173" s="47">
        <v>18</v>
      </c>
      <c r="L173" s="47">
        <v>23</v>
      </c>
      <c r="M173" s="47">
        <v>133</v>
      </c>
      <c r="N173" s="47">
        <v>91</v>
      </c>
      <c r="O173" s="47">
        <v>25</v>
      </c>
      <c r="P173" s="47">
        <v>31</v>
      </c>
      <c r="Q173" s="47">
        <v>99</v>
      </c>
      <c r="R173" s="47">
        <v>64</v>
      </c>
      <c r="S173" s="47">
        <v>0</v>
      </c>
      <c r="T173" s="47">
        <v>0</v>
      </c>
      <c r="U173" s="47">
        <v>0</v>
      </c>
      <c r="V173" s="47">
        <v>670</v>
      </c>
      <c r="W173" s="47">
        <v>0</v>
      </c>
      <c r="X173" s="47">
        <v>197</v>
      </c>
      <c r="Y173" s="47">
        <v>0</v>
      </c>
      <c r="Z173" s="47">
        <v>649</v>
      </c>
      <c r="AA173" s="47">
        <v>654</v>
      </c>
      <c r="AB173" s="47">
        <v>0</v>
      </c>
      <c r="AC173" s="42">
        <v>2717</v>
      </c>
    </row>
    <row r="174" spans="1:29" x14ac:dyDescent="0.25">
      <c r="A174" s="47" t="s">
        <v>482</v>
      </c>
      <c r="B174" s="47" t="s">
        <v>483</v>
      </c>
      <c r="C174" s="47" t="s">
        <v>357</v>
      </c>
      <c r="D174" s="47">
        <v>5700</v>
      </c>
      <c r="E174" s="47">
        <v>5695</v>
      </c>
      <c r="F174" s="47" t="s">
        <v>49</v>
      </c>
      <c r="G174" s="47">
        <v>0</v>
      </c>
      <c r="H174" s="47">
        <v>0</v>
      </c>
      <c r="I174" s="47">
        <v>1</v>
      </c>
      <c r="J174" s="47">
        <v>0</v>
      </c>
      <c r="K174" s="47">
        <v>21</v>
      </c>
      <c r="L174" s="47">
        <v>11</v>
      </c>
      <c r="M174" s="47">
        <v>57</v>
      </c>
      <c r="N174" s="47">
        <v>116</v>
      </c>
      <c r="O174" s="47">
        <v>27</v>
      </c>
      <c r="P174" s="47">
        <v>16</v>
      </c>
      <c r="Q174" s="47">
        <v>64</v>
      </c>
      <c r="R174" s="47">
        <v>73</v>
      </c>
      <c r="S174" s="47">
        <v>0</v>
      </c>
      <c r="T174" s="47">
        <v>0</v>
      </c>
      <c r="U174" s="47">
        <v>0</v>
      </c>
      <c r="V174" s="47">
        <v>124</v>
      </c>
      <c r="W174" s="47">
        <v>0</v>
      </c>
      <c r="X174" s="47">
        <v>196</v>
      </c>
      <c r="Y174" s="47">
        <v>0</v>
      </c>
      <c r="Z174" s="47">
        <v>680</v>
      </c>
      <c r="AA174" s="47">
        <v>686</v>
      </c>
      <c r="AB174" s="47">
        <v>0</v>
      </c>
      <c r="AC174" s="42">
        <v>2072</v>
      </c>
    </row>
    <row r="175" spans="1:29" x14ac:dyDescent="0.25">
      <c r="A175" s="47" t="s">
        <v>485</v>
      </c>
      <c r="B175" s="47" t="s">
        <v>486</v>
      </c>
      <c r="C175" s="47" t="s">
        <v>401</v>
      </c>
      <c r="D175" s="47">
        <v>5702</v>
      </c>
      <c r="E175" s="47">
        <v>5695</v>
      </c>
      <c r="F175" s="47" t="s">
        <v>49</v>
      </c>
      <c r="G175" s="47">
        <v>11</v>
      </c>
      <c r="H175" s="47">
        <v>30</v>
      </c>
      <c r="I175" s="47">
        <v>1</v>
      </c>
      <c r="J175" s="47">
        <v>14</v>
      </c>
      <c r="K175" s="47">
        <v>34</v>
      </c>
      <c r="L175" s="47">
        <v>8</v>
      </c>
      <c r="M175" s="47">
        <v>82</v>
      </c>
      <c r="N175" s="47">
        <v>161</v>
      </c>
      <c r="O175" s="47">
        <v>43</v>
      </c>
      <c r="P175" s="47">
        <v>16</v>
      </c>
      <c r="Q175" s="47">
        <v>63</v>
      </c>
      <c r="R175" s="47">
        <v>127</v>
      </c>
      <c r="S175" s="47">
        <v>1</v>
      </c>
      <c r="T175" s="47">
        <v>0</v>
      </c>
      <c r="U175" s="47">
        <v>0</v>
      </c>
      <c r="V175" s="47">
        <v>673</v>
      </c>
      <c r="W175" s="47">
        <v>0</v>
      </c>
      <c r="X175" s="47">
        <v>174</v>
      </c>
      <c r="Y175" s="47">
        <v>0</v>
      </c>
      <c r="Z175" s="47">
        <v>625</v>
      </c>
      <c r="AA175" s="47">
        <v>608</v>
      </c>
      <c r="AB175" s="47">
        <v>0</v>
      </c>
      <c r="AC175" s="42">
        <v>2671</v>
      </c>
    </row>
    <row r="176" spans="1:29" x14ac:dyDescent="0.25">
      <c r="A176" s="47" t="s">
        <v>487</v>
      </c>
      <c r="B176" s="47" t="s">
        <v>488</v>
      </c>
      <c r="C176" s="47" t="s">
        <v>195</v>
      </c>
      <c r="D176" s="47">
        <v>5706</v>
      </c>
      <c r="E176" s="47">
        <v>5695</v>
      </c>
      <c r="F176" s="47" t="s">
        <v>49</v>
      </c>
      <c r="G176" s="47">
        <v>12</v>
      </c>
      <c r="H176" s="47">
        <v>31</v>
      </c>
      <c r="I176" s="47">
        <v>1</v>
      </c>
      <c r="J176" s="47">
        <v>26</v>
      </c>
      <c r="K176" s="47">
        <v>17</v>
      </c>
      <c r="L176" s="47">
        <v>18</v>
      </c>
      <c r="M176" s="47">
        <v>87</v>
      </c>
      <c r="N176" s="47">
        <v>98</v>
      </c>
      <c r="O176" s="47">
        <v>22</v>
      </c>
      <c r="P176" s="47">
        <v>24</v>
      </c>
      <c r="Q176" s="47">
        <v>80</v>
      </c>
      <c r="R176" s="47">
        <v>68</v>
      </c>
      <c r="S176" s="47">
        <v>0</v>
      </c>
      <c r="T176" s="47">
        <v>0</v>
      </c>
      <c r="U176" s="47">
        <v>0</v>
      </c>
      <c r="V176" s="47">
        <v>677</v>
      </c>
      <c r="W176" s="47">
        <v>0</v>
      </c>
      <c r="X176" s="47">
        <v>190</v>
      </c>
      <c r="Y176" s="47">
        <v>0</v>
      </c>
      <c r="Z176" s="47">
        <v>711</v>
      </c>
      <c r="AA176" s="47">
        <v>721</v>
      </c>
      <c r="AB176" s="47">
        <v>0</v>
      </c>
      <c r="AC176" s="42">
        <v>2783</v>
      </c>
    </row>
    <row r="177" spans="1:29" x14ac:dyDescent="0.25">
      <c r="A177" s="47" t="s">
        <v>489</v>
      </c>
      <c r="B177" s="47" t="s">
        <v>490</v>
      </c>
      <c r="C177" s="47" t="s">
        <v>152</v>
      </c>
      <c r="D177" s="47">
        <v>5714</v>
      </c>
      <c r="E177" s="47">
        <v>5695</v>
      </c>
      <c r="F177" s="47" t="s">
        <v>49</v>
      </c>
      <c r="G177" s="47">
        <v>11</v>
      </c>
      <c r="H177" s="47">
        <v>28</v>
      </c>
      <c r="I177" s="47">
        <v>1</v>
      </c>
      <c r="J177" s="47">
        <v>28</v>
      </c>
      <c r="K177" s="47">
        <v>10</v>
      </c>
      <c r="L177" s="47">
        <v>20</v>
      </c>
      <c r="M177" s="47">
        <v>96</v>
      </c>
      <c r="N177" s="47">
        <v>69</v>
      </c>
      <c r="O177" s="47">
        <v>14</v>
      </c>
      <c r="P177" s="47">
        <v>27</v>
      </c>
      <c r="Q177" s="47">
        <v>82</v>
      </c>
      <c r="R177" s="47">
        <v>50</v>
      </c>
      <c r="S177" s="47">
        <v>0</v>
      </c>
      <c r="T177" s="47">
        <v>0</v>
      </c>
      <c r="U177" s="47">
        <v>0</v>
      </c>
      <c r="V177" s="47">
        <v>662</v>
      </c>
      <c r="W177" s="47">
        <v>0</v>
      </c>
      <c r="X177" s="47">
        <v>193</v>
      </c>
      <c r="Y177" s="47">
        <v>0</v>
      </c>
      <c r="Z177" s="47">
        <v>436</v>
      </c>
      <c r="AA177" s="47">
        <v>442</v>
      </c>
      <c r="AB177" s="47">
        <v>0</v>
      </c>
      <c r="AC177" s="42">
        <v>2169</v>
      </c>
    </row>
    <row r="178" spans="1:29" x14ac:dyDescent="0.25">
      <c r="A178" s="47" t="s">
        <v>491</v>
      </c>
      <c r="B178" s="47" t="s">
        <v>492</v>
      </c>
      <c r="C178" s="47" t="s">
        <v>142</v>
      </c>
      <c r="D178" s="47">
        <v>5726</v>
      </c>
      <c r="E178" s="47">
        <v>5695</v>
      </c>
      <c r="F178" s="47" t="s">
        <v>49</v>
      </c>
      <c r="G178" s="47">
        <v>12</v>
      </c>
      <c r="H178" s="47">
        <v>40</v>
      </c>
      <c r="I178" s="47">
        <v>0</v>
      </c>
      <c r="J178" s="47">
        <v>32</v>
      </c>
      <c r="K178" s="47">
        <v>25</v>
      </c>
      <c r="L178" s="47">
        <v>26</v>
      </c>
      <c r="M178" s="47">
        <v>156</v>
      </c>
      <c r="N178" s="47">
        <v>118</v>
      </c>
      <c r="O178" s="47">
        <v>12</v>
      </c>
      <c r="P178" s="47">
        <v>17</v>
      </c>
      <c r="Q178" s="47">
        <v>121</v>
      </c>
      <c r="R178" s="47">
        <v>82</v>
      </c>
      <c r="S178" s="47">
        <v>0</v>
      </c>
      <c r="T178" s="47">
        <v>5</v>
      </c>
      <c r="U178" s="47">
        <v>1</v>
      </c>
      <c r="V178" s="47">
        <v>617</v>
      </c>
      <c r="W178" s="47">
        <v>0</v>
      </c>
      <c r="X178" s="47">
        <v>130</v>
      </c>
      <c r="Y178" s="47">
        <v>0</v>
      </c>
      <c r="Z178" s="47">
        <v>412</v>
      </c>
      <c r="AA178" s="47">
        <v>415</v>
      </c>
      <c r="AB178" s="47">
        <v>0</v>
      </c>
      <c r="AC178" s="42">
        <v>2221</v>
      </c>
    </row>
    <row r="179" spans="1:29" x14ac:dyDescent="0.25">
      <c r="A179" s="47" t="s">
        <v>493</v>
      </c>
      <c r="B179" s="47" t="s">
        <v>494</v>
      </c>
      <c r="C179" s="47" t="s">
        <v>342</v>
      </c>
      <c r="D179" s="47">
        <v>5729</v>
      </c>
      <c r="E179" s="47">
        <v>5695</v>
      </c>
      <c r="F179" s="47" t="s">
        <v>49</v>
      </c>
      <c r="G179" s="47">
        <v>13</v>
      </c>
      <c r="H179" s="47">
        <v>26</v>
      </c>
      <c r="I179" s="47">
        <v>1</v>
      </c>
      <c r="J179" s="47">
        <v>21</v>
      </c>
      <c r="K179" s="47">
        <v>9</v>
      </c>
      <c r="L179" s="47">
        <v>14</v>
      </c>
      <c r="M179" s="47">
        <v>90</v>
      </c>
      <c r="N179" s="47">
        <v>48</v>
      </c>
      <c r="O179" s="47">
        <v>9</v>
      </c>
      <c r="P179" s="47">
        <v>22</v>
      </c>
      <c r="Q179" s="47">
        <v>78</v>
      </c>
      <c r="R179" s="47">
        <v>30</v>
      </c>
      <c r="S179" s="47">
        <v>0</v>
      </c>
      <c r="T179" s="47">
        <v>5</v>
      </c>
      <c r="U179" s="47">
        <v>0</v>
      </c>
      <c r="V179" s="47">
        <v>661</v>
      </c>
      <c r="W179" s="47">
        <v>0</v>
      </c>
      <c r="X179" s="47">
        <v>180</v>
      </c>
      <c r="Y179" s="47">
        <v>0</v>
      </c>
      <c r="Z179" s="47">
        <v>407</v>
      </c>
      <c r="AA179" s="47">
        <v>420</v>
      </c>
      <c r="AB179" s="47">
        <v>0</v>
      </c>
      <c r="AC179" s="42">
        <v>2034</v>
      </c>
    </row>
    <row r="180" spans="1:29" x14ac:dyDescent="0.25">
      <c r="A180" s="47" t="s">
        <v>495</v>
      </c>
      <c r="B180" s="47" t="s">
        <v>494</v>
      </c>
      <c r="C180" s="47" t="s">
        <v>496</v>
      </c>
      <c r="D180" s="47">
        <v>5730</v>
      </c>
      <c r="E180" s="47">
        <v>5695</v>
      </c>
      <c r="F180" s="47" t="s">
        <v>49</v>
      </c>
      <c r="G180" s="47">
        <v>9</v>
      </c>
      <c r="H180" s="47">
        <v>33</v>
      </c>
      <c r="I180" s="47">
        <v>1</v>
      </c>
      <c r="J180" s="47">
        <v>29</v>
      </c>
      <c r="K180" s="47">
        <v>20</v>
      </c>
      <c r="L180" s="47">
        <v>27</v>
      </c>
      <c r="M180" s="47">
        <v>137</v>
      </c>
      <c r="N180" s="47">
        <v>97</v>
      </c>
      <c r="O180" s="47">
        <v>31</v>
      </c>
      <c r="P180" s="47">
        <v>32</v>
      </c>
      <c r="Q180" s="47">
        <v>112</v>
      </c>
      <c r="R180" s="47">
        <v>72</v>
      </c>
      <c r="S180" s="47">
        <v>0</v>
      </c>
      <c r="T180" s="47">
        <v>5</v>
      </c>
      <c r="U180" s="47">
        <v>1</v>
      </c>
      <c r="V180" s="47">
        <v>661</v>
      </c>
      <c r="W180" s="47">
        <v>0</v>
      </c>
      <c r="X180" s="47">
        <v>180</v>
      </c>
      <c r="Y180" s="47">
        <v>0</v>
      </c>
      <c r="Z180" s="47">
        <v>371</v>
      </c>
      <c r="AA180" s="47">
        <v>375</v>
      </c>
      <c r="AB180" s="47">
        <v>0</v>
      </c>
      <c r="AC180" s="42">
        <v>2193</v>
      </c>
    </row>
    <row r="181" spans="1:29" x14ac:dyDescent="0.25">
      <c r="A181" s="47" t="s">
        <v>497</v>
      </c>
      <c r="B181" s="47" t="s">
        <v>498</v>
      </c>
      <c r="C181" s="47" t="s">
        <v>499</v>
      </c>
      <c r="D181" s="47">
        <v>5732</v>
      </c>
      <c r="E181" s="47">
        <v>5729</v>
      </c>
      <c r="F181" s="47" t="s">
        <v>49</v>
      </c>
      <c r="G181" s="47">
        <v>8</v>
      </c>
      <c r="H181" s="47">
        <v>27</v>
      </c>
      <c r="I181" s="47">
        <v>0</v>
      </c>
      <c r="J181" s="47">
        <v>27</v>
      </c>
      <c r="K181" s="47">
        <v>16</v>
      </c>
      <c r="L181" s="47">
        <v>3</v>
      </c>
      <c r="M181" s="47">
        <v>20</v>
      </c>
      <c r="N181" s="47">
        <v>90</v>
      </c>
      <c r="O181" s="47">
        <v>23</v>
      </c>
      <c r="P181" s="47">
        <v>7</v>
      </c>
      <c r="Q181" s="47">
        <v>17</v>
      </c>
      <c r="R181" s="47">
        <v>79</v>
      </c>
      <c r="S181" s="47">
        <v>0</v>
      </c>
      <c r="T181" s="47">
        <v>5</v>
      </c>
      <c r="U181" s="47">
        <v>0</v>
      </c>
      <c r="V181" s="47">
        <v>677</v>
      </c>
      <c r="W181" s="47">
        <v>0</v>
      </c>
      <c r="X181" s="47">
        <v>188</v>
      </c>
      <c r="Y181" s="47">
        <v>0</v>
      </c>
      <c r="Z181" s="47">
        <v>387</v>
      </c>
      <c r="AA181" s="47">
        <v>345</v>
      </c>
      <c r="AB181" s="47">
        <v>0</v>
      </c>
      <c r="AC181" s="42">
        <v>1919</v>
      </c>
    </row>
    <row r="182" spans="1:29" x14ac:dyDescent="0.25">
      <c r="A182" s="47" t="s">
        <v>500</v>
      </c>
      <c r="B182" s="47" t="s">
        <v>501</v>
      </c>
      <c r="C182" s="47" t="s">
        <v>32</v>
      </c>
      <c r="D182" s="47">
        <v>5735</v>
      </c>
      <c r="E182" s="47">
        <v>5730</v>
      </c>
      <c r="F182" s="47" t="s">
        <v>49</v>
      </c>
      <c r="G182" s="47">
        <v>13</v>
      </c>
      <c r="H182" s="47">
        <v>32</v>
      </c>
      <c r="I182" s="47">
        <v>1</v>
      </c>
      <c r="J182" s="47">
        <v>33</v>
      </c>
      <c r="K182" s="47">
        <v>26</v>
      </c>
      <c r="L182" s="47">
        <v>33</v>
      </c>
      <c r="M182" s="47">
        <v>170</v>
      </c>
      <c r="N182" s="47">
        <v>95</v>
      </c>
      <c r="O182" s="47">
        <v>22</v>
      </c>
      <c r="P182" s="47">
        <v>41</v>
      </c>
      <c r="Q182" s="47">
        <v>159</v>
      </c>
      <c r="R182" s="47">
        <v>96</v>
      </c>
      <c r="S182" s="47">
        <v>0</v>
      </c>
      <c r="T182" s="47">
        <v>5</v>
      </c>
      <c r="U182" s="47">
        <v>2</v>
      </c>
      <c r="V182" s="47">
        <v>674</v>
      </c>
      <c r="W182" s="47">
        <v>0</v>
      </c>
      <c r="X182" s="47">
        <v>203</v>
      </c>
      <c r="Y182" s="47">
        <v>0</v>
      </c>
      <c r="Z182" s="47">
        <v>424</v>
      </c>
      <c r="AA182" s="47">
        <v>416</v>
      </c>
      <c r="AB182" s="47">
        <v>0</v>
      </c>
      <c r="AC182" s="42">
        <v>2445</v>
      </c>
    </row>
    <row r="183" spans="1:29" x14ac:dyDescent="0.25">
      <c r="A183" s="47" t="s">
        <v>503</v>
      </c>
      <c r="B183" s="47" t="s">
        <v>504</v>
      </c>
      <c r="C183" s="47" t="s">
        <v>38</v>
      </c>
      <c r="D183" s="47">
        <v>5744</v>
      </c>
      <c r="E183" s="47">
        <v>5735</v>
      </c>
      <c r="F183" s="47" t="s">
        <v>49</v>
      </c>
      <c r="G183" s="47">
        <v>11</v>
      </c>
      <c r="H183" s="47">
        <v>36</v>
      </c>
      <c r="I183" s="47">
        <v>1</v>
      </c>
      <c r="J183" s="47">
        <v>36</v>
      </c>
      <c r="K183" s="47">
        <v>16</v>
      </c>
      <c r="L183" s="47">
        <v>31</v>
      </c>
      <c r="M183" s="47">
        <v>153</v>
      </c>
      <c r="N183" s="47">
        <v>95</v>
      </c>
      <c r="O183" s="47">
        <v>31</v>
      </c>
      <c r="P183" s="47">
        <v>34</v>
      </c>
      <c r="Q183" s="47">
        <v>111</v>
      </c>
      <c r="R183" s="47">
        <v>86</v>
      </c>
      <c r="S183" s="47">
        <v>1</v>
      </c>
      <c r="T183" s="47">
        <v>5</v>
      </c>
      <c r="U183" s="47">
        <v>3</v>
      </c>
      <c r="V183" s="47">
        <v>683</v>
      </c>
      <c r="W183" s="47">
        <v>0</v>
      </c>
      <c r="X183" s="47">
        <v>201</v>
      </c>
      <c r="Y183" s="47">
        <v>0</v>
      </c>
      <c r="Z183" s="47">
        <v>379</v>
      </c>
      <c r="AA183" s="47">
        <v>371</v>
      </c>
      <c r="AB183" s="47">
        <v>0</v>
      </c>
      <c r="AC183" s="42">
        <v>2284</v>
      </c>
    </row>
    <row r="184" spans="1:29" x14ac:dyDescent="0.25">
      <c r="A184" s="47" t="s">
        <v>506</v>
      </c>
      <c r="B184" s="47" t="s">
        <v>507</v>
      </c>
      <c r="C184" s="47" t="s">
        <v>39</v>
      </c>
      <c r="D184" s="47">
        <v>5747</v>
      </c>
      <c r="E184" s="47">
        <v>5735</v>
      </c>
      <c r="F184" s="47" t="s">
        <v>49</v>
      </c>
      <c r="G184" s="47">
        <v>11</v>
      </c>
      <c r="H184" s="47">
        <v>46</v>
      </c>
      <c r="I184" s="47">
        <v>0</v>
      </c>
      <c r="J184" s="47">
        <v>47</v>
      </c>
      <c r="K184" s="47">
        <v>14</v>
      </c>
      <c r="L184" s="47">
        <v>30</v>
      </c>
      <c r="M184" s="47">
        <v>131</v>
      </c>
      <c r="N184" s="47">
        <v>75</v>
      </c>
      <c r="O184" s="47">
        <v>20</v>
      </c>
      <c r="P184" s="47">
        <v>45</v>
      </c>
      <c r="Q184" s="47">
        <v>104</v>
      </c>
      <c r="R184" s="47">
        <v>63</v>
      </c>
      <c r="S184" s="47">
        <v>0</v>
      </c>
      <c r="T184" s="47">
        <v>5</v>
      </c>
      <c r="U184" s="47">
        <v>2</v>
      </c>
      <c r="V184" s="47">
        <v>680</v>
      </c>
      <c r="W184" s="47">
        <v>0</v>
      </c>
      <c r="X184" s="47">
        <v>203</v>
      </c>
      <c r="Y184" s="47">
        <v>0</v>
      </c>
      <c r="Z184" s="47">
        <v>425</v>
      </c>
      <c r="AA184" s="47">
        <v>418</v>
      </c>
      <c r="AB184" s="47">
        <v>0</v>
      </c>
      <c r="AC184" s="42">
        <v>2319</v>
      </c>
    </row>
    <row r="185" spans="1:29" x14ac:dyDescent="0.25">
      <c r="A185" s="47" t="s">
        <v>509</v>
      </c>
      <c r="B185" s="47" t="s">
        <v>510</v>
      </c>
      <c r="C185" s="47" t="s">
        <v>198</v>
      </c>
      <c r="D185" s="47">
        <v>5749</v>
      </c>
      <c r="E185" s="47">
        <v>5735</v>
      </c>
      <c r="F185" s="47" t="s">
        <v>49</v>
      </c>
      <c r="G185" s="47">
        <v>11</v>
      </c>
      <c r="H185" s="47">
        <v>44</v>
      </c>
      <c r="I185" s="47">
        <v>1</v>
      </c>
      <c r="J185" s="47">
        <v>34</v>
      </c>
      <c r="K185" s="47">
        <v>14</v>
      </c>
      <c r="L185" s="47">
        <v>21</v>
      </c>
      <c r="M185" s="47">
        <v>116</v>
      </c>
      <c r="N185" s="47">
        <v>69</v>
      </c>
      <c r="O185" s="47">
        <v>18</v>
      </c>
      <c r="P185" s="47">
        <v>27</v>
      </c>
      <c r="Q185" s="47">
        <v>133</v>
      </c>
      <c r="R185" s="47">
        <v>68</v>
      </c>
      <c r="S185" s="47">
        <v>0</v>
      </c>
      <c r="T185" s="47">
        <v>5</v>
      </c>
      <c r="U185" s="47">
        <v>0</v>
      </c>
      <c r="V185" s="47">
        <v>679</v>
      </c>
      <c r="W185" s="47">
        <v>0</v>
      </c>
      <c r="X185" s="47">
        <v>199</v>
      </c>
      <c r="Y185" s="47">
        <v>0</v>
      </c>
      <c r="Z185" s="47">
        <v>396</v>
      </c>
      <c r="AA185" s="47">
        <v>393</v>
      </c>
      <c r="AB185" s="47">
        <v>0</v>
      </c>
      <c r="AC185" s="42">
        <v>2228</v>
      </c>
    </row>
    <row r="186" spans="1:29" x14ac:dyDescent="0.25">
      <c r="A186" s="47" t="s">
        <v>512</v>
      </c>
      <c r="B186" s="47" t="s">
        <v>513</v>
      </c>
      <c r="C186" s="47" t="s">
        <v>174</v>
      </c>
      <c r="D186" s="47">
        <v>5752</v>
      </c>
      <c r="E186" s="47">
        <v>5735</v>
      </c>
      <c r="F186" s="47" t="s">
        <v>49</v>
      </c>
      <c r="G186" s="47">
        <v>11</v>
      </c>
      <c r="H186" s="47">
        <v>33</v>
      </c>
      <c r="I186" s="47">
        <v>0</v>
      </c>
      <c r="J186" s="47">
        <v>26</v>
      </c>
      <c r="K186" s="47">
        <v>10</v>
      </c>
      <c r="L186" s="47">
        <v>31</v>
      </c>
      <c r="M186" s="47">
        <v>124</v>
      </c>
      <c r="N186" s="47">
        <v>55</v>
      </c>
      <c r="O186" s="47">
        <v>12</v>
      </c>
      <c r="P186" s="47">
        <v>36</v>
      </c>
      <c r="Q186" s="47">
        <v>122</v>
      </c>
      <c r="R186" s="47">
        <v>41</v>
      </c>
      <c r="S186" s="47">
        <v>1</v>
      </c>
      <c r="T186" s="47">
        <v>5</v>
      </c>
      <c r="U186" s="47">
        <v>5</v>
      </c>
      <c r="V186" s="47">
        <v>667</v>
      </c>
      <c r="W186" s="47">
        <v>0</v>
      </c>
      <c r="X186" s="47">
        <v>190</v>
      </c>
      <c r="Y186" s="47">
        <v>0</v>
      </c>
      <c r="Z186" s="47">
        <v>409</v>
      </c>
      <c r="AA186" s="47">
        <v>410</v>
      </c>
      <c r="AB186" s="47">
        <v>0</v>
      </c>
      <c r="AC186" s="42">
        <v>2188</v>
      </c>
    </row>
    <row r="187" spans="1:29" x14ac:dyDescent="0.25">
      <c r="A187" s="47" t="s">
        <v>515</v>
      </c>
      <c r="B187" s="47" t="s">
        <v>516</v>
      </c>
      <c r="C187" s="47" t="s">
        <v>32</v>
      </c>
      <c r="D187" s="47">
        <v>5755</v>
      </c>
      <c r="E187" s="47">
        <v>5735</v>
      </c>
      <c r="F187" s="47" t="s">
        <v>49</v>
      </c>
      <c r="G187" s="47">
        <v>8</v>
      </c>
      <c r="H187" s="47">
        <v>43</v>
      </c>
      <c r="I187" s="47">
        <v>1</v>
      </c>
      <c r="J187" s="47">
        <v>37</v>
      </c>
      <c r="K187" s="47">
        <v>33</v>
      </c>
      <c r="L187" s="47">
        <v>42</v>
      </c>
      <c r="M187" s="47">
        <v>227</v>
      </c>
      <c r="N187" s="47">
        <v>171</v>
      </c>
      <c r="O187" s="47">
        <v>50</v>
      </c>
      <c r="P187" s="47">
        <v>51</v>
      </c>
      <c r="Q187" s="47">
        <v>186</v>
      </c>
      <c r="R187" s="47">
        <v>147</v>
      </c>
      <c r="S187" s="47">
        <v>1</v>
      </c>
      <c r="T187" s="47">
        <v>5</v>
      </c>
      <c r="U187" s="47">
        <v>1</v>
      </c>
      <c r="V187" s="47">
        <v>674</v>
      </c>
      <c r="W187" s="47">
        <v>0</v>
      </c>
      <c r="X187" s="47">
        <v>189</v>
      </c>
      <c r="Y187" s="47">
        <v>0</v>
      </c>
      <c r="Z187" s="47">
        <v>433</v>
      </c>
      <c r="AA187" s="47">
        <v>432</v>
      </c>
      <c r="AB187" s="47">
        <v>0</v>
      </c>
      <c r="AC187" s="42">
        <v>2731</v>
      </c>
    </row>
    <row r="188" spans="1:29" x14ac:dyDescent="0.25">
      <c r="A188" s="47" t="s">
        <v>518</v>
      </c>
      <c r="B188" s="47" t="s">
        <v>519</v>
      </c>
      <c r="C188" s="47" t="s">
        <v>520</v>
      </c>
      <c r="D188" s="47">
        <v>5761</v>
      </c>
      <c r="E188" s="47">
        <v>5752</v>
      </c>
      <c r="F188" s="47" t="s">
        <v>49</v>
      </c>
      <c r="G188" s="47">
        <v>10</v>
      </c>
      <c r="H188" s="47">
        <v>38</v>
      </c>
      <c r="I188" s="47">
        <v>0</v>
      </c>
      <c r="J188" s="47">
        <v>28</v>
      </c>
      <c r="K188" s="47">
        <v>14</v>
      </c>
      <c r="L188" s="47">
        <v>28</v>
      </c>
      <c r="M188" s="47">
        <v>116</v>
      </c>
      <c r="N188" s="47">
        <v>96</v>
      </c>
      <c r="O188" s="47">
        <v>24</v>
      </c>
      <c r="P188" s="47">
        <v>29</v>
      </c>
      <c r="Q188" s="47">
        <v>85</v>
      </c>
      <c r="R188" s="47">
        <v>60</v>
      </c>
      <c r="S188" s="47">
        <v>30</v>
      </c>
      <c r="T188" s="47">
        <v>5</v>
      </c>
      <c r="U188" s="47">
        <v>1</v>
      </c>
      <c r="V188" s="47">
        <v>669</v>
      </c>
      <c r="W188" s="47">
        <v>0</v>
      </c>
      <c r="X188" s="47">
        <v>182</v>
      </c>
      <c r="Y188" s="47">
        <v>0</v>
      </c>
      <c r="Z188" s="47">
        <v>399</v>
      </c>
      <c r="AA188" s="47">
        <v>401</v>
      </c>
      <c r="AB188" s="47">
        <v>0</v>
      </c>
      <c r="AC188" s="42">
        <v>2215</v>
      </c>
    </row>
    <row r="189" spans="1:29" x14ac:dyDescent="0.25">
      <c r="A189" s="47" t="s">
        <v>522</v>
      </c>
      <c r="B189" s="47" t="s">
        <v>519</v>
      </c>
      <c r="C189" s="47" t="s">
        <v>218</v>
      </c>
      <c r="D189" s="47">
        <v>5762</v>
      </c>
      <c r="E189" s="47">
        <v>5752</v>
      </c>
      <c r="F189" s="47" t="s">
        <v>49</v>
      </c>
      <c r="G189" s="47">
        <v>10</v>
      </c>
      <c r="H189" s="47">
        <v>34</v>
      </c>
      <c r="I189" s="47">
        <v>0</v>
      </c>
      <c r="J189" s="47">
        <v>27</v>
      </c>
      <c r="K189" s="47">
        <v>13</v>
      </c>
      <c r="L189" s="47">
        <v>29</v>
      </c>
      <c r="M189" s="47">
        <v>124</v>
      </c>
      <c r="N189" s="47">
        <v>87</v>
      </c>
      <c r="O189" s="47">
        <v>23</v>
      </c>
      <c r="P189" s="47">
        <v>33</v>
      </c>
      <c r="Q189" s="47">
        <v>95</v>
      </c>
      <c r="R189" s="47">
        <v>71</v>
      </c>
      <c r="S189" s="47">
        <v>29</v>
      </c>
      <c r="T189" s="47">
        <v>5</v>
      </c>
      <c r="U189" s="47">
        <v>1</v>
      </c>
      <c r="V189" s="47">
        <v>689</v>
      </c>
      <c r="W189" s="47">
        <v>0</v>
      </c>
      <c r="X189" s="47">
        <v>203</v>
      </c>
      <c r="Y189" s="47">
        <v>0</v>
      </c>
      <c r="Z189" s="47">
        <v>405</v>
      </c>
      <c r="AA189" s="47">
        <v>396</v>
      </c>
      <c r="AB189" s="47">
        <v>0</v>
      </c>
      <c r="AC189" s="42">
        <v>2274</v>
      </c>
    </row>
    <row r="190" spans="1:29" x14ac:dyDescent="0.25">
      <c r="A190" s="47" t="s">
        <v>524</v>
      </c>
      <c r="B190" s="47" t="s">
        <v>525</v>
      </c>
      <c r="C190" s="47" t="s">
        <v>526</v>
      </c>
      <c r="D190" s="47">
        <v>5765</v>
      </c>
      <c r="E190" s="47">
        <v>5762</v>
      </c>
      <c r="F190" s="47" t="s">
        <v>49</v>
      </c>
      <c r="G190" s="47">
        <v>8</v>
      </c>
      <c r="H190" s="47">
        <v>33</v>
      </c>
      <c r="I190" s="47">
        <v>0</v>
      </c>
      <c r="J190" s="47">
        <v>23</v>
      </c>
      <c r="K190" s="47">
        <v>10</v>
      </c>
      <c r="L190" s="47">
        <v>19</v>
      </c>
      <c r="M190" s="47">
        <v>79</v>
      </c>
      <c r="N190" s="47">
        <v>55</v>
      </c>
      <c r="O190" s="47">
        <v>9</v>
      </c>
      <c r="P190" s="47">
        <v>23</v>
      </c>
      <c r="Q190" s="47">
        <v>69</v>
      </c>
      <c r="R190" s="47">
        <v>36</v>
      </c>
      <c r="S190" s="47">
        <v>1</v>
      </c>
      <c r="T190" s="47">
        <v>5</v>
      </c>
      <c r="U190" s="47">
        <v>1</v>
      </c>
      <c r="V190" s="47">
        <v>482</v>
      </c>
      <c r="W190" s="47">
        <v>0</v>
      </c>
      <c r="X190" s="47">
        <v>156</v>
      </c>
      <c r="Y190" s="47">
        <v>0</v>
      </c>
      <c r="Z190" s="47">
        <v>329</v>
      </c>
      <c r="AA190" s="47">
        <v>318</v>
      </c>
      <c r="AB190" s="47">
        <v>19</v>
      </c>
      <c r="AC190" s="42">
        <v>1675</v>
      </c>
    </row>
    <row r="191" spans="1:29" x14ac:dyDescent="0.25">
      <c r="A191" s="47" t="s">
        <v>528</v>
      </c>
      <c r="B191" s="47" t="s">
        <v>529</v>
      </c>
      <c r="C191" s="47" t="s">
        <v>216</v>
      </c>
      <c r="D191" s="47">
        <v>5768</v>
      </c>
      <c r="E191" s="47">
        <v>5762</v>
      </c>
      <c r="F191" s="47" t="s">
        <v>49</v>
      </c>
      <c r="G191" s="47">
        <v>11</v>
      </c>
      <c r="H191" s="47">
        <v>36</v>
      </c>
      <c r="I191" s="47">
        <v>2</v>
      </c>
      <c r="J191" s="47">
        <v>32</v>
      </c>
      <c r="K191" s="47">
        <v>15</v>
      </c>
      <c r="L191" s="47">
        <v>17</v>
      </c>
      <c r="M191" s="47">
        <v>139</v>
      </c>
      <c r="N191" s="47">
        <v>57</v>
      </c>
      <c r="O191" s="47">
        <v>14</v>
      </c>
      <c r="P191" s="47">
        <v>39</v>
      </c>
      <c r="Q191" s="47">
        <v>118</v>
      </c>
      <c r="R191" s="47">
        <v>58</v>
      </c>
      <c r="S191" s="47">
        <v>1</v>
      </c>
      <c r="T191" s="47">
        <v>5</v>
      </c>
      <c r="U191" s="47">
        <v>2</v>
      </c>
      <c r="V191" s="47">
        <v>675</v>
      </c>
      <c r="W191" s="47">
        <v>0</v>
      </c>
      <c r="X191" s="47">
        <v>204</v>
      </c>
      <c r="Y191" s="47">
        <v>0</v>
      </c>
      <c r="Z191" s="47">
        <v>413</v>
      </c>
      <c r="AA191" s="47">
        <v>415</v>
      </c>
      <c r="AB191" s="47">
        <v>19</v>
      </c>
      <c r="AC191" s="42">
        <v>2272</v>
      </c>
    </row>
    <row r="192" spans="1:29" x14ac:dyDescent="0.25">
      <c r="A192" s="47" t="s">
        <v>530</v>
      </c>
      <c r="B192" s="47" t="s">
        <v>531</v>
      </c>
      <c r="C192" s="47" t="s">
        <v>52</v>
      </c>
      <c r="D192" s="47">
        <v>5774</v>
      </c>
      <c r="E192" s="47">
        <v>5762</v>
      </c>
      <c r="F192" s="47" t="s">
        <v>49</v>
      </c>
      <c r="G192" s="47">
        <v>14</v>
      </c>
      <c r="H192" s="47">
        <v>36</v>
      </c>
      <c r="I192" s="47">
        <v>1</v>
      </c>
      <c r="J192" s="47">
        <v>34</v>
      </c>
      <c r="K192" s="47">
        <v>15</v>
      </c>
      <c r="L192" s="47">
        <v>35</v>
      </c>
      <c r="M192" s="47">
        <v>147</v>
      </c>
      <c r="N192" s="47">
        <v>80</v>
      </c>
      <c r="O192" s="47">
        <v>27</v>
      </c>
      <c r="P192" s="47">
        <v>39</v>
      </c>
      <c r="Q192" s="47">
        <v>130</v>
      </c>
      <c r="R192" s="47">
        <v>63</v>
      </c>
      <c r="S192" s="47">
        <v>0</v>
      </c>
      <c r="T192" s="47">
        <v>5</v>
      </c>
      <c r="U192" s="47">
        <v>2</v>
      </c>
      <c r="V192" s="47">
        <v>693</v>
      </c>
      <c r="W192" s="47">
        <v>0</v>
      </c>
      <c r="X192" s="47">
        <v>202</v>
      </c>
      <c r="Y192" s="47">
        <v>0</v>
      </c>
      <c r="Z192" s="47">
        <v>385</v>
      </c>
      <c r="AA192" s="47">
        <v>385</v>
      </c>
      <c r="AB192" s="47">
        <v>0</v>
      </c>
      <c r="AC192" s="42">
        <v>2293</v>
      </c>
    </row>
    <row r="193" spans="1:29" x14ac:dyDescent="0.25">
      <c r="A193" s="47" t="s">
        <v>532</v>
      </c>
      <c r="B193" s="47" t="s">
        <v>533</v>
      </c>
      <c r="C193" s="47" t="s">
        <v>534</v>
      </c>
      <c r="D193" s="47">
        <v>5778</v>
      </c>
      <c r="E193" s="47">
        <v>5762</v>
      </c>
      <c r="F193" s="47" t="s">
        <v>49</v>
      </c>
      <c r="G193" s="47">
        <v>11</v>
      </c>
      <c r="H193" s="47">
        <v>34</v>
      </c>
      <c r="I193" s="47">
        <v>2</v>
      </c>
      <c r="J193" s="47">
        <v>33</v>
      </c>
      <c r="K193" s="47">
        <v>14</v>
      </c>
      <c r="L193" s="47">
        <v>27</v>
      </c>
      <c r="M193" s="47">
        <v>113</v>
      </c>
      <c r="N193" s="47">
        <v>86</v>
      </c>
      <c r="O193" s="47">
        <v>26</v>
      </c>
      <c r="P193" s="47">
        <v>27</v>
      </c>
      <c r="Q193" s="47">
        <v>81</v>
      </c>
      <c r="R193" s="47">
        <v>63</v>
      </c>
      <c r="S193" s="47">
        <v>0</v>
      </c>
      <c r="T193" s="47">
        <v>5</v>
      </c>
      <c r="U193" s="47">
        <v>2</v>
      </c>
      <c r="V193" s="47">
        <v>654</v>
      </c>
      <c r="W193" s="47">
        <v>0</v>
      </c>
      <c r="X193" s="47">
        <v>195</v>
      </c>
      <c r="Y193" s="47">
        <v>0</v>
      </c>
      <c r="Z193" s="47">
        <v>398</v>
      </c>
      <c r="AA193" s="47">
        <v>403</v>
      </c>
      <c r="AB193" s="47">
        <v>22</v>
      </c>
      <c r="AC193" s="42">
        <v>2196</v>
      </c>
    </row>
    <row r="194" spans="1:29" x14ac:dyDescent="0.25">
      <c r="A194" s="47" t="s">
        <v>535</v>
      </c>
      <c r="B194" s="47" t="s">
        <v>536</v>
      </c>
      <c r="C194" s="47" t="s">
        <v>98</v>
      </c>
      <c r="D194" s="47">
        <v>5780</v>
      </c>
      <c r="E194" s="47">
        <v>5762</v>
      </c>
      <c r="F194" s="47" t="s">
        <v>49</v>
      </c>
      <c r="G194" s="47">
        <v>8</v>
      </c>
      <c r="H194" s="47">
        <v>29</v>
      </c>
      <c r="I194" s="47">
        <v>1</v>
      </c>
      <c r="J194" s="47">
        <v>30</v>
      </c>
      <c r="K194" s="47">
        <v>17</v>
      </c>
      <c r="L194" s="47">
        <v>29</v>
      </c>
      <c r="M194" s="47">
        <v>135</v>
      </c>
      <c r="N194" s="47">
        <v>78</v>
      </c>
      <c r="O194" s="47">
        <v>23</v>
      </c>
      <c r="P194" s="47">
        <v>39</v>
      </c>
      <c r="Q194" s="47">
        <v>147</v>
      </c>
      <c r="R194" s="47">
        <v>55</v>
      </c>
      <c r="S194" s="47">
        <v>0</v>
      </c>
      <c r="T194" s="47">
        <v>5</v>
      </c>
      <c r="U194" s="47">
        <v>0</v>
      </c>
      <c r="V194" s="47">
        <v>692</v>
      </c>
      <c r="W194" s="47">
        <v>0</v>
      </c>
      <c r="X194" s="47">
        <v>203</v>
      </c>
      <c r="Y194" s="47">
        <v>0</v>
      </c>
      <c r="Z194" s="47">
        <v>398</v>
      </c>
      <c r="AA194" s="47">
        <v>400</v>
      </c>
      <c r="AB194" s="47">
        <v>23</v>
      </c>
      <c r="AC194" s="42">
        <v>2312</v>
      </c>
    </row>
    <row r="195" spans="1:29" x14ac:dyDescent="0.25">
      <c r="A195" s="47" t="s">
        <v>538</v>
      </c>
      <c r="B195" s="47" t="s">
        <v>536</v>
      </c>
      <c r="C195" s="47" t="s">
        <v>539</v>
      </c>
      <c r="D195" s="47">
        <v>5784</v>
      </c>
      <c r="E195" s="47">
        <v>5762</v>
      </c>
      <c r="F195" s="47" t="s">
        <v>49</v>
      </c>
      <c r="G195" s="47">
        <v>9</v>
      </c>
      <c r="H195" s="47">
        <v>39</v>
      </c>
      <c r="I195" s="47">
        <v>2</v>
      </c>
      <c r="J195" s="47">
        <v>37</v>
      </c>
      <c r="K195" s="47">
        <v>14</v>
      </c>
      <c r="L195" s="47">
        <v>0</v>
      </c>
      <c r="M195" s="47">
        <v>0</v>
      </c>
      <c r="N195" s="47">
        <v>69</v>
      </c>
      <c r="O195" s="47">
        <v>7</v>
      </c>
      <c r="P195" s="47">
        <v>0</v>
      </c>
      <c r="Q195" s="47">
        <v>0</v>
      </c>
      <c r="R195" s="47">
        <v>49</v>
      </c>
      <c r="S195" s="47">
        <v>1</v>
      </c>
      <c r="T195" s="47">
        <v>5</v>
      </c>
      <c r="U195" s="47">
        <v>4</v>
      </c>
      <c r="V195" s="47">
        <v>698</v>
      </c>
      <c r="W195" s="47">
        <v>0</v>
      </c>
      <c r="X195" s="47">
        <v>205</v>
      </c>
      <c r="Y195" s="47">
        <v>0</v>
      </c>
      <c r="Z195" s="47">
        <v>359</v>
      </c>
      <c r="AA195" s="47">
        <v>357</v>
      </c>
      <c r="AB195" s="47">
        <v>0</v>
      </c>
      <c r="AC195" s="42">
        <v>1855</v>
      </c>
    </row>
    <row r="196" spans="1:29" x14ac:dyDescent="0.25">
      <c r="A196" s="47" t="s">
        <v>541</v>
      </c>
      <c r="B196" s="47" t="s">
        <v>542</v>
      </c>
      <c r="C196" s="47" t="s">
        <v>58</v>
      </c>
      <c r="D196" s="47">
        <v>5786</v>
      </c>
      <c r="E196" s="47">
        <v>5784</v>
      </c>
      <c r="F196" s="47" t="s">
        <v>49</v>
      </c>
      <c r="G196" s="47">
        <v>10</v>
      </c>
      <c r="H196" s="47">
        <v>32</v>
      </c>
      <c r="I196" s="47">
        <v>1</v>
      </c>
      <c r="J196" s="47">
        <v>19</v>
      </c>
      <c r="K196" s="47">
        <v>19</v>
      </c>
      <c r="L196" s="47">
        <v>26</v>
      </c>
      <c r="M196" s="47">
        <v>134</v>
      </c>
      <c r="N196" s="47">
        <v>88</v>
      </c>
      <c r="O196" s="47">
        <v>24</v>
      </c>
      <c r="P196" s="47">
        <v>43</v>
      </c>
      <c r="Q196" s="47">
        <v>132</v>
      </c>
      <c r="R196" s="47">
        <v>79</v>
      </c>
      <c r="S196" s="47">
        <v>0</v>
      </c>
      <c r="T196" s="47">
        <v>5</v>
      </c>
      <c r="U196" s="47">
        <v>0</v>
      </c>
      <c r="V196" s="47">
        <v>635</v>
      </c>
      <c r="W196" s="47">
        <v>0</v>
      </c>
      <c r="X196" s="47">
        <v>203</v>
      </c>
      <c r="Y196" s="47">
        <v>0</v>
      </c>
      <c r="Z196" s="47">
        <v>346</v>
      </c>
      <c r="AA196" s="47">
        <v>345</v>
      </c>
      <c r="AB196" s="47">
        <v>0</v>
      </c>
      <c r="AC196" s="42">
        <v>2141</v>
      </c>
    </row>
    <row r="197" spans="1:29" x14ac:dyDescent="0.25">
      <c r="A197" s="47" t="s">
        <v>544</v>
      </c>
      <c r="B197" s="47" t="s">
        <v>545</v>
      </c>
      <c r="C197" s="47" t="s">
        <v>198</v>
      </c>
      <c r="D197" s="47">
        <v>5792</v>
      </c>
      <c r="E197" s="47">
        <v>5784</v>
      </c>
      <c r="F197" s="47" t="s">
        <v>49</v>
      </c>
      <c r="G197" s="47">
        <v>10</v>
      </c>
      <c r="H197" s="47">
        <v>40</v>
      </c>
      <c r="I197" s="47">
        <v>1</v>
      </c>
      <c r="J197" s="47">
        <v>37</v>
      </c>
      <c r="K197" s="47">
        <v>12</v>
      </c>
      <c r="L197" s="47">
        <v>30</v>
      </c>
      <c r="M197" s="47">
        <v>145</v>
      </c>
      <c r="N197" s="47">
        <v>71</v>
      </c>
      <c r="O197" s="47">
        <v>21</v>
      </c>
      <c r="P197" s="47">
        <v>36</v>
      </c>
      <c r="Q197" s="47">
        <v>139</v>
      </c>
      <c r="R197" s="47">
        <v>56</v>
      </c>
      <c r="S197" s="47">
        <v>0</v>
      </c>
      <c r="T197" s="47">
        <v>5</v>
      </c>
      <c r="U197" s="47">
        <v>4</v>
      </c>
      <c r="V197" s="47">
        <v>652</v>
      </c>
      <c r="W197" s="47">
        <v>0</v>
      </c>
      <c r="X197" s="47">
        <v>177</v>
      </c>
      <c r="Y197" s="47">
        <v>0</v>
      </c>
      <c r="Z197" s="47">
        <v>372</v>
      </c>
      <c r="AA197" s="47">
        <v>371</v>
      </c>
      <c r="AB197" s="47">
        <v>0</v>
      </c>
      <c r="AC197" s="42">
        <v>2179</v>
      </c>
    </row>
    <row r="198" spans="1:29" x14ac:dyDescent="0.25">
      <c r="A198" s="47" t="s">
        <v>547</v>
      </c>
      <c r="B198" s="47" t="s">
        <v>548</v>
      </c>
      <c r="C198" s="47" t="s">
        <v>549</v>
      </c>
      <c r="D198" s="47">
        <v>5797</v>
      </c>
      <c r="E198" s="47">
        <v>5792</v>
      </c>
      <c r="F198" s="47" t="s">
        <v>49</v>
      </c>
      <c r="G198" s="47">
        <v>13</v>
      </c>
      <c r="H198" s="47">
        <v>30</v>
      </c>
      <c r="I198" s="47">
        <v>0</v>
      </c>
      <c r="J198" s="47">
        <v>28</v>
      </c>
      <c r="K198" s="47">
        <v>12</v>
      </c>
      <c r="L198" s="47">
        <v>19</v>
      </c>
      <c r="M198" s="47">
        <v>109</v>
      </c>
      <c r="N198" s="47">
        <v>49</v>
      </c>
      <c r="O198" s="47">
        <v>13</v>
      </c>
      <c r="P198" s="47">
        <v>24</v>
      </c>
      <c r="Q198" s="47">
        <v>84</v>
      </c>
      <c r="R198" s="47">
        <v>29</v>
      </c>
      <c r="S198" s="47">
        <v>0</v>
      </c>
      <c r="T198" s="47">
        <v>5</v>
      </c>
      <c r="U198" s="47">
        <v>5</v>
      </c>
      <c r="V198" s="47">
        <v>676</v>
      </c>
      <c r="W198" s="47">
        <v>0</v>
      </c>
      <c r="X198" s="47">
        <v>196</v>
      </c>
      <c r="Y198" s="47">
        <v>0</v>
      </c>
      <c r="Z198" s="47">
        <v>320</v>
      </c>
      <c r="AA198" s="47">
        <v>326</v>
      </c>
      <c r="AB198" s="47">
        <v>0</v>
      </c>
      <c r="AC198" s="42">
        <v>1938</v>
      </c>
    </row>
    <row r="199" spans="1:29" x14ac:dyDescent="0.25">
      <c r="A199" s="47" t="s">
        <v>550</v>
      </c>
      <c r="B199" s="47" t="s">
        <v>551</v>
      </c>
      <c r="C199" s="47" t="s">
        <v>398</v>
      </c>
      <c r="D199" s="47">
        <v>5803</v>
      </c>
      <c r="E199" s="47">
        <v>5792</v>
      </c>
      <c r="F199" s="47" t="s">
        <v>49</v>
      </c>
      <c r="G199" s="47">
        <v>0</v>
      </c>
      <c r="H199" s="47">
        <v>6</v>
      </c>
      <c r="I199" s="47">
        <v>1</v>
      </c>
      <c r="J199" s="47">
        <v>3</v>
      </c>
      <c r="K199" s="47">
        <v>38</v>
      </c>
      <c r="L199" s="47">
        <v>52</v>
      </c>
      <c r="M199" s="47">
        <v>272</v>
      </c>
      <c r="N199" s="47">
        <v>181</v>
      </c>
      <c r="O199" s="47">
        <v>43</v>
      </c>
      <c r="P199" s="47">
        <v>80</v>
      </c>
      <c r="Q199" s="47">
        <v>250</v>
      </c>
      <c r="R199" s="47">
        <v>160</v>
      </c>
      <c r="S199" s="47">
        <v>0</v>
      </c>
      <c r="T199" s="47">
        <v>5</v>
      </c>
      <c r="U199" s="47">
        <v>1</v>
      </c>
      <c r="V199" s="47">
        <v>684</v>
      </c>
      <c r="W199" s="47">
        <v>0</v>
      </c>
      <c r="X199" s="47">
        <v>197</v>
      </c>
      <c r="Y199" s="47">
        <v>0</v>
      </c>
      <c r="Z199" s="47">
        <v>382</v>
      </c>
      <c r="AA199" s="47">
        <v>385</v>
      </c>
      <c r="AB199" s="47">
        <v>0</v>
      </c>
      <c r="AC199" s="42">
        <v>2740</v>
      </c>
    </row>
    <row r="200" spans="1:29" x14ac:dyDescent="0.25">
      <c r="A200" s="47" t="s">
        <v>552</v>
      </c>
      <c r="B200" s="47" t="s">
        <v>553</v>
      </c>
      <c r="C200" s="47" t="s">
        <v>25</v>
      </c>
      <c r="D200" s="47">
        <v>5808</v>
      </c>
      <c r="E200" s="47">
        <v>5792</v>
      </c>
      <c r="F200" s="47" t="s">
        <v>49</v>
      </c>
      <c r="G200" s="47">
        <v>12</v>
      </c>
      <c r="H200" s="47">
        <v>7</v>
      </c>
      <c r="I200" s="47">
        <v>1</v>
      </c>
      <c r="J200" s="47">
        <v>6</v>
      </c>
      <c r="K200" s="47">
        <v>30</v>
      </c>
      <c r="L200" s="47">
        <v>62</v>
      </c>
      <c r="M200" s="47">
        <v>251</v>
      </c>
      <c r="N200" s="47">
        <v>162</v>
      </c>
      <c r="O200" s="47">
        <v>31</v>
      </c>
      <c r="P200" s="47">
        <v>79</v>
      </c>
      <c r="Q200" s="47">
        <v>213</v>
      </c>
      <c r="R200" s="47">
        <v>162</v>
      </c>
      <c r="S200" s="47">
        <v>1</v>
      </c>
      <c r="T200" s="47">
        <v>5</v>
      </c>
      <c r="U200" s="47">
        <v>2</v>
      </c>
      <c r="V200" s="47">
        <v>674</v>
      </c>
      <c r="W200" s="47">
        <v>0</v>
      </c>
      <c r="X200" s="47">
        <v>203</v>
      </c>
      <c r="Y200" s="47">
        <v>0</v>
      </c>
      <c r="Z200" s="47">
        <v>374</v>
      </c>
      <c r="AA200" s="47">
        <v>369</v>
      </c>
      <c r="AB200" s="47">
        <v>0</v>
      </c>
      <c r="AC200" s="42">
        <v>2644</v>
      </c>
    </row>
    <row r="201" spans="1:29" x14ac:dyDescent="0.25">
      <c r="A201" s="47" t="s">
        <v>555</v>
      </c>
      <c r="B201" s="47" t="s">
        <v>556</v>
      </c>
      <c r="C201" s="47" t="s">
        <v>557</v>
      </c>
      <c r="D201" s="47">
        <v>5813</v>
      </c>
      <c r="E201" s="47">
        <v>5792</v>
      </c>
      <c r="F201" s="47" t="s">
        <v>49</v>
      </c>
      <c r="G201" s="47">
        <v>11</v>
      </c>
      <c r="H201" s="47">
        <v>41</v>
      </c>
      <c r="I201" s="47">
        <v>1</v>
      </c>
      <c r="J201" s="47">
        <v>42</v>
      </c>
      <c r="K201" s="47">
        <v>21</v>
      </c>
      <c r="L201" s="47">
        <v>12</v>
      </c>
      <c r="M201" s="47">
        <v>63</v>
      </c>
      <c r="N201" s="47">
        <v>116</v>
      </c>
      <c r="O201" s="47">
        <v>25</v>
      </c>
      <c r="P201" s="47">
        <v>20</v>
      </c>
      <c r="Q201" s="47">
        <v>65</v>
      </c>
      <c r="R201" s="47">
        <v>70</v>
      </c>
      <c r="S201" s="47">
        <v>0</v>
      </c>
      <c r="T201" s="47">
        <v>5</v>
      </c>
      <c r="U201" s="47">
        <v>1</v>
      </c>
      <c r="V201" s="47">
        <v>671</v>
      </c>
      <c r="W201" s="47">
        <v>0</v>
      </c>
      <c r="X201" s="47">
        <v>190</v>
      </c>
      <c r="Y201" s="47">
        <v>0</v>
      </c>
      <c r="Z201" s="47">
        <v>394</v>
      </c>
      <c r="AA201" s="47">
        <v>399</v>
      </c>
      <c r="AB201" s="47">
        <v>0</v>
      </c>
      <c r="AC201" s="42">
        <v>2147</v>
      </c>
    </row>
    <row r="202" spans="1:29" x14ac:dyDescent="0.25">
      <c r="A202" s="47" t="s">
        <v>558</v>
      </c>
      <c r="B202" s="47" t="s">
        <v>559</v>
      </c>
      <c r="C202" s="47" t="s">
        <v>39</v>
      </c>
      <c r="D202" s="47">
        <v>5818</v>
      </c>
      <c r="E202" s="47">
        <v>5792</v>
      </c>
      <c r="F202" s="47" t="s">
        <v>49</v>
      </c>
      <c r="G202" s="47">
        <v>14</v>
      </c>
      <c r="H202" s="47">
        <v>28</v>
      </c>
      <c r="I202" s="47">
        <v>0</v>
      </c>
      <c r="J202" s="47">
        <v>27</v>
      </c>
      <c r="K202" s="47">
        <v>10</v>
      </c>
      <c r="L202" s="47">
        <v>23</v>
      </c>
      <c r="M202" s="47">
        <v>142</v>
      </c>
      <c r="N202" s="47">
        <v>37</v>
      </c>
      <c r="O202" s="47">
        <v>11</v>
      </c>
      <c r="P202" s="47">
        <v>44</v>
      </c>
      <c r="Q202" s="47">
        <v>118</v>
      </c>
      <c r="R202" s="47">
        <v>39</v>
      </c>
      <c r="S202" s="47">
        <v>1</v>
      </c>
      <c r="T202" s="47">
        <v>5</v>
      </c>
      <c r="U202" s="47">
        <v>0</v>
      </c>
      <c r="V202" s="47">
        <v>685</v>
      </c>
      <c r="W202" s="47">
        <v>0</v>
      </c>
      <c r="X202" s="47">
        <v>205</v>
      </c>
      <c r="Y202" s="47">
        <v>0</v>
      </c>
      <c r="Z202" s="47">
        <v>389</v>
      </c>
      <c r="AA202" s="47">
        <v>382</v>
      </c>
      <c r="AB202" s="47">
        <v>0</v>
      </c>
      <c r="AC202" s="42">
        <v>2160</v>
      </c>
    </row>
    <row r="203" spans="1:29" x14ac:dyDescent="0.25">
      <c r="A203" s="47" t="s">
        <v>561</v>
      </c>
      <c r="B203" s="47" t="s">
        <v>562</v>
      </c>
      <c r="C203" s="47" t="s">
        <v>67</v>
      </c>
      <c r="D203" s="47">
        <v>5828</v>
      </c>
      <c r="E203" s="47">
        <v>5818</v>
      </c>
      <c r="F203" s="47" t="s">
        <v>49</v>
      </c>
      <c r="G203" s="47">
        <v>10</v>
      </c>
      <c r="H203" s="47">
        <v>34</v>
      </c>
      <c r="I203" s="47">
        <v>1</v>
      </c>
      <c r="J203" s="47">
        <v>33</v>
      </c>
      <c r="K203" s="47">
        <v>38</v>
      </c>
      <c r="L203" s="47">
        <v>63</v>
      </c>
      <c r="M203" s="47">
        <v>242</v>
      </c>
      <c r="N203" s="47">
        <v>178</v>
      </c>
      <c r="O203" s="47">
        <v>40</v>
      </c>
      <c r="P203" s="47">
        <v>62</v>
      </c>
      <c r="Q203" s="47">
        <v>224</v>
      </c>
      <c r="R203" s="47">
        <v>144</v>
      </c>
      <c r="S203" s="47">
        <v>1</v>
      </c>
      <c r="T203" s="47">
        <v>5</v>
      </c>
      <c r="U203" s="47">
        <v>0</v>
      </c>
      <c r="V203" s="47">
        <v>665</v>
      </c>
      <c r="W203" s="47">
        <v>0</v>
      </c>
      <c r="X203" s="47">
        <v>191</v>
      </c>
      <c r="Y203" s="47">
        <v>0</v>
      </c>
      <c r="Z203" s="47">
        <v>347</v>
      </c>
      <c r="AA203" s="47">
        <v>344</v>
      </c>
      <c r="AB203" s="47">
        <v>0</v>
      </c>
      <c r="AC203" s="42">
        <v>2622</v>
      </c>
    </row>
    <row r="204" spans="1:29" x14ac:dyDescent="0.25">
      <c r="A204" s="47" t="s">
        <v>564</v>
      </c>
      <c r="B204" s="47" t="s">
        <v>565</v>
      </c>
      <c r="C204" s="47" t="s">
        <v>32</v>
      </c>
      <c r="D204" s="47">
        <v>5838</v>
      </c>
      <c r="E204" s="47">
        <v>5818</v>
      </c>
      <c r="F204" s="47" t="s">
        <v>49</v>
      </c>
      <c r="G204" s="47">
        <v>15</v>
      </c>
      <c r="H204" s="47">
        <v>32</v>
      </c>
      <c r="I204" s="47">
        <v>2</v>
      </c>
      <c r="J204" s="47">
        <v>31</v>
      </c>
      <c r="K204" s="47">
        <v>29</v>
      </c>
      <c r="L204" s="47">
        <v>64</v>
      </c>
      <c r="M204" s="47">
        <v>303</v>
      </c>
      <c r="N204" s="47">
        <v>159</v>
      </c>
      <c r="O204" s="47">
        <v>49</v>
      </c>
      <c r="P204" s="47">
        <v>79</v>
      </c>
      <c r="Q204" s="47">
        <v>245</v>
      </c>
      <c r="R204" s="47">
        <v>153</v>
      </c>
      <c r="S204" s="47">
        <v>0</v>
      </c>
      <c r="T204" s="47">
        <v>5</v>
      </c>
      <c r="U204" s="47">
        <v>2</v>
      </c>
      <c r="V204" s="47">
        <v>681</v>
      </c>
      <c r="W204" s="47">
        <v>0</v>
      </c>
      <c r="X204" s="47">
        <v>197</v>
      </c>
      <c r="Y204" s="47">
        <v>0</v>
      </c>
      <c r="Z204" s="47">
        <v>335</v>
      </c>
      <c r="AA204" s="47">
        <v>328</v>
      </c>
      <c r="AB204" s="47">
        <v>0</v>
      </c>
      <c r="AC204" s="42">
        <v>2709</v>
      </c>
    </row>
    <row r="205" spans="1:29" x14ac:dyDescent="0.25">
      <c r="A205" s="47" t="s">
        <v>566</v>
      </c>
      <c r="B205" s="47" t="s">
        <v>567</v>
      </c>
      <c r="C205" s="47" t="s">
        <v>67</v>
      </c>
      <c r="D205" s="47">
        <v>5849</v>
      </c>
      <c r="E205" s="47">
        <v>5818</v>
      </c>
      <c r="F205" s="47" t="s">
        <v>49</v>
      </c>
      <c r="G205" s="47">
        <v>10</v>
      </c>
      <c r="H205" s="47">
        <v>30</v>
      </c>
      <c r="I205" s="47">
        <v>1</v>
      </c>
      <c r="J205" s="47">
        <v>29</v>
      </c>
      <c r="K205" s="47">
        <v>39</v>
      </c>
      <c r="L205" s="47">
        <v>25</v>
      </c>
      <c r="M205" s="47">
        <v>133</v>
      </c>
      <c r="N205" s="47">
        <v>211</v>
      </c>
      <c r="O205" s="47">
        <v>52</v>
      </c>
      <c r="P205" s="47">
        <v>45</v>
      </c>
      <c r="Q205" s="47">
        <v>138</v>
      </c>
      <c r="R205" s="47">
        <v>156</v>
      </c>
      <c r="S205" s="47">
        <v>1</v>
      </c>
      <c r="T205" s="47">
        <v>5</v>
      </c>
      <c r="U205" s="47">
        <v>1</v>
      </c>
      <c r="V205" s="47">
        <v>682</v>
      </c>
      <c r="W205" s="47">
        <v>0</v>
      </c>
      <c r="X205" s="47">
        <v>191</v>
      </c>
      <c r="Y205" s="47">
        <v>0</v>
      </c>
      <c r="Z205" s="47">
        <v>295</v>
      </c>
      <c r="AA205" s="47">
        <v>293</v>
      </c>
      <c r="AB205" s="47">
        <v>0</v>
      </c>
      <c r="AC205" s="42">
        <v>2337</v>
      </c>
    </row>
    <row r="206" spans="1:29" x14ac:dyDescent="0.25">
      <c r="A206" s="47" t="s">
        <v>566</v>
      </c>
      <c r="B206" s="47" t="s">
        <v>567</v>
      </c>
      <c r="C206" s="47" t="s">
        <v>76</v>
      </c>
      <c r="D206" s="47">
        <v>5850</v>
      </c>
      <c r="E206" s="47">
        <v>5818</v>
      </c>
      <c r="F206" s="47" t="s">
        <v>49</v>
      </c>
      <c r="G206" s="47">
        <v>13</v>
      </c>
      <c r="H206" s="47">
        <v>34</v>
      </c>
      <c r="I206" s="47">
        <v>0</v>
      </c>
      <c r="J206" s="47">
        <v>35</v>
      </c>
      <c r="K206" s="47">
        <v>11</v>
      </c>
      <c r="L206" s="47">
        <v>33</v>
      </c>
      <c r="M206" s="47">
        <v>144</v>
      </c>
      <c r="N206" s="47">
        <v>78</v>
      </c>
      <c r="O206" s="47">
        <v>16</v>
      </c>
      <c r="P206" s="47">
        <v>32</v>
      </c>
      <c r="Q206" s="47">
        <v>138</v>
      </c>
      <c r="R206" s="47">
        <v>58</v>
      </c>
      <c r="S206" s="47">
        <v>0</v>
      </c>
      <c r="T206" s="47">
        <v>5</v>
      </c>
      <c r="U206" s="47">
        <v>0</v>
      </c>
      <c r="V206" s="47">
        <v>666</v>
      </c>
      <c r="W206" s="47">
        <v>0</v>
      </c>
      <c r="X206" s="47">
        <v>177</v>
      </c>
      <c r="Y206" s="47">
        <v>0</v>
      </c>
      <c r="Z206" s="47">
        <v>375</v>
      </c>
      <c r="AA206" s="47">
        <v>361</v>
      </c>
      <c r="AB206" s="47">
        <v>0</v>
      </c>
      <c r="AC206" s="42">
        <v>2176</v>
      </c>
    </row>
    <row r="207" spans="1:29" hidden="1" x14ac:dyDescent="0.25">
      <c r="A207" s="47" t="s">
        <v>570</v>
      </c>
      <c r="B207" s="47" t="s">
        <v>571</v>
      </c>
      <c r="C207" s="47" t="s">
        <v>572</v>
      </c>
      <c r="D207" s="47">
        <v>5856</v>
      </c>
      <c r="E207" s="47">
        <v>5852</v>
      </c>
      <c r="F207" s="47" t="s">
        <v>20</v>
      </c>
      <c r="G207" s="47">
        <v>2</v>
      </c>
      <c r="H207" s="47">
        <v>34</v>
      </c>
      <c r="I207" s="47">
        <v>0</v>
      </c>
      <c r="J207" s="47">
        <v>33</v>
      </c>
      <c r="K207" s="47">
        <v>60</v>
      </c>
      <c r="L207" s="47">
        <v>0</v>
      </c>
      <c r="M207" s="47">
        <v>0</v>
      </c>
      <c r="N207" s="47">
        <v>241</v>
      </c>
      <c r="O207" s="47">
        <v>26</v>
      </c>
      <c r="P207" s="47">
        <v>0</v>
      </c>
      <c r="Q207" s="47">
        <v>0</v>
      </c>
      <c r="R207" s="47">
        <v>253</v>
      </c>
      <c r="S207" s="47">
        <v>0</v>
      </c>
      <c r="T207" s="47">
        <v>0</v>
      </c>
      <c r="U207" s="47">
        <v>2</v>
      </c>
      <c r="V207" s="47">
        <v>536</v>
      </c>
      <c r="W207" s="47">
        <v>0</v>
      </c>
      <c r="X207" s="47">
        <v>24</v>
      </c>
      <c r="Y207" s="47">
        <v>0</v>
      </c>
      <c r="Z207" s="47">
        <v>497</v>
      </c>
      <c r="AA207" s="47">
        <v>350</v>
      </c>
      <c r="AB207" s="47">
        <v>0</v>
      </c>
      <c r="AC207" s="42">
        <v>2058</v>
      </c>
    </row>
    <row r="208" spans="1:29" x14ac:dyDescent="0.25">
      <c r="A208" s="47" t="s">
        <v>573</v>
      </c>
      <c r="B208" s="47" t="s">
        <v>574</v>
      </c>
      <c r="C208" s="47" t="s">
        <v>80</v>
      </c>
      <c r="D208" s="47">
        <v>5861</v>
      </c>
      <c r="E208" s="47">
        <v>5849</v>
      </c>
      <c r="F208" s="47" t="s">
        <v>49</v>
      </c>
      <c r="G208" s="47">
        <v>11</v>
      </c>
      <c r="H208" s="47">
        <v>34</v>
      </c>
      <c r="I208" s="47">
        <v>1</v>
      </c>
      <c r="J208" s="47">
        <v>33</v>
      </c>
      <c r="K208" s="47">
        <v>21</v>
      </c>
      <c r="L208" s="47">
        <v>36</v>
      </c>
      <c r="M208" s="47">
        <v>151</v>
      </c>
      <c r="N208" s="47">
        <v>77</v>
      </c>
      <c r="O208" s="47">
        <v>25</v>
      </c>
      <c r="P208" s="47">
        <v>41</v>
      </c>
      <c r="Q208" s="47">
        <v>125</v>
      </c>
      <c r="R208" s="47">
        <v>76</v>
      </c>
      <c r="S208" s="47">
        <v>0</v>
      </c>
      <c r="T208" s="47">
        <v>5</v>
      </c>
      <c r="U208" s="47">
        <v>1</v>
      </c>
      <c r="V208" s="47">
        <v>666</v>
      </c>
      <c r="W208" s="47">
        <v>0</v>
      </c>
      <c r="X208" s="47">
        <v>181</v>
      </c>
      <c r="Y208" s="47">
        <v>0</v>
      </c>
      <c r="Z208" s="47">
        <v>181</v>
      </c>
      <c r="AA208" s="47">
        <v>104</v>
      </c>
      <c r="AB208" s="47">
        <v>0</v>
      </c>
      <c r="AC208" s="42">
        <v>1769</v>
      </c>
    </row>
    <row r="209" spans="1:29" hidden="1" x14ac:dyDescent="0.25">
      <c r="A209" s="47" t="s">
        <v>576</v>
      </c>
      <c r="B209" s="47" t="s">
        <v>577</v>
      </c>
      <c r="C209" s="47" t="s">
        <v>578</v>
      </c>
      <c r="D209" s="47">
        <v>5862</v>
      </c>
      <c r="E209" s="47">
        <v>5856</v>
      </c>
      <c r="F209" s="47" t="s">
        <v>20</v>
      </c>
      <c r="G209" s="47">
        <v>7</v>
      </c>
      <c r="H209" s="47">
        <v>27</v>
      </c>
      <c r="I209" s="47">
        <v>2</v>
      </c>
      <c r="J209" s="47">
        <v>27</v>
      </c>
      <c r="K209" s="47">
        <v>66</v>
      </c>
      <c r="L209" s="47">
        <v>0</v>
      </c>
      <c r="M209" s="47">
        <v>0</v>
      </c>
      <c r="N209" s="47">
        <v>272</v>
      </c>
      <c r="O209" s="47">
        <v>9</v>
      </c>
      <c r="P209" s="47">
        <v>0</v>
      </c>
      <c r="Q209" s="47">
        <v>0</v>
      </c>
      <c r="R209" s="47">
        <v>266</v>
      </c>
      <c r="S209" s="47">
        <v>0</v>
      </c>
      <c r="T209" s="47">
        <v>0</v>
      </c>
      <c r="U209" s="47">
        <v>2</v>
      </c>
      <c r="V209" s="47">
        <v>593</v>
      </c>
      <c r="W209" s="47">
        <v>0</v>
      </c>
      <c r="X209" s="47">
        <v>37</v>
      </c>
      <c r="Y209" s="47">
        <v>0</v>
      </c>
      <c r="Z209" s="47">
        <v>537</v>
      </c>
      <c r="AA209" s="47">
        <v>400</v>
      </c>
      <c r="AB209" s="47">
        <v>0</v>
      </c>
      <c r="AC209" s="42">
        <v>2245</v>
      </c>
    </row>
    <row r="210" spans="1:29" x14ac:dyDescent="0.25">
      <c r="A210" s="47" t="s">
        <v>580</v>
      </c>
      <c r="B210" s="47" t="s">
        <v>581</v>
      </c>
      <c r="C210" s="47" t="s">
        <v>80</v>
      </c>
      <c r="D210" s="47">
        <v>5867</v>
      </c>
      <c r="E210" s="47">
        <v>5849</v>
      </c>
      <c r="F210" s="47" t="s">
        <v>49</v>
      </c>
      <c r="G210" s="47">
        <v>5</v>
      </c>
      <c r="H210" s="47">
        <v>15</v>
      </c>
      <c r="I210" s="47">
        <v>0</v>
      </c>
      <c r="J210" s="47">
        <v>13</v>
      </c>
      <c r="K210" s="47">
        <v>28</v>
      </c>
      <c r="L210" s="47">
        <v>36</v>
      </c>
      <c r="M210" s="47">
        <v>130</v>
      </c>
      <c r="N210" s="47">
        <v>113</v>
      </c>
      <c r="O210" s="47">
        <v>18</v>
      </c>
      <c r="P210" s="47">
        <v>35</v>
      </c>
      <c r="Q210" s="47">
        <v>140</v>
      </c>
      <c r="R210" s="47">
        <v>103</v>
      </c>
      <c r="S210" s="47">
        <v>1</v>
      </c>
      <c r="T210" s="47">
        <v>2</v>
      </c>
      <c r="U210" s="47">
        <v>0</v>
      </c>
      <c r="V210" s="47">
        <v>523</v>
      </c>
      <c r="W210" s="47">
        <v>0</v>
      </c>
      <c r="X210" s="47">
        <v>130</v>
      </c>
      <c r="Y210" s="47">
        <v>0</v>
      </c>
      <c r="Z210" s="47">
        <v>86</v>
      </c>
      <c r="AA210" s="47">
        <v>85</v>
      </c>
      <c r="AB210" s="47">
        <v>0</v>
      </c>
      <c r="AC210" s="42">
        <v>1463</v>
      </c>
    </row>
    <row r="211" spans="1:29" x14ac:dyDescent="0.25">
      <c r="A211" s="47" t="s">
        <v>583</v>
      </c>
      <c r="B211" s="47" t="s">
        <v>581</v>
      </c>
      <c r="C211" s="47" t="s">
        <v>60</v>
      </c>
      <c r="D211" s="47">
        <v>5871</v>
      </c>
      <c r="E211" s="47">
        <v>5849</v>
      </c>
      <c r="F211" s="47" t="s">
        <v>49</v>
      </c>
      <c r="G211" s="47">
        <v>12</v>
      </c>
      <c r="H211" s="47">
        <v>25</v>
      </c>
      <c r="I211" s="47">
        <v>2</v>
      </c>
      <c r="J211" s="47">
        <v>22</v>
      </c>
      <c r="K211" s="47">
        <v>33</v>
      </c>
      <c r="L211" s="47">
        <v>33</v>
      </c>
      <c r="M211" s="47">
        <v>177</v>
      </c>
      <c r="N211" s="47">
        <v>173</v>
      </c>
      <c r="O211" s="47">
        <v>45</v>
      </c>
      <c r="P211" s="47">
        <v>53</v>
      </c>
      <c r="Q211" s="47">
        <v>163</v>
      </c>
      <c r="R211" s="47">
        <v>128</v>
      </c>
      <c r="S211" s="47">
        <v>1</v>
      </c>
      <c r="T211" s="47">
        <v>5</v>
      </c>
      <c r="U211" s="47">
        <v>0</v>
      </c>
      <c r="V211" s="47">
        <v>652</v>
      </c>
      <c r="W211" s="47">
        <v>0</v>
      </c>
      <c r="X211" s="47">
        <v>182</v>
      </c>
      <c r="Y211" s="47">
        <v>0</v>
      </c>
      <c r="Z211" s="47">
        <v>341</v>
      </c>
      <c r="AA211" s="47">
        <v>347</v>
      </c>
      <c r="AB211" s="47">
        <v>0</v>
      </c>
      <c r="AC211" s="42">
        <v>2394</v>
      </c>
    </row>
    <row r="212" spans="1:29" hidden="1" x14ac:dyDescent="0.25">
      <c r="A212" s="47" t="s">
        <v>585</v>
      </c>
      <c r="B212" s="47" t="s">
        <v>586</v>
      </c>
      <c r="C212" s="47" t="s">
        <v>587</v>
      </c>
      <c r="D212" s="47">
        <v>5873</v>
      </c>
      <c r="E212" s="47">
        <v>5862</v>
      </c>
      <c r="F212" s="47" t="s">
        <v>20</v>
      </c>
      <c r="G212" s="47">
        <v>10</v>
      </c>
      <c r="H212" s="47">
        <v>30</v>
      </c>
      <c r="I212" s="47">
        <v>0</v>
      </c>
      <c r="J212" s="47">
        <v>28</v>
      </c>
      <c r="K212" s="47">
        <v>0</v>
      </c>
      <c r="L212" s="47">
        <v>0</v>
      </c>
      <c r="M212" s="47">
        <v>0</v>
      </c>
      <c r="N212" s="47">
        <v>0</v>
      </c>
      <c r="O212" s="47">
        <v>0</v>
      </c>
      <c r="P212" s="47">
        <v>0</v>
      </c>
      <c r="Q212" s="47">
        <v>0</v>
      </c>
      <c r="R212" s="47">
        <v>0</v>
      </c>
      <c r="S212" s="47">
        <v>0</v>
      </c>
      <c r="T212" s="47">
        <v>0</v>
      </c>
      <c r="U212" s="47">
        <v>4</v>
      </c>
      <c r="V212" s="47">
        <v>612</v>
      </c>
      <c r="W212" s="47">
        <v>0</v>
      </c>
      <c r="X212" s="47">
        <v>51</v>
      </c>
      <c r="Y212" s="47">
        <v>0</v>
      </c>
      <c r="Z212" s="47">
        <v>470</v>
      </c>
      <c r="AA212" s="47">
        <v>337</v>
      </c>
      <c r="AB212" s="47">
        <v>0</v>
      </c>
      <c r="AC212" s="42">
        <v>1542</v>
      </c>
    </row>
    <row r="213" spans="1:29" x14ac:dyDescent="0.25">
      <c r="A213" s="47" t="s">
        <v>588</v>
      </c>
      <c r="B213" s="47" t="s">
        <v>589</v>
      </c>
      <c r="C213" s="47" t="s">
        <v>39</v>
      </c>
      <c r="D213" s="47">
        <v>5876</v>
      </c>
      <c r="E213" s="47">
        <v>5871</v>
      </c>
      <c r="F213" s="47" t="s">
        <v>49</v>
      </c>
      <c r="G213" s="47">
        <v>5</v>
      </c>
      <c r="H213" s="47">
        <v>10</v>
      </c>
      <c r="I213" s="47">
        <v>1</v>
      </c>
      <c r="J213" s="47">
        <v>9</v>
      </c>
      <c r="K213" s="47">
        <v>10</v>
      </c>
      <c r="L213" s="47">
        <v>33</v>
      </c>
      <c r="M213" s="47">
        <v>115</v>
      </c>
      <c r="N213" s="47">
        <v>78</v>
      </c>
      <c r="O213" s="47">
        <v>19</v>
      </c>
      <c r="P213" s="47">
        <v>32</v>
      </c>
      <c r="Q213" s="47">
        <v>118</v>
      </c>
      <c r="R213" s="47">
        <v>64</v>
      </c>
      <c r="S213" s="47">
        <v>0</v>
      </c>
      <c r="T213" s="47">
        <v>1</v>
      </c>
      <c r="U213" s="47">
        <v>0</v>
      </c>
      <c r="V213" s="47">
        <v>291</v>
      </c>
      <c r="W213" s="47">
        <v>0</v>
      </c>
      <c r="X213" s="47">
        <v>76</v>
      </c>
      <c r="Y213" s="47">
        <v>0</v>
      </c>
      <c r="Z213" s="47">
        <v>53</v>
      </c>
      <c r="AA213" s="47">
        <v>45</v>
      </c>
      <c r="AB213" s="47">
        <v>0</v>
      </c>
      <c r="AC213" s="42">
        <v>960</v>
      </c>
    </row>
    <row r="214" spans="1:29" hidden="1" x14ac:dyDescent="0.25">
      <c r="A214" s="47" t="s">
        <v>591</v>
      </c>
      <c r="B214" s="47" t="s">
        <v>592</v>
      </c>
      <c r="C214" s="47" t="s">
        <v>593</v>
      </c>
      <c r="D214" s="47">
        <v>5879</v>
      </c>
      <c r="E214" s="47">
        <v>5862</v>
      </c>
      <c r="F214" s="47" t="s">
        <v>20</v>
      </c>
      <c r="G214" s="47">
        <v>7</v>
      </c>
      <c r="H214" s="47">
        <v>28</v>
      </c>
      <c r="I214" s="47">
        <v>1</v>
      </c>
      <c r="J214" s="47">
        <v>28</v>
      </c>
      <c r="K214" s="47">
        <v>61</v>
      </c>
      <c r="L214" s="47">
        <v>0</v>
      </c>
      <c r="M214" s="47">
        <v>0</v>
      </c>
      <c r="N214" s="47">
        <v>249</v>
      </c>
      <c r="O214" s="47">
        <v>11</v>
      </c>
      <c r="P214" s="47">
        <v>0</v>
      </c>
      <c r="Q214" s="47">
        <v>0</v>
      </c>
      <c r="R214" s="47">
        <v>252</v>
      </c>
      <c r="S214" s="47">
        <v>0</v>
      </c>
      <c r="T214" s="47">
        <v>0</v>
      </c>
      <c r="U214" s="47">
        <v>4</v>
      </c>
      <c r="V214" s="47">
        <v>570</v>
      </c>
      <c r="W214" s="47">
        <v>0</v>
      </c>
      <c r="X214" s="47">
        <v>46</v>
      </c>
      <c r="Y214" s="47">
        <v>0</v>
      </c>
      <c r="Z214" s="47">
        <v>505</v>
      </c>
      <c r="AA214" s="47">
        <v>373</v>
      </c>
      <c r="AB214" s="47">
        <v>0</v>
      </c>
      <c r="AC214" s="42">
        <v>2135</v>
      </c>
    </row>
    <row r="215" spans="1:29" hidden="1" x14ac:dyDescent="0.25">
      <c r="A215" s="47" t="s">
        <v>594</v>
      </c>
      <c r="B215" s="47" t="s">
        <v>595</v>
      </c>
      <c r="C215" s="47" t="s">
        <v>596</v>
      </c>
      <c r="D215" s="47">
        <v>5882</v>
      </c>
      <c r="E215" s="47">
        <v>5862</v>
      </c>
      <c r="F215" s="47" t="s">
        <v>20</v>
      </c>
      <c r="G215" s="47">
        <v>0</v>
      </c>
      <c r="H215" s="47">
        <v>8</v>
      </c>
      <c r="I215" s="47">
        <v>0</v>
      </c>
      <c r="J215" s="47">
        <v>8</v>
      </c>
      <c r="K215" s="47">
        <v>63</v>
      </c>
      <c r="L215" s="47">
        <v>0</v>
      </c>
      <c r="M215" s="47">
        <v>0</v>
      </c>
      <c r="N215" s="47">
        <v>282</v>
      </c>
      <c r="O215" s="47">
        <v>13</v>
      </c>
      <c r="P215" s="47">
        <v>0</v>
      </c>
      <c r="Q215" s="47">
        <v>0</v>
      </c>
      <c r="R215" s="47">
        <v>272</v>
      </c>
      <c r="S215" s="47">
        <v>0</v>
      </c>
      <c r="T215" s="47">
        <v>0</v>
      </c>
      <c r="U215" s="47">
        <v>5</v>
      </c>
      <c r="V215" s="47">
        <v>597</v>
      </c>
      <c r="W215" s="47">
        <v>0</v>
      </c>
      <c r="X215" s="47">
        <v>47</v>
      </c>
      <c r="Y215" s="47">
        <v>0</v>
      </c>
      <c r="Z215" s="47">
        <v>476</v>
      </c>
      <c r="AA215" s="47">
        <v>340</v>
      </c>
      <c r="AB215" s="47">
        <v>0</v>
      </c>
      <c r="AC215" s="42">
        <v>2111</v>
      </c>
    </row>
    <row r="216" spans="1:29" x14ac:dyDescent="0.25">
      <c r="A216" s="47" t="s">
        <v>598</v>
      </c>
      <c r="B216" s="47" t="s">
        <v>595</v>
      </c>
      <c r="C216" s="47" t="s">
        <v>23</v>
      </c>
      <c r="D216" s="47">
        <v>5884</v>
      </c>
      <c r="E216" s="47">
        <v>5849</v>
      </c>
      <c r="F216" s="47" t="s">
        <v>49</v>
      </c>
      <c r="G216" s="47">
        <v>0</v>
      </c>
      <c r="H216" s="47">
        <v>1</v>
      </c>
      <c r="I216" s="47">
        <v>0</v>
      </c>
      <c r="J216" s="47">
        <v>1</v>
      </c>
      <c r="K216" s="47">
        <v>33</v>
      </c>
      <c r="L216" s="47">
        <v>11</v>
      </c>
      <c r="M216" s="47">
        <v>60</v>
      </c>
      <c r="N216" s="47">
        <v>143</v>
      </c>
      <c r="O216" s="47">
        <v>31</v>
      </c>
      <c r="P216" s="47">
        <v>26</v>
      </c>
      <c r="Q216" s="47">
        <v>63</v>
      </c>
      <c r="R216" s="47">
        <v>130</v>
      </c>
      <c r="S216" s="47">
        <v>0</v>
      </c>
      <c r="T216" s="47">
        <v>5</v>
      </c>
      <c r="U216" s="47">
        <v>1</v>
      </c>
      <c r="V216" s="47">
        <v>121</v>
      </c>
      <c r="W216" s="47">
        <v>0</v>
      </c>
      <c r="X216" s="47">
        <v>192</v>
      </c>
      <c r="Y216" s="47">
        <v>0</v>
      </c>
      <c r="Z216" s="47">
        <v>417</v>
      </c>
      <c r="AA216" s="47">
        <v>403</v>
      </c>
      <c r="AB216" s="47">
        <v>0</v>
      </c>
      <c r="AC216" s="42">
        <v>1638</v>
      </c>
    </row>
    <row r="217" spans="1:29" hidden="1" x14ac:dyDescent="0.25">
      <c r="A217" s="47" t="s">
        <v>600</v>
      </c>
      <c r="B217" s="47" t="s">
        <v>595</v>
      </c>
      <c r="C217" s="47" t="s">
        <v>549</v>
      </c>
      <c r="D217" s="47">
        <v>5885</v>
      </c>
      <c r="E217" s="47">
        <v>5882</v>
      </c>
      <c r="F217" s="47" t="s">
        <v>20</v>
      </c>
      <c r="G217" s="47">
        <v>0</v>
      </c>
      <c r="H217" s="47">
        <v>18</v>
      </c>
      <c r="I217" s="47">
        <v>7</v>
      </c>
      <c r="J217" s="47">
        <v>18</v>
      </c>
      <c r="K217" s="47">
        <v>67</v>
      </c>
      <c r="L217" s="47">
        <v>0</v>
      </c>
      <c r="M217" s="47">
        <v>0</v>
      </c>
      <c r="N217" s="47">
        <v>285</v>
      </c>
      <c r="O217" s="47">
        <v>11</v>
      </c>
      <c r="P217" s="47">
        <v>0</v>
      </c>
      <c r="Q217" s="47">
        <v>0</v>
      </c>
      <c r="R217" s="47">
        <v>246</v>
      </c>
      <c r="S217" s="47">
        <v>0</v>
      </c>
      <c r="T217" s="47">
        <v>1</v>
      </c>
      <c r="U217" s="47">
        <v>2</v>
      </c>
      <c r="V217" s="47">
        <v>592</v>
      </c>
      <c r="W217" s="47">
        <v>0</v>
      </c>
      <c r="X217" s="47">
        <v>108</v>
      </c>
      <c r="Y217" s="47">
        <v>0</v>
      </c>
      <c r="Z217" s="47">
        <v>516</v>
      </c>
      <c r="AA217" s="47">
        <v>362</v>
      </c>
      <c r="AB217" s="47">
        <v>0</v>
      </c>
      <c r="AC217" s="42">
        <v>2233</v>
      </c>
    </row>
    <row r="218" spans="1:29" x14ac:dyDescent="0.25">
      <c r="A218" s="47" t="s">
        <v>601</v>
      </c>
      <c r="B218" s="47" t="s">
        <v>602</v>
      </c>
      <c r="C218" s="47" t="s">
        <v>105</v>
      </c>
      <c r="D218" s="47">
        <v>5889</v>
      </c>
      <c r="E218" s="47">
        <v>5849</v>
      </c>
      <c r="F218" s="47" t="s">
        <v>49</v>
      </c>
      <c r="G218" s="47">
        <v>0</v>
      </c>
      <c r="H218" s="47">
        <v>30</v>
      </c>
      <c r="I218" s="47">
        <v>0</v>
      </c>
      <c r="J218" s="47">
        <v>29</v>
      </c>
      <c r="K218" s="47">
        <v>50</v>
      </c>
      <c r="L218" s="47">
        <v>16</v>
      </c>
      <c r="M218" s="47">
        <v>104</v>
      </c>
      <c r="N218" s="47">
        <v>242</v>
      </c>
      <c r="O218" s="47">
        <v>67</v>
      </c>
      <c r="P218" s="47">
        <v>31</v>
      </c>
      <c r="Q218" s="47">
        <v>80</v>
      </c>
      <c r="R218" s="47">
        <v>221</v>
      </c>
      <c r="S218" s="47">
        <v>0</v>
      </c>
      <c r="T218" s="47">
        <v>5</v>
      </c>
      <c r="U218" s="47">
        <v>1</v>
      </c>
      <c r="V218" s="47">
        <v>672</v>
      </c>
      <c r="W218" s="47">
        <v>0</v>
      </c>
      <c r="X218" s="47">
        <v>188</v>
      </c>
      <c r="Y218" s="47">
        <v>9</v>
      </c>
      <c r="Z218" s="47">
        <v>392</v>
      </c>
      <c r="AA218" s="47">
        <v>392</v>
      </c>
      <c r="AB218" s="47">
        <v>0</v>
      </c>
      <c r="AC218" s="42">
        <v>2529</v>
      </c>
    </row>
    <row r="219" spans="1:29" x14ac:dyDescent="0.25">
      <c r="A219" s="47" t="s">
        <v>604</v>
      </c>
      <c r="B219" s="47" t="s">
        <v>605</v>
      </c>
      <c r="C219" s="47" t="s">
        <v>606</v>
      </c>
      <c r="D219" s="47">
        <v>5896</v>
      </c>
      <c r="E219" s="47">
        <v>5882</v>
      </c>
      <c r="F219" s="47" t="s">
        <v>20</v>
      </c>
      <c r="G219" s="47">
        <v>0</v>
      </c>
      <c r="H219" s="47">
        <v>23</v>
      </c>
      <c r="I219" s="47">
        <v>6</v>
      </c>
      <c r="J219" s="47">
        <v>22</v>
      </c>
      <c r="K219" s="47">
        <v>62</v>
      </c>
      <c r="L219" s="47">
        <v>0</v>
      </c>
      <c r="M219" s="47">
        <v>0</v>
      </c>
      <c r="N219" s="47">
        <v>254</v>
      </c>
      <c r="O219" s="47">
        <v>12</v>
      </c>
      <c r="P219" s="47">
        <v>0</v>
      </c>
      <c r="Q219" s="47">
        <v>0</v>
      </c>
      <c r="R219" s="47">
        <v>259</v>
      </c>
      <c r="S219" s="47">
        <v>0</v>
      </c>
      <c r="T219" s="47">
        <v>1</v>
      </c>
      <c r="U219" s="47">
        <v>2</v>
      </c>
      <c r="V219" s="47">
        <v>628</v>
      </c>
      <c r="W219" s="47">
        <v>0</v>
      </c>
      <c r="X219" s="47">
        <v>119</v>
      </c>
      <c r="Y219" s="47">
        <v>0</v>
      </c>
      <c r="Z219" s="47">
        <v>526</v>
      </c>
      <c r="AA219" s="47">
        <v>382</v>
      </c>
      <c r="AB219" s="47">
        <v>0</v>
      </c>
      <c r="AC219" s="42">
        <v>2296</v>
      </c>
    </row>
    <row r="220" spans="1:29" x14ac:dyDescent="0.25">
      <c r="A220" s="47" t="s">
        <v>608</v>
      </c>
      <c r="B220" s="47" t="s">
        <v>605</v>
      </c>
      <c r="C220" s="47" t="s">
        <v>609</v>
      </c>
      <c r="D220" s="47">
        <v>5901</v>
      </c>
      <c r="E220" s="47">
        <v>5849</v>
      </c>
      <c r="F220" s="47" t="s">
        <v>49</v>
      </c>
      <c r="G220" s="47">
        <v>6</v>
      </c>
      <c r="H220" s="47">
        <v>22</v>
      </c>
      <c r="I220" s="47">
        <v>2</v>
      </c>
      <c r="J220" s="47">
        <v>20</v>
      </c>
      <c r="K220" s="47">
        <v>24</v>
      </c>
      <c r="L220" s="47">
        <v>14</v>
      </c>
      <c r="M220" s="47">
        <v>69</v>
      </c>
      <c r="N220" s="47">
        <v>146</v>
      </c>
      <c r="O220" s="47">
        <v>39</v>
      </c>
      <c r="P220" s="47">
        <v>22</v>
      </c>
      <c r="Q220" s="47">
        <v>63</v>
      </c>
      <c r="R220" s="47">
        <v>113</v>
      </c>
      <c r="S220" s="47">
        <v>0</v>
      </c>
      <c r="T220" s="47">
        <v>4</v>
      </c>
      <c r="U220" s="47">
        <v>2</v>
      </c>
      <c r="V220" s="47">
        <v>666</v>
      </c>
      <c r="W220" s="47">
        <v>0</v>
      </c>
      <c r="X220" s="47">
        <v>181</v>
      </c>
      <c r="Y220" s="47">
        <v>0</v>
      </c>
      <c r="Z220" s="47">
        <v>356</v>
      </c>
      <c r="AA220" s="47">
        <v>348</v>
      </c>
      <c r="AB220" s="47">
        <v>0</v>
      </c>
      <c r="AC220" s="42">
        <v>2097</v>
      </c>
    </row>
    <row r="221" spans="1:29" x14ac:dyDescent="0.25">
      <c r="A221" s="47" t="s">
        <v>611</v>
      </c>
      <c r="B221" s="47" t="s">
        <v>612</v>
      </c>
      <c r="C221" s="47" t="s">
        <v>613</v>
      </c>
      <c r="D221" s="47">
        <v>5911</v>
      </c>
      <c r="E221" s="47">
        <v>5882</v>
      </c>
      <c r="F221" s="47" t="s">
        <v>20</v>
      </c>
      <c r="G221" s="47">
        <v>4</v>
      </c>
      <c r="H221" s="47">
        <v>22</v>
      </c>
      <c r="I221" s="47">
        <v>7</v>
      </c>
      <c r="J221" s="47">
        <v>22</v>
      </c>
      <c r="K221" s="47">
        <v>62</v>
      </c>
      <c r="L221" s="47">
        <v>0</v>
      </c>
      <c r="M221" s="47">
        <v>0</v>
      </c>
      <c r="N221" s="47">
        <v>273</v>
      </c>
      <c r="O221" s="47">
        <v>12</v>
      </c>
      <c r="P221" s="47">
        <v>0</v>
      </c>
      <c r="Q221" s="47">
        <v>0</v>
      </c>
      <c r="R221" s="47">
        <v>259</v>
      </c>
      <c r="S221" s="47">
        <v>0</v>
      </c>
      <c r="T221" s="47">
        <v>1</v>
      </c>
      <c r="U221" s="47">
        <v>4</v>
      </c>
      <c r="V221" s="47">
        <v>634</v>
      </c>
      <c r="W221" s="47">
        <v>0</v>
      </c>
      <c r="X221" s="47">
        <v>142</v>
      </c>
      <c r="Y221" s="47">
        <v>0</v>
      </c>
      <c r="Z221" s="47">
        <v>537</v>
      </c>
      <c r="AA221" s="47">
        <v>399</v>
      </c>
      <c r="AB221" s="47">
        <v>0</v>
      </c>
      <c r="AC221" s="42">
        <v>2378</v>
      </c>
    </row>
    <row r="222" spans="1:29" x14ac:dyDescent="0.25">
      <c r="A222" s="47" t="s">
        <v>614</v>
      </c>
      <c r="B222" s="47" t="s">
        <v>612</v>
      </c>
      <c r="C222" s="47" t="s">
        <v>58</v>
      </c>
      <c r="D222" s="47">
        <v>5913</v>
      </c>
      <c r="E222" s="47">
        <v>5849</v>
      </c>
      <c r="F222" s="47" t="s">
        <v>49</v>
      </c>
      <c r="G222" s="47">
        <v>11</v>
      </c>
      <c r="H222" s="47">
        <v>26</v>
      </c>
      <c r="I222" s="47">
        <v>0</v>
      </c>
      <c r="J222" s="47">
        <v>11</v>
      </c>
      <c r="K222" s="47">
        <v>23</v>
      </c>
      <c r="L222" s="47">
        <v>15</v>
      </c>
      <c r="M222" s="47">
        <v>89</v>
      </c>
      <c r="N222" s="47">
        <v>161</v>
      </c>
      <c r="O222" s="47">
        <v>50</v>
      </c>
      <c r="P222" s="47">
        <v>16</v>
      </c>
      <c r="Q222" s="47">
        <v>64</v>
      </c>
      <c r="R222" s="47">
        <v>136</v>
      </c>
      <c r="S222" s="47">
        <v>0</v>
      </c>
      <c r="T222" s="47">
        <v>4</v>
      </c>
      <c r="U222" s="47">
        <v>5</v>
      </c>
      <c r="V222" s="47">
        <v>663</v>
      </c>
      <c r="W222" s="47">
        <v>0</v>
      </c>
      <c r="X222" s="47">
        <v>167</v>
      </c>
      <c r="Y222" s="47">
        <v>0</v>
      </c>
      <c r="Z222" s="47">
        <v>394</v>
      </c>
      <c r="AA222" s="47">
        <v>398</v>
      </c>
      <c r="AB222" s="47">
        <v>0</v>
      </c>
      <c r="AC222" s="42">
        <v>2233</v>
      </c>
    </row>
    <row r="223" spans="1:29" x14ac:dyDescent="0.25">
      <c r="A223" s="47" t="s">
        <v>616</v>
      </c>
      <c r="B223" s="47" t="s">
        <v>617</v>
      </c>
      <c r="C223" s="47" t="s">
        <v>618</v>
      </c>
      <c r="D223" s="47">
        <v>5918</v>
      </c>
      <c r="E223" s="47">
        <v>5849</v>
      </c>
      <c r="F223" s="47" t="s">
        <v>49</v>
      </c>
      <c r="G223" s="47">
        <v>11</v>
      </c>
      <c r="H223" s="47">
        <v>33</v>
      </c>
      <c r="I223" s="47">
        <v>1</v>
      </c>
      <c r="J223" s="47">
        <v>14</v>
      </c>
      <c r="K223" s="47">
        <v>23</v>
      </c>
      <c r="L223" s="47">
        <v>16</v>
      </c>
      <c r="M223" s="47">
        <v>86</v>
      </c>
      <c r="N223" s="47">
        <v>129</v>
      </c>
      <c r="O223" s="47">
        <v>43</v>
      </c>
      <c r="P223" s="47">
        <v>19</v>
      </c>
      <c r="Q223" s="47">
        <v>63</v>
      </c>
      <c r="R223" s="47">
        <v>122</v>
      </c>
      <c r="S223" s="47">
        <v>0</v>
      </c>
      <c r="T223" s="47">
        <v>5</v>
      </c>
      <c r="U223" s="47">
        <v>7</v>
      </c>
      <c r="V223" s="47">
        <v>664</v>
      </c>
      <c r="W223" s="47">
        <v>0</v>
      </c>
      <c r="X223" s="47">
        <v>156</v>
      </c>
      <c r="Y223" s="47">
        <v>0</v>
      </c>
      <c r="Z223" s="47">
        <v>398</v>
      </c>
      <c r="AA223" s="47">
        <v>393</v>
      </c>
      <c r="AB223" s="47">
        <v>0</v>
      </c>
      <c r="AC223" s="42">
        <v>2183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workbookViewId="0">
      <pane ySplit="1" topLeftCell="A167" activePane="bottomLeft" state="frozen"/>
      <selection pane="bottomLeft" activeCell="AH142" sqref="AH142"/>
    </sheetView>
  </sheetViews>
  <sheetFormatPr defaultRowHeight="15" x14ac:dyDescent="0.25"/>
  <cols>
    <col min="1" max="1" width="26" customWidth="1"/>
    <col min="2" max="2" width="10.140625" bestFit="1" customWidth="1"/>
    <col min="3" max="3" width="7.85546875" customWidth="1"/>
    <col min="4" max="4" width="6.140625" customWidth="1"/>
    <col min="5" max="40" width="8.5703125" style="14" customWidth="1"/>
  </cols>
  <sheetData>
    <row r="1" spans="1:40" ht="150" customHeight="1" x14ac:dyDescent="0.25">
      <c r="A1" s="4" t="s">
        <v>0</v>
      </c>
      <c r="B1" s="4" t="s">
        <v>1</v>
      </c>
      <c r="C1" s="5" t="s">
        <v>5</v>
      </c>
      <c r="D1" s="4" t="s">
        <v>7</v>
      </c>
      <c r="E1" s="6" t="s">
        <v>684</v>
      </c>
      <c r="F1" s="6" t="s">
        <v>685</v>
      </c>
      <c r="G1" s="6" t="s">
        <v>686</v>
      </c>
      <c r="H1" s="6" t="s">
        <v>687</v>
      </c>
      <c r="I1" s="6" t="s">
        <v>688</v>
      </c>
      <c r="J1" s="6" t="s">
        <v>689</v>
      </c>
      <c r="K1" s="7" t="s">
        <v>690</v>
      </c>
      <c r="L1" s="7" t="s">
        <v>691</v>
      </c>
      <c r="M1" s="7" t="s">
        <v>692</v>
      </c>
      <c r="N1" s="7" t="s">
        <v>693</v>
      </c>
      <c r="O1" s="7" t="s">
        <v>694</v>
      </c>
      <c r="P1" s="7" t="s">
        <v>695</v>
      </c>
      <c r="Q1" s="7" t="s">
        <v>696</v>
      </c>
      <c r="R1" s="7" t="s">
        <v>697</v>
      </c>
      <c r="S1" s="7" t="s">
        <v>698</v>
      </c>
      <c r="T1" s="7" t="s">
        <v>699</v>
      </c>
      <c r="U1" s="7" t="s">
        <v>700</v>
      </c>
      <c r="V1" s="7" t="s">
        <v>701</v>
      </c>
      <c r="W1" s="7" t="s">
        <v>702</v>
      </c>
      <c r="X1" s="7" t="s">
        <v>703</v>
      </c>
      <c r="Y1" s="7" t="s">
        <v>704</v>
      </c>
      <c r="Z1" s="7" t="s">
        <v>705</v>
      </c>
      <c r="AA1" s="8" t="s">
        <v>706</v>
      </c>
      <c r="AB1" s="8" t="s">
        <v>707</v>
      </c>
      <c r="AC1" s="8" t="s">
        <v>708</v>
      </c>
      <c r="AD1" s="9" t="s">
        <v>709</v>
      </c>
      <c r="AE1" s="9" t="s">
        <v>710</v>
      </c>
      <c r="AF1" s="9" t="s">
        <v>711</v>
      </c>
      <c r="AG1" s="9" t="s">
        <v>712</v>
      </c>
      <c r="AH1" s="9" t="s">
        <v>713</v>
      </c>
      <c r="AI1" s="9" t="s">
        <v>714</v>
      </c>
      <c r="AJ1" s="9" t="s">
        <v>715</v>
      </c>
      <c r="AK1" s="9" t="s">
        <v>716</v>
      </c>
      <c r="AL1" s="9" t="s">
        <v>717</v>
      </c>
      <c r="AM1" s="9" t="s">
        <v>718</v>
      </c>
      <c r="AN1" s="9" t="s">
        <v>719</v>
      </c>
    </row>
    <row r="2" spans="1:40" hidden="1" x14ac:dyDescent="0.25">
      <c r="A2" s="47" t="s">
        <v>64</v>
      </c>
      <c r="B2" s="47" t="s">
        <v>65</v>
      </c>
      <c r="C2" s="47">
        <v>5113</v>
      </c>
      <c r="D2" s="47" t="s">
        <v>20</v>
      </c>
      <c r="E2" s="42">
        <v>1800</v>
      </c>
      <c r="F2" s="42">
        <v>1880</v>
      </c>
      <c r="G2" s="42">
        <v>42600</v>
      </c>
      <c r="H2" s="42">
        <v>750</v>
      </c>
      <c r="I2" s="42">
        <v>3320</v>
      </c>
      <c r="J2" s="10">
        <v>50350</v>
      </c>
      <c r="K2" s="42">
        <v>1830</v>
      </c>
      <c r="L2" s="42">
        <v>15300</v>
      </c>
      <c r="M2" s="42">
        <v>4290</v>
      </c>
      <c r="N2" s="42">
        <v>9</v>
      </c>
      <c r="O2" s="42">
        <v>53800</v>
      </c>
      <c r="P2" s="42">
        <v>132</v>
      </c>
      <c r="Q2" s="42">
        <v>20</v>
      </c>
      <c r="R2" s="42">
        <v>5170</v>
      </c>
      <c r="S2" s="42">
        <v>1240</v>
      </c>
      <c r="T2" s="42">
        <v>1590</v>
      </c>
      <c r="U2" s="42">
        <v>888</v>
      </c>
      <c r="V2" s="42">
        <v>67</v>
      </c>
      <c r="W2" s="42">
        <v>4390</v>
      </c>
      <c r="X2" s="42">
        <v>4880</v>
      </c>
      <c r="Y2" s="42">
        <v>1000</v>
      </c>
      <c r="Z2" s="11">
        <v>94606</v>
      </c>
      <c r="AA2" s="42">
        <v>780</v>
      </c>
      <c r="AB2" s="42">
        <v>346</v>
      </c>
      <c r="AC2" s="12">
        <v>1126</v>
      </c>
      <c r="AD2" s="42">
        <v>2390</v>
      </c>
      <c r="AE2" s="42">
        <v>291</v>
      </c>
      <c r="AF2" s="42">
        <v>40700</v>
      </c>
      <c r="AG2" s="42">
        <v>20100</v>
      </c>
      <c r="AH2" s="42">
        <v>67600</v>
      </c>
      <c r="AI2" s="42">
        <v>640</v>
      </c>
      <c r="AJ2" s="42">
        <v>4</v>
      </c>
      <c r="AK2" s="42">
        <v>119</v>
      </c>
      <c r="AL2" s="42">
        <v>54</v>
      </c>
      <c r="AM2" s="42">
        <v>74</v>
      </c>
      <c r="AN2" s="13">
        <v>131972</v>
      </c>
    </row>
    <row r="3" spans="1:40" hidden="1" x14ac:dyDescent="0.25">
      <c r="A3" s="47" t="s">
        <v>64</v>
      </c>
      <c r="B3" s="47" t="s">
        <v>70</v>
      </c>
      <c r="C3" s="47">
        <v>5116</v>
      </c>
      <c r="D3" s="47" t="s">
        <v>20</v>
      </c>
      <c r="E3" s="42">
        <v>1790</v>
      </c>
      <c r="F3" s="42">
        <v>1860</v>
      </c>
      <c r="G3" s="42">
        <v>42600</v>
      </c>
      <c r="H3" s="42">
        <v>750</v>
      </c>
      <c r="I3" s="42">
        <v>3340</v>
      </c>
      <c r="J3" s="10">
        <v>50340</v>
      </c>
      <c r="K3" s="42">
        <v>1780</v>
      </c>
      <c r="L3" s="42">
        <v>15900</v>
      </c>
      <c r="M3" s="42">
        <v>4300</v>
      </c>
      <c r="N3" s="42">
        <v>9</v>
      </c>
      <c r="O3" s="42">
        <v>54500</v>
      </c>
      <c r="P3" s="42">
        <v>130</v>
      </c>
      <c r="Q3" s="42">
        <v>20</v>
      </c>
      <c r="R3" s="42">
        <v>5310</v>
      </c>
      <c r="S3" s="42">
        <v>1230</v>
      </c>
      <c r="T3" s="42">
        <v>1580</v>
      </c>
      <c r="U3" s="42">
        <v>873</v>
      </c>
      <c r="V3" s="42">
        <v>66</v>
      </c>
      <c r="W3" s="42">
        <v>4460</v>
      </c>
      <c r="X3" s="42">
        <v>4930</v>
      </c>
      <c r="Y3" s="42">
        <v>998</v>
      </c>
      <c r="Z3" s="11">
        <v>96086</v>
      </c>
      <c r="AA3" s="42">
        <v>755</v>
      </c>
      <c r="AB3" s="42">
        <v>328</v>
      </c>
      <c r="AC3" s="12">
        <v>1083</v>
      </c>
      <c r="AD3" s="42">
        <v>2430</v>
      </c>
      <c r="AE3" s="42">
        <v>288</v>
      </c>
      <c r="AF3" s="42">
        <v>40700</v>
      </c>
      <c r="AG3" s="42">
        <v>20000</v>
      </c>
      <c r="AH3" s="42">
        <v>92500</v>
      </c>
      <c r="AI3" s="42">
        <v>657</v>
      </c>
      <c r="AJ3" s="42">
        <v>4</v>
      </c>
      <c r="AK3" s="42">
        <v>119</v>
      </c>
      <c r="AL3" s="42">
        <v>55</v>
      </c>
      <c r="AM3" s="42">
        <v>78</v>
      </c>
      <c r="AN3" s="13">
        <v>156831</v>
      </c>
    </row>
    <row r="4" spans="1:40" hidden="1" x14ac:dyDescent="0.25">
      <c r="A4" s="47" t="s">
        <v>64</v>
      </c>
      <c r="B4" s="47" t="s">
        <v>73</v>
      </c>
      <c r="C4" s="47">
        <v>5118</v>
      </c>
      <c r="D4" s="47" t="s">
        <v>20</v>
      </c>
      <c r="E4" s="42">
        <v>1730</v>
      </c>
      <c r="F4" s="42">
        <v>1870</v>
      </c>
      <c r="G4" s="42">
        <v>42500</v>
      </c>
      <c r="H4" s="42">
        <v>750</v>
      </c>
      <c r="I4" s="42">
        <v>3300</v>
      </c>
      <c r="J4" s="10">
        <v>50150</v>
      </c>
      <c r="K4" s="42">
        <v>1790</v>
      </c>
      <c r="L4" s="42">
        <v>15400</v>
      </c>
      <c r="M4" s="42">
        <v>4320</v>
      </c>
      <c r="N4" s="42">
        <v>9</v>
      </c>
      <c r="O4" s="42">
        <v>54300</v>
      </c>
      <c r="P4" s="42">
        <v>135</v>
      </c>
      <c r="Q4" s="42">
        <v>20</v>
      </c>
      <c r="R4" s="42">
        <v>5240</v>
      </c>
      <c r="S4" s="42">
        <v>1240</v>
      </c>
      <c r="T4" s="42">
        <v>1590</v>
      </c>
      <c r="U4" s="42">
        <v>864</v>
      </c>
      <c r="V4" s="42">
        <v>67</v>
      </c>
      <c r="W4" s="42">
        <v>4370</v>
      </c>
      <c r="X4" s="42">
        <v>4780</v>
      </c>
      <c r="Y4" s="42">
        <v>999</v>
      </c>
      <c r="Z4" s="11">
        <v>95124</v>
      </c>
      <c r="AA4" s="42">
        <v>769</v>
      </c>
      <c r="AB4" s="42">
        <v>348</v>
      </c>
      <c r="AC4" s="12">
        <v>1117</v>
      </c>
      <c r="AD4" s="42">
        <v>2390</v>
      </c>
      <c r="AE4" s="42">
        <v>285</v>
      </c>
      <c r="AF4" s="42">
        <v>40800</v>
      </c>
      <c r="AG4" s="42">
        <v>20000</v>
      </c>
      <c r="AH4" s="42">
        <v>119000</v>
      </c>
      <c r="AI4" s="42">
        <v>632</v>
      </c>
      <c r="AJ4" s="42">
        <v>4</v>
      </c>
      <c r="AK4" s="42">
        <v>116</v>
      </c>
      <c r="AL4" s="42">
        <v>54</v>
      </c>
      <c r="AM4" s="42">
        <v>77</v>
      </c>
      <c r="AN4" s="13">
        <v>183358</v>
      </c>
    </row>
    <row r="5" spans="1:40" hidden="1" x14ac:dyDescent="0.25">
      <c r="A5" s="47" t="s">
        <v>64</v>
      </c>
      <c r="B5" s="47" t="s">
        <v>73</v>
      </c>
      <c r="C5" s="47">
        <v>5119</v>
      </c>
      <c r="D5" s="47" t="s">
        <v>20</v>
      </c>
      <c r="E5" s="42">
        <v>1670</v>
      </c>
      <c r="F5" s="42">
        <v>1900</v>
      </c>
      <c r="G5" s="42">
        <v>41300</v>
      </c>
      <c r="H5" s="42">
        <v>749</v>
      </c>
      <c r="I5" s="42">
        <v>3350</v>
      </c>
      <c r="J5" s="10">
        <v>48969</v>
      </c>
      <c r="K5" s="42">
        <v>1810</v>
      </c>
      <c r="L5" s="42">
        <v>15000</v>
      </c>
      <c r="M5" s="42">
        <v>4280</v>
      </c>
      <c r="N5" s="42">
        <v>9</v>
      </c>
      <c r="O5" s="42">
        <v>50200</v>
      </c>
      <c r="P5" s="42">
        <v>120</v>
      </c>
      <c r="Q5" s="42">
        <v>20</v>
      </c>
      <c r="R5" s="42">
        <v>4940</v>
      </c>
      <c r="S5" s="42">
        <v>837</v>
      </c>
      <c r="T5" s="42">
        <v>1590</v>
      </c>
      <c r="U5" s="42">
        <v>867</v>
      </c>
      <c r="V5" s="42">
        <v>64</v>
      </c>
      <c r="W5" s="42">
        <v>3590</v>
      </c>
      <c r="X5" s="42">
        <v>3620</v>
      </c>
      <c r="Y5" s="42">
        <v>996</v>
      </c>
      <c r="Z5" s="11">
        <v>87943</v>
      </c>
      <c r="AA5" s="42">
        <v>765</v>
      </c>
      <c r="AB5" s="42">
        <v>349</v>
      </c>
      <c r="AC5" s="12">
        <v>1114</v>
      </c>
      <c r="AD5" s="42">
        <v>2350</v>
      </c>
      <c r="AE5" s="42">
        <v>290</v>
      </c>
      <c r="AF5" s="42">
        <v>40600</v>
      </c>
      <c r="AG5" s="42">
        <v>19900</v>
      </c>
      <c r="AH5" s="42">
        <v>76400</v>
      </c>
      <c r="AI5" s="42">
        <v>608</v>
      </c>
      <c r="AJ5" s="42">
        <v>4</v>
      </c>
      <c r="AK5" s="42">
        <v>102</v>
      </c>
      <c r="AL5" s="42">
        <v>53</v>
      </c>
      <c r="AM5" s="42">
        <v>77</v>
      </c>
      <c r="AN5" s="13">
        <v>140384</v>
      </c>
    </row>
    <row r="6" spans="1:40" hidden="1" x14ac:dyDescent="0.25">
      <c r="A6" s="47" t="s">
        <v>77</v>
      </c>
      <c r="B6" s="47" t="s">
        <v>78</v>
      </c>
      <c r="C6" s="47">
        <v>5127</v>
      </c>
      <c r="D6" s="47" t="s">
        <v>20</v>
      </c>
      <c r="E6" s="42">
        <v>1650</v>
      </c>
      <c r="F6" s="42">
        <v>1900</v>
      </c>
      <c r="G6" s="42">
        <v>40300</v>
      </c>
      <c r="H6" s="42">
        <v>749</v>
      </c>
      <c r="I6" s="42">
        <v>3360</v>
      </c>
      <c r="J6" s="10">
        <v>47959</v>
      </c>
      <c r="K6" s="42">
        <v>1840</v>
      </c>
      <c r="L6" s="42">
        <v>14200</v>
      </c>
      <c r="M6" s="42">
        <v>4310</v>
      </c>
      <c r="N6" s="42">
        <v>9</v>
      </c>
      <c r="O6" s="42">
        <v>51400</v>
      </c>
      <c r="P6" s="42">
        <v>96</v>
      </c>
      <c r="Q6" s="42">
        <v>20</v>
      </c>
      <c r="R6" s="42">
        <v>4870</v>
      </c>
      <c r="S6" s="42">
        <v>828</v>
      </c>
      <c r="T6" s="42">
        <v>1590</v>
      </c>
      <c r="U6" s="42">
        <v>883</v>
      </c>
      <c r="V6" s="42">
        <v>64</v>
      </c>
      <c r="W6" s="42">
        <v>2860</v>
      </c>
      <c r="X6" s="42">
        <v>3550</v>
      </c>
      <c r="Y6" s="42">
        <v>996</v>
      </c>
      <c r="Z6" s="11">
        <v>87516</v>
      </c>
      <c r="AA6" s="42">
        <v>783</v>
      </c>
      <c r="AB6" s="42">
        <v>348</v>
      </c>
      <c r="AC6" s="12">
        <v>1131</v>
      </c>
      <c r="AD6" s="42">
        <v>2380</v>
      </c>
      <c r="AE6" s="42">
        <v>301</v>
      </c>
      <c r="AF6" s="42">
        <v>40700</v>
      </c>
      <c r="AG6" s="42">
        <v>19900</v>
      </c>
      <c r="AH6" s="42">
        <v>95900</v>
      </c>
      <c r="AI6" s="42">
        <v>618</v>
      </c>
      <c r="AJ6" s="42">
        <v>4</v>
      </c>
      <c r="AK6" s="42">
        <v>122</v>
      </c>
      <c r="AL6" s="42">
        <v>53</v>
      </c>
      <c r="AM6" s="42">
        <v>76</v>
      </c>
      <c r="AN6" s="13">
        <v>160054</v>
      </c>
    </row>
    <row r="7" spans="1:40" hidden="1" x14ac:dyDescent="0.25">
      <c r="A7" s="47" t="s">
        <v>77</v>
      </c>
      <c r="B7" s="47" t="s">
        <v>83</v>
      </c>
      <c r="C7" s="47">
        <v>5137</v>
      </c>
      <c r="D7" s="47" t="s">
        <v>20</v>
      </c>
      <c r="E7" s="42">
        <v>1650</v>
      </c>
      <c r="F7" s="42">
        <v>1900</v>
      </c>
      <c r="G7" s="42">
        <v>40300</v>
      </c>
      <c r="H7" s="42">
        <v>750</v>
      </c>
      <c r="I7" s="42">
        <v>3340</v>
      </c>
      <c r="J7" s="10">
        <v>47940</v>
      </c>
      <c r="K7" s="42">
        <v>1840</v>
      </c>
      <c r="L7" s="42">
        <v>14200</v>
      </c>
      <c r="M7" s="42">
        <v>4290</v>
      </c>
      <c r="N7" s="42">
        <v>9</v>
      </c>
      <c r="O7" s="42">
        <v>51300</v>
      </c>
      <c r="P7" s="42">
        <v>95</v>
      </c>
      <c r="Q7" s="42">
        <v>20</v>
      </c>
      <c r="R7" s="42">
        <v>4970</v>
      </c>
      <c r="S7" s="42">
        <v>833</v>
      </c>
      <c r="T7" s="42">
        <v>1600</v>
      </c>
      <c r="U7" s="42">
        <v>908</v>
      </c>
      <c r="V7" s="42">
        <v>64</v>
      </c>
      <c r="W7" s="42">
        <v>2910</v>
      </c>
      <c r="X7" s="42">
        <v>3610</v>
      </c>
      <c r="Y7" s="42">
        <v>1000</v>
      </c>
      <c r="Z7" s="11">
        <v>87649</v>
      </c>
      <c r="AA7" s="42">
        <v>775</v>
      </c>
      <c r="AB7" s="42">
        <v>304</v>
      </c>
      <c r="AC7" s="12">
        <v>1079</v>
      </c>
      <c r="AD7" s="42">
        <v>2400</v>
      </c>
      <c r="AE7" s="42">
        <v>326</v>
      </c>
      <c r="AF7" s="42">
        <v>41000</v>
      </c>
      <c r="AG7" s="42">
        <v>20000</v>
      </c>
      <c r="AH7" s="42">
        <v>73300</v>
      </c>
      <c r="AI7" s="42">
        <v>612</v>
      </c>
      <c r="AJ7" s="42">
        <v>4</v>
      </c>
      <c r="AK7" s="42">
        <v>137</v>
      </c>
      <c r="AL7" s="42">
        <v>54</v>
      </c>
      <c r="AM7" s="42">
        <v>60</v>
      </c>
      <c r="AN7" s="13">
        <v>137893</v>
      </c>
    </row>
    <row r="8" spans="1:40" hidden="1" x14ac:dyDescent="0.25">
      <c r="A8" s="47" t="s">
        <v>86</v>
      </c>
      <c r="B8" s="47" t="s">
        <v>87</v>
      </c>
      <c r="C8" s="47">
        <v>5146</v>
      </c>
      <c r="D8" s="47" t="s">
        <v>20</v>
      </c>
      <c r="E8" s="42">
        <v>1660</v>
      </c>
      <c r="F8" s="42">
        <v>1870</v>
      </c>
      <c r="G8" s="42">
        <v>41300</v>
      </c>
      <c r="H8" s="42">
        <v>752</v>
      </c>
      <c r="I8" s="42">
        <v>3340</v>
      </c>
      <c r="J8" s="10">
        <v>48922</v>
      </c>
      <c r="K8" s="42">
        <v>1820</v>
      </c>
      <c r="L8" s="42">
        <v>15000</v>
      </c>
      <c r="M8" s="42">
        <v>4330</v>
      </c>
      <c r="N8" s="42">
        <v>9</v>
      </c>
      <c r="O8" s="42">
        <v>53400</v>
      </c>
      <c r="P8" s="42">
        <v>127</v>
      </c>
      <c r="Q8" s="42">
        <v>20</v>
      </c>
      <c r="R8" s="42">
        <v>4960</v>
      </c>
      <c r="S8" s="42">
        <v>843</v>
      </c>
      <c r="T8" s="42">
        <v>1590</v>
      </c>
      <c r="U8" s="42">
        <v>878</v>
      </c>
      <c r="V8" s="42">
        <v>64</v>
      </c>
      <c r="W8" s="42">
        <v>3590</v>
      </c>
      <c r="X8" s="42">
        <v>3600</v>
      </c>
      <c r="Y8" s="42">
        <v>1000</v>
      </c>
      <c r="Z8" s="11">
        <v>91231</v>
      </c>
      <c r="AA8" s="42">
        <v>780</v>
      </c>
      <c r="AB8" s="42">
        <v>348</v>
      </c>
      <c r="AC8" s="12">
        <v>1128</v>
      </c>
      <c r="AD8" s="42">
        <v>2380</v>
      </c>
      <c r="AE8" s="42">
        <v>310</v>
      </c>
      <c r="AF8" s="42">
        <v>40900</v>
      </c>
      <c r="AG8" s="42">
        <v>20000</v>
      </c>
      <c r="AH8" s="42">
        <v>68300</v>
      </c>
      <c r="AI8" s="42">
        <v>606</v>
      </c>
      <c r="AJ8" s="42">
        <v>4</v>
      </c>
      <c r="AK8" s="42">
        <v>132</v>
      </c>
      <c r="AL8" s="42">
        <v>54</v>
      </c>
      <c r="AM8" s="42">
        <v>71</v>
      </c>
      <c r="AN8" s="13">
        <v>132757</v>
      </c>
    </row>
    <row r="9" spans="1:40" hidden="1" x14ac:dyDescent="0.25">
      <c r="A9" s="47" t="s">
        <v>86</v>
      </c>
      <c r="B9" s="47" t="s">
        <v>89</v>
      </c>
      <c r="C9" s="47">
        <v>5156</v>
      </c>
      <c r="D9" s="47" t="s">
        <v>20</v>
      </c>
      <c r="E9" s="42">
        <v>1670</v>
      </c>
      <c r="F9" s="42">
        <v>1840</v>
      </c>
      <c r="G9" s="42">
        <v>41100</v>
      </c>
      <c r="H9" s="42">
        <v>750</v>
      </c>
      <c r="I9" s="42">
        <v>3350</v>
      </c>
      <c r="J9" s="10">
        <v>48710</v>
      </c>
      <c r="K9" s="42">
        <v>1770</v>
      </c>
      <c r="L9" s="42">
        <v>14700</v>
      </c>
      <c r="M9" s="42">
        <v>4300</v>
      </c>
      <c r="N9" s="42">
        <v>9</v>
      </c>
      <c r="O9" s="42">
        <v>53000</v>
      </c>
      <c r="P9" s="42">
        <v>120</v>
      </c>
      <c r="Q9" s="42">
        <v>20</v>
      </c>
      <c r="R9" s="42">
        <v>4860</v>
      </c>
      <c r="S9" s="42">
        <v>817</v>
      </c>
      <c r="T9" s="42">
        <v>1580</v>
      </c>
      <c r="U9" s="42">
        <v>844</v>
      </c>
      <c r="V9" s="42">
        <v>64</v>
      </c>
      <c r="W9" s="42">
        <v>3480</v>
      </c>
      <c r="X9" s="42">
        <v>3490</v>
      </c>
      <c r="Y9" s="42">
        <v>1000</v>
      </c>
      <c r="Z9" s="11">
        <v>90054</v>
      </c>
      <c r="AA9" s="42">
        <v>764</v>
      </c>
      <c r="AB9" s="42">
        <v>344</v>
      </c>
      <c r="AC9" s="12">
        <v>1108</v>
      </c>
      <c r="AD9" s="42">
        <v>2350</v>
      </c>
      <c r="AE9" s="42">
        <v>308</v>
      </c>
      <c r="AF9" s="42">
        <v>41400</v>
      </c>
      <c r="AG9" s="42">
        <v>20800</v>
      </c>
      <c r="AH9" s="42">
        <v>62100</v>
      </c>
      <c r="AI9" s="42">
        <v>592</v>
      </c>
      <c r="AJ9" s="42">
        <v>4</v>
      </c>
      <c r="AK9" s="42">
        <v>132</v>
      </c>
      <c r="AL9" s="42">
        <v>54</v>
      </c>
      <c r="AM9" s="42">
        <v>77</v>
      </c>
      <c r="AN9" s="13">
        <v>127817</v>
      </c>
    </row>
    <row r="10" spans="1:40" hidden="1" x14ac:dyDescent="0.25">
      <c r="A10" s="47" t="s">
        <v>86</v>
      </c>
      <c r="B10" s="47" t="s">
        <v>91</v>
      </c>
      <c r="C10" s="47">
        <v>5162</v>
      </c>
      <c r="D10" s="47" t="s">
        <v>20</v>
      </c>
      <c r="E10" s="42">
        <v>1660</v>
      </c>
      <c r="F10" s="42">
        <v>1880</v>
      </c>
      <c r="G10" s="42">
        <v>41300</v>
      </c>
      <c r="H10" s="42">
        <v>750</v>
      </c>
      <c r="I10" s="42">
        <v>3330</v>
      </c>
      <c r="J10" s="10">
        <v>48920</v>
      </c>
      <c r="K10" s="42">
        <v>1810</v>
      </c>
      <c r="L10" s="42">
        <v>15300</v>
      </c>
      <c r="M10" s="42">
        <v>4300</v>
      </c>
      <c r="N10" s="42">
        <v>9</v>
      </c>
      <c r="O10" s="42">
        <v>50200</v>
      </c>
      <c r="P10" s="42">
        <v>113</v>
      </c>
      <c r="Q10" s="42">
        <v>20</v>
      </c>
      <c r="R10" s="42">
        <v>4980</v>
      </c>
      <c r="S10" s="42">
        <v>841</v>
      </c>
      <c r="T10" s="42">
        <v>1600</v>
      </c>
      <c r="U10" s="42">
        <v>889</v>
      </c>
      <c r="V10" s="42">
        <v>64</v>
      </c>
      <c r="W10" s="42">
        <v>3620</v>
      </c>
      <c r="X10" s="42">
        <v>3620</v>
      </c>
      <c r="Y10" s="42">
        <v>1000</v>
      </c>
      <c r="Z10" s="11">
        <v>88366</v>
      </c>
      <c r="AA10" s="42">
        <v>750</v>
      </c>
      <c r="AB10" s="42">
        <v>343</v>
      </c>
      <c r="AC10" s="12">
        <v>1093</v>
      </c>
      <c r="AD10" s="42">
        <v>2450</v>
      </c>
      <c r="AE10" s="42">
        <v>324</v>
      </c>
      <c r="AF10" s="42">
        <v>40900</v>
      </c>
      <c r="AG10" s="42">
        <v>20400</v>
      </c>
      <c r="AH10" s="42">
        <v>93000</v>
      </c>
      <c r="AI10" s="42">
        <v>621</v>
      </c>
      <c r="AJ10" s="42">
        <v>4</v>
      </c>
      <c r="AK10" s="42">
        <v>121</v>
      </c>
      <c r="AL10" s="42">
        <v>54</v>
      </c>
      <c r="AM10" s="42">
        <v>77</v>
      </c>
      <c r="AN10" s="13">
        <v>157951</v>
      </c>
    </row>
    <row r="11" spans="1:40" hidden="1" x14ac:dyDescent="0.25">
      <c r="A11" s="47" t="s">
        <v>94</v>
      </c>
      <c r="B11" s="47" t="s">
        <v>95</v>
      </c>
      <c r="C11" s="47">
        <v>5163</v>
      </c>
      <c r="D11" s="47" t="s">
        <v>20</v>
      </c>
      <c r="E11" s="42">
        <v>1600</v>
      </c>
      <c r="F11" s="42">
        <v>1870</v>
      </c>
      <c r="G11" s="42">
        <v>41000</v>
      </c>
      <c r="H11" s="42">
        <v>756</v>
      </c>
      <c r="I11" s="42">
        <v>3280</v>
      </c>
      <c r="J11" s="10">
        <v>48506</v>
      </c>
      <c r="K11" s="42">
        <v>1800</v>
      </c>
      <c r="L11" s="42">
        <v>15100</v>
      </c>
      <c r="M11" s="42">
        <v>4300</v>
      </c>
      <c r="N11" s="42">
        <v>9</v>
      </c>
      <c r="O11" s="42">
        <v>53000</v>
      </c>
      <c r="P11" s="42">
        <v>119</v>
      </c>
      <c r="Q11" s="42">
        <v>20</v>
      </c>
      <c r="R11" s="42">
        <v>4850</v>
      </c>
      <c r="S11" s="42">
        <v>807</v>
      </c>
      <c r="T11" s="42">
        <v>1620</v>
      </c>
      <c r="U11" s="42">
        <v>883</v>
      </c>
      <c r="V11" s="42">
        <v>64</v>
      </c>
      <c r="W11" s="42">
        <v>3480</v>
      </c>
      <c r="X11" s="42">
        <v>3510</v>
      </c>
      <c r="Y11" s="42">
        <v>998</v>
      </c>
      <c r="Z11" s="11">
        <v>90560</v>
      </c>
      <c r="AA11" s="42">
        <v>772</v>
      </c>
      <c r="AB11" s="42">
        <v>345</v>
      </c>
      <c r="AC11" s="12">
        <v>1117</v>
      </c>
      <c r="AD11" s="42">
        <v>2410</v>
      </c>
      <c r="AE11" s="42">
        <v>302</v>
      </c>
      <c r="AF11" s="42">
        <v>40800</v>
      </c>
      <c r="AG11" s="42">
        <v>20100</v>
      </c>
      <c r="AH11" s="42">
        <v>105000</v>
      </c>
      <c r="AI11" s="42">
        <v>616</v>
      </c>
      <c r="AJ11" s="42">
        <v>4</v>
      </c>
      <c r="AK11" s="42">
        <v>130</v>
      </c>
      <c r="AL11" s="42">
        <v>53</v>
      </c>
      <c r="AM11" s="42">
        <v>75</v>
      </c>
      <c r="AN11" s="13">
        <v>169490</v>
      </c>
    </row>
    <row r="12" spans="1:40" hidden="1" x14ac:dyDescent="0.25">
      <c r="A12" s="47" t="s">
        <v>94</v>
      </c>
      <c r="B12" s="47" t="s">
        <v>96</v>
      </c>
      <c r="C12" s="47">
        <v>5169</v>
      </c>
      <c r="D12" s="47" t="s">
        <v>20</v>
      </c>
      <c r="E12" s="42">
        <v>1700</v>
      </c>
      <c r="F12" s="42">
        <v>1870</v>
      </c>
      <c r="G12" s="42">
        <v>41300</v>
      </c>
      <c r="H12" s="42">
        <v>750</v>
      </c>
      <c r="I12" s="42">
        <v>3380</v>
      </c>
      <c r="J12" s="10">
        <v>49000</v>
      </c>
      <c r="K12" s="42">
        <v>1750</v>
      </c>
      <c r="L12" s="42">
        <v>15000</v>
      </c>
      <c r="M12" s="42">
        <v>4280</v>
      </c>
      <c r="N12" s="42">
        <v>9</v>
      </c>
      <c r="O12" s="42">
        <v>53200</v>
      </c>
      <c r="P12" s="42">
        <v>121</v>
      </c>
      <c r="Q12" s="42">
        <v>20</v>
      </c>
      <c r="R12" s="42">
        <v>4960</v>
      </c>
      <c r="S12" s="42">
        <v>833</v>
      </c>
      <c r="T12" s="42">
        <v>1630</v>
      </c>
      <c r="U12" s="42">
        <v>884</v>
      </c>
      <c r="V12" s="42">
        <v>63</v>
      </c>
      <c r="W12" s="42">
        <v>3540</v>
      </c>
      <c r="X12" s="42">
        <v>3620</v>
      </c>
      <c r="Y12" s="42">
        <v>1000</v>
      </c>
      <c r="Z12" s="11">
        <v>90910</v>
      </c>
      <c r="AA12" s="42">
        <v>732</v>
      </c>
      <c r="AB12" s="42">
        <v>330</v>
      </c>
      <c r="AC12" s="12">
        <v>1062</v>
      </c>
      <c r="AD12" s="42">
        <v>2210</v>
      </c>
      <c r="AE12" s="42">
        <v>290</v>
      </c>
      <c r="AF12" s="42">
        <v>40500</v>
      </c>
      <c r="AG12" s="42">
        <v>19800</v>
      </c>
      <c r="AH12" s="42">
        <v>83900</v>
      </c>
      <c r="AI12" s="42">
        <v>580</v>
      </c>
      <c r="AJ12" s="42">
        <v>4</v>
      </c>
      <c r="AK12" s="42">
        <v>135</v>
      </c>
      <c r="AL12" s="42">
        <v>54</v>
      </c>
      <c r="AM12" s="42">
        <v>49</v>
      </c>
      <c r="AN12" s="13">
        <v>147522</v>
      </c>
    </row>
    <row r="13" spans="1:40" hidden="1" x14ac:dyDescent="0.25">
      <c r="A13" s="47" t="s">
        <v>99</v>
      </c>
      <c r="B13" s="47" t="s">
        <v>100</v>
      </c>
      <c r="C13" s="47">
        <v>5178</v>
      </c>
      <c r="D13" s="47" t="s">
        <v>20</v>
      </c>
      <c r="E13" s="42">
        <v>1630</v>
      </c>
      <c r="F13" s="42">
        <v>1870</v>
      </c>
      <c r="G13" s="42">
        <v>40300</v>
      </c>
      <c r="H13" s="42">
        <v>725</v>
      </c>
      <c r="I13" s="42">
        <v>3260</v>
      </c>
      <c r="J13" s="10">
        <v>47785</v>
      </c>
      <c r="K13" s="42">
        <v>1760</v>
      </c>
      <c r="L13" s="42">
        <v>14600</v>
      </c>
      <c r="M13" s="42">
        <v>4200</v>
      </c>
      <c r="N13" s="42">
        <v>9</v>
      </c>
      <c r="O13" s="42">
        <v>51600</v>
      </c>
      <c r="P13" s="42">
        <v>121</v>
      </c>
      <c r="Q13" s="42">
        <v>20</v>
      </c>
      <c r="R13" s="42">
        <v>4970</v>
      </c>
      <c r="S13" s="42">
        <v>834</v>
      </c>
      <c r="T13" s="42">
        <v>1610</v>
      </c>
      <c r="U13" s="42">
        <v>861</v>
      </c>
      <c r="V13" s="42">
        <v>62</v>
      </c>
      <c r="W13" s="42">
        <v>3610</v>
      </c>
      <c r="X13" s="42">
        <v>3570</v>
      </c>
      <c r="Y13" s="42">
        <v>974</v>
      </c>
      <c r="Z13" s="11">
        <v>88801</v>
      </c>
      <c r="AA13" s="42">
        <v>764</v>
      </c>
      <c r="AB13" s="42">
        <v>343</v>
      </c>
      <c r="AC13" s="12">
        <v>1107</v>
      </c>
      <c r="AD13" s="42">
        <v>2190</v>
      </c>
      <c r="AE13" s="42">
        <v>296</v>
      </c>
      <c r="AF13" s="42">
        <v>39800</v>
      </c>
      <c r="AG13" s="42">
        <v>19500</v>
      </c>
      <c r="AH13" s="42">
        <v>68600</v>
      </c>
      <c r="AI13" s="42">
        <v>590</v>
      </c>
      <c r="AJ13" s="42">
        <v>4</v>
      </c>
      <c r="AK13" s="42">
        <v>132</v>
      </c>
      <c r="AL13" s="42">
        <v>53</v>
      </c>
      <c r="AM13" s="42">
        <v>75</v>
      </c>
      <c r="AN13" s="13">
        <v>131240</v>
      </c>
    </row>
    <row r="14" spans="1:40" hidden="1" x14ac:dyDescent="0.25">
      <c r="A14" s="47" t="s">
        <v>99</v>
      </c>
      <c r="B14" s="47" t="s">
        <v>103</v>
      </c>
      <c r="C14" s="47">
        <v>5181</v>
      </c>
      <c r="D14" s="47" t="s">
        <v>20</v>
      </c>
      <c r="E14" s="42">
        <v>1770</v>
      </c>
      <c r="F14" s="42">
        <v>1890</v>
      </c>
      <c r="G14" s="42">
        <v>41800</v>
      </c>
      <c r="H14" s="42">
        <v>756</v>
      </c>
      <c r="I14" s="42">
        <v>3460</v>
      </c>
      <c r="J14" s="10">
        <v>49676</v>
      </c>
      <c r="K14" s="42">
        <v>1840</v>
      </c>
      <c r="L14" s="42">
        <v>14900</v>
      </c>
      <c r="M14" s="42">
        <v>4210</v>
      </c>
      <c r="N14" s="42">
        <v>9</v>
      </c>
      <c r="O14" s="42">
        <v>53600</v>
      </c>
      <c r="P14" s="42">
        <v>126</v>
      </c>
      <c r="Q14" s="42">
        <v>20</v>
      </c>
      <c r="R14" s="42">
        <v>4990</v>
      </c>
      <c r="S14" s="42">
        <v>848</v>
      </c>
      <c r="T14" s="42">
        <v>1640</v>
      </c>
      <c r="U14" s="42">
        <v>894</v>
      </c>
      <c r="V14" s="42">
        <v>64</v>
      </c>
      <c r="W14" s="42">
        <v>3580</v>
      </c>
      <c r="X14" s="42">
        <v>3690</v>
      </c>
      <c r="Y14" s="42">
        <v>1010</v>
      </c>
      <c r="Z14" s="11">
        <v>91421</v>
      </c>
      <c r="AA14" s="42">
        <v>776</v>
      </c>
      <c r="AB14" s="42">
        <v>348</v>
      </c>
      <c r="AC14" s="12">
        <v>1124</v>
      </c>
      <c r="AD14" s="42">
        <v>2410</v>
      </c>
      <c r="AE14" s="42">
        <v>303</v>
      </c>
      <c r="AF14" s="42">
        <v>40400</v>
      </c>
      <c r="AG14" s="42">
        <v>19700</v>
      </c>
      <c r="AH14" s="42">
        <v>73700</v>
      </c>
      <c r="AI14" s="42">
        <v>606</v>
      </c>
      <c r="AJ14" s="42">
        <v>4</v>
      </c>
      <c r="AK14" s="42">
        <v>132</v>
      </c>
      <c r="AL14" s="42">
        <v>54</v>
      </c>
      <c r="AM14" s="42">
        <v>12</v>
      </c>
      <c r="AN14" s="13">
        <v>137321</v>
      </c>
    </row>
    <row r="15" spans="1:40" hidden="1" x14ac:dyDescent="0.25">
      <c r="A15" s="47" t="s">
        <v>99</v>
      </c>
      <c r="B15" s="47" t="s">
        <v>103</v>
      </c>
      <c r="C15" s="47">
        <v>5195</v>
      </c>
      <c r="D15" s="47" t="s">
        <v>20</v>
      </c>
      <c r="E15" s="42">
        <v>1730</v>
      </c>
      <c r="F15" s="42">
        <v>1880</v>
      </c>
      <c r="G15" s="42">
        <v>41300</v>
      </c>
      <c r="H15" s="42">
        <v>750</v>
      </c>
      <c r="I15" s="42">
        <v>3410</v>
      </c>
      <c r="J15" s="10">
        <v>49070</v>
      </c>
      <c r="K15" s="42">
        <v>1780</v>
      </c>
      <c r="L15" s="42">
        <v>15000</v>
      </c>
      <c r="M15" s="42">
        <v>4180</v>
      </c>
      <c r="N15" s="42">
        <v>9</v>
      </c>
      <c r="O15" s="42">
        <v>50000</v>
      </c>
      <c r="P15" s="42">
        <v>124</v>
      </c>
      <c r="Q15" s="42">
        <v>20</v>
      </c>
      <c r="R15" s="42">
        <v>4970</v>
      </c>
      <c r="S15" s="42">
        <v>838</v>
      </c>
      <c r="T15" s="42">
        <v>1600</v>
      </c>
      <c r="U15" s="42">
        <v>866</v>
      </c>
      <c r="V15" s="42">
        <v>64</v>
      </c>
      <c r="W15" s="42">
        <v>3550</v>
      </c>
      <c r="X15" s="42">
        <v>3610</v>
      </c>
      <c r="Y15" s="42">
        <v>1010</v>
      </c>
      <c r="Z15" s="11">
        <v>87621</v>
      </c>
      <c r="AA15" s="42">
        <v>759</v>
      </c>
      <c r="AB15" s="42">
        <v>329</v>
      </c>
      <c r="AC15" s="12">
        <v>1088</v>
      </c>
      <c r="AD15" s="42">
        <v>2390</v>
      </c>
      <c r="AE15" s="42">
        <v>285</v>
      </c>
      <c r="AF15" s="42">
        <v>39800</v>
      </c>
      <c r="AG15" s="42">
        <v>19600</v>
      </c>
      <c r="AH15" s="42">
        <v>79300</v>
      </c>
      <c r="AI15" s="42">
        <v>598</v>
      </c>
      <c r="AJ15" s="42">
        <v>4</v>
      </c>
      <c r="AK15" s="42">
        <v>128</v>
      </c>
      <c r="AL15" s="42">
        <v>54</v>
      </c>
      <c r="AM15" s="42">
        <v>12</v>
      </c>
      <c r="AN15" s="13">
        <v>142171</v>
      </c>
    </row>
    <row r="16" spans="1:40" hidden="1" x14ac:dyDescent="0.25">
      <c r="A16" s="47" t="s">
        <v>99</v>
      </c>
      <c r="B16" s="47" t="s">
        <v>108</v>
      </c>
      <c r="C16" s="47">
        <v>5196</v>
      </c>
      <c r="D16" s="47" t="s">
        <v>20</v>
      </c>
      <c r="E16" s="42">
        <v>1710</v>
      </c>
      <c r="F16" s="42">
        <v>1900</v>
      </c>
      <c r="G16" s="42">
        <v>41600</v>
      </c>
      <c r="H16" s="42">
        <v>754</v>
      </c>
      <c r="I16" s="42">
        <v>3450</v>
      </c>
      <c r="J16" s="10">
        <v>49414</v>
      </c>
      <c r="K16" s="42">
        <v>1790</v>
      </c>
      <c r="L16" s="42">
        <v>15300</v>
      </c>
      <c r="M16" s="42">
        <v>4200</v>
      </c>
      <c r="N16" s="42">
        <v>9</v>
      </c>
      <c r="O16" s="42">
        <v>53400</v>
      </c>
      <c r="P16" s="42">
        <v>132</v>
      </c>
      <c r="Q16" s="42">
        <v>20</v>
      </c>
      <c r="R16" s="42">
        <v>4980</v>
      </c>
      <c r="S16" s="42">
        <v>856</v>
      </c>
      <c r="T16" s="42">
        <v>1650</v>
      </c>
      <c r="U16" s="42">
        <v>872</v>
      </c>
      <c r="V16" s="42">
        <v>68</v>
      </c>
      <c r="W16" s="42">
        <v>3680</v>
      </c>
      <c r="X16" s="42">
        <v>3700</v>
      </c>
      <c r="Y16" s="42">
        <v>1010</v>
      </c>
      <c r="Z16" s="11">
        <v>91667</v>
      </c>
      <c r="AA16" s="42">
        <v>775</v>
      </c>
      <c r="AB16" s="42">
        <v>344</v>
      </c>
      <c r="AC16" s="12">
        <v>1119</v>
      </c>
      <c r="AD16" s="42">
        <v>2400</v>
      </c>
      <c r="AE16" s="42">
        <v>295</v>
      </c>
      <c r="AF16" s="42">
        <v>39600</v>
      </c>
      <c r="AG16" s="42">
        <v>19600</v>
      </c>
      <c r="AH16" s="42">
        <v>70600</v>
      </c>
      <c r="AI16" s="42">
        <v>609</v>
      </c>
      <c r="AJ16" s="42">
        <v>4</v>
      </c>
      <c r="AK16" s="42">
        <v>126</v>
      </c>
      <c r="AL16" s="42">
        <v>53</v>
      </c>
      <c r="AM16" s="42">
        <v>12</v>
      </c>
      <c r="AN16" s="13">
        <v>133299</v>
      </c>
    </row>
    <row r="17" spans="1:40" hidden="1" x14ac:dyDescent="0.25">
      <c r="A17" s="47" t="s">
        <v>110</v>
      </c>
      <c r="B17" s="47" t="s">
        <v>111</v>
      </c>
      <c r="C17" s="47">
        <v>5198</v>
      </c>
      <c r="D17" s="47" t="s">
        <v>20</v>
      </c>
      <c r="E17" s="42">
        <v>1750</v>
      </c>
      <c r="F17" s="42">
        <v>1880</v>
      </c>
      <c r="G17" s="42">
        <v>41200</v>
      </c>
      <c r="H17" s="42">
        <v>750</v>
      </c>
      <c r="I17" s="42">
        <v>3410</v>
      </c>
      <c r="J17" s="10">
        <v>48990</v>
      </c>
      <c r="K17" s="42">
        <v>1840</v>
      </c>
      <c r="L17" s="42">
        <v>15300</v>
      </c>
      <c r="M17" s="42">
        <v>4220</v>
      </c>
      <c r="N17" s="42">
        <v>9</v>
      </c>
      <c r="O17" s="42">
        <v>53300</v>
      </c>
      <c r="P17" s="42">
        <v>117</v>
      </c>
      <c r="Q17" s="42">
        <v>20</v>
      </c>
      <c r="R17" s="42">
        <v>4730</v>
      </c>
      <c r="S17" s="42">
        <v>782</v>
      </c>
      <c r="T17" s="42">
        <v>1590</v>
      </c>
      <c r="U17" s="42">
        <v>892</v>
      </c>
      <c r="V17" s="42">
        <v>62</v>
      </c>
      <c r="W17" s="42">
        <v>3430</v>
      </c>
      <c r="X17" s="42">
        <v>3410</v>
      </c>
      <c r="Y17" s="42">
        <v>1000</v>
      </c>
      <c r="Z17" s="11">
        <v>90702</v>
      </c>
      <c r="AA17" s="42">
        <v>766</v>
      </c>
      <c r="AB17" s="42">
        <v>345</v>
      </c>
      <c r="AC17" s="12">
        <v>1111</v>
      </c>
      <c r="AD17" s="42">
        <v>2390</v>
      </c>
      <c r="AE17" s="42">
        <v>293</v>
      </c>
      <c r="AF17" s="42">
        <v>40400</v>
      </c>
      <c r="AG17" s="42">
        <v>19700</v>
      </c>
      <c r="AH17" s="42">
        <v>111000</v>
      </c>
      <c r="AI17" s="42">
        <v>596</v>
      </c>
      <c r="AJ17" s="42">
        <v>4</v>
      </c>
      <c r="AK17" s="42">
        <v>128</v>
      </c>
      <c r="AL17" s="42">
        <v>54</v>
      </c>
      <c r="AM17" s="42">
        <v>13</v>
      </c>
      <c r="AN17" s="13">
        <v>174578</v>
      </c>
    </row>
    <row r="18" spans="1:40" hidden="1" x14ac:dyDescent="0.25">
      <c r="A18" s="47" t="s">
        <v>110</v>
      </c>
      <c r="B18" s="47" t="s">
        <v>113</v>
      </c>
      <c r="C18" s="47">
        <v>5200</v>
      </c>
      <c r="D18" s="47" t="s">
        <v>20</v>
      </c>
      <c r="E18" s="42">
        <v>1780</v>
      </c>
      <c r="F18" s="42">
        <v>1870</v>
      </c>
      <c r="G18" s="42">
        <v>41500</v>
      </c>
      <c r="H18" s="42">
        <v>750</v>
      </c>
      <c r="I18" s="42">
        <v>3440</v>
      </c>
      <c r="J18" s="10">
        <v>49340</v>
      </c>
      <c r="K18" s="42">
        <v>1830</v>
      </c>
      <c r="L18" s="42">
        <v>15300</v>
      </c>
      <c r="M18" s="42">
        <v>4210</v>
      </c>
      <c r="N18" s="42">
        <v>9</v>
      </c>
      <c r="O18" s="42">
        <v>53300</v>
      </c>
      <c r="P18" s="42">
        <v>121</v>
      </c>
      <c r="Q18" s="42">
        <v>20</v>
      </c>
      <c r="R18" s="42">
        <v>4970</v>
      </c>
      <c r="S18" s="42">
        <v>842</v>
      </c>
      <c r="T18" s="42">
        <v>1580</v>
      </c>
      <c r="U18" s="42">
        <v>882</v>
      </c>
      <c r="V18" s="42">
        <v>64</v>
      </c>
      <c r="W18" s="42">
        <v>3630</v>
      </c>
      <c r="X18" s="42">
        <v>3640</v>
      </c>
      <c r="Y18" s="42">
        <v>999</v>
      </c>
      <c r="Z18" s="11">
        <v>91397</v>
      </c>
      <c r="AA18" s="42">
        <v>780</v>
      </c>
      <c r="AB18" s="42">
        <v>349</v>
      </c>
      <c r="AC18" s="12">
        <v>1129</v>
      </c>
      <c r="AD18" s="42">
        <v>2410</v>
      </c>
      <c r="AE18" s="42">
        <v>296</v>
      </c>
      <c r="AF18" s="42">
        <v>40200</v>
      </c>
      <c r="AG18" s="42">
        <v>19700</v>
      </c>
      <c r="AH18" s="42">
        <v>93600</v>
      </c>
      <c r="AI18" s="42">
        <v>600</v>
      </c>
      <c r="AJ18" s="42">
        <v>4</v>
      </c>
      <c r="AK18" s="42">
        <v>130</v>
      </c>
      <c r="AL18" s="42">
        <v>54</v>
      </c>
      <c r="AM18" s="42">
        <v>12</v>
      </c>
      <c r="AN18" s="13">
        <v>157006</v>
      </c>
    </row>
    <row r="19" spans="1:40" hidden="1" x14ac:dyDescent="0.25">
      <c r="A19" s="47" t="s">
        <v>110</v>
      </c>
      <c r="B19" s="47" t="s">
        <v>113</v>
      </c>
      <c r="C19" s="47">
        <v>5202</v>
      </c>
      <c r="D19" s="47" t="s">
        <v>20</v>
      </c>
      <c r="E19" s="42">
        <v>1750</v>
      </c>
      <c r="F19" s="42">
        <v>1870</v>
      </c>
      <c r="G19" s="42">
        <v>41500</v>
      </c>
      <c r="H19" s="42">
        <v>750</v>
      </c>
      <c r="I19" s="42">
        <v>3420</v>
      </c>
      <c r="J19" s="10">
        <v>49290</v>
      </c>
      <c r="K19" s="42">
        <v>1780</v>
      </c>
      <c r="L19" s="42">
        <v>15100</v>
      </c>
      <c r="M19" s="42">
        <v>4230</v>
      </c>
      <c r="N19" s="42">
        <v>9</v>
      </c>
      <c r="O19" s="42">
        <v>50200</v>
      </c>
      <c r="P19" s="42">
        <v>127</v>
      </c>
      <c r="Q19" s="42">
        <v>20</v>
      </c>
      <c r="R19" s="42">
        <v>4970</v>
      </c>
      <c r="S19" s="42">
        <v>840</v>
      </c>
      <c r="T19" s="42">
        <v>1580</v>
      </c>
      <c r="U19" s="42">
        <v>876</v>
      </c>
      <c r="V19" s="42">
        <v>64</v>
      </c>
      <c r="W19" s="42">
        <v>3620</v>
      </c>
      <c r="X19" s="42">
        <v>3660</v>
      </c>
      <c r="Y19" s="42">
        <v>996</v>
      </c>
      <c r="Z19" s="11">
        <v>88072</v>
      </c>
      <c r="AA19" s="42">
        <v>760</v>
      </c>
      <c r="AB19" s="42">
        <v>338</v>
      </c>
      <c r="AC19" s="12">
        <v>1098</v>
      </c>
      <c r="AD19" s="42">
        <v>2390</v>
      </c>
      <c r="AE19" s="42">
        <v>261</v>
      </c>
      <c r="AF19" s="42">
        <v>40200</v>
      </c>
      <c r="AG19" s="42">
        <v>19700</v>
      </c>
      <c r="AH19" s="42">
        <v>79100</v>
      </c>
      <c r="AI19" s="42">
        <v>600</v>
      </c>
      <c r="AJ19" s="42">
        <v>4</v>
      </c>
      <c r="AK19" s="42">
        <v>113</v>
      </c>
      <c r="AL19" s="42">
        <v>54</v>
      </c>
      <c r="AM19" s="42">
        <v>13</v>
      </c>
      <c r="AN19" s="13">
        <v>142435</v>
      </c>
    </row>
    <row r="20" spans="1:40" hidden="1" x14ac:dyDescent="0.25">
      <c r="A20" s="47" t="s">
        <v>118</v>
      </c>
      <c r="B20" s="47" t="s">
        <v>119</v>
      </c>
      <c r="C20" s="47">
        <v>5206</v>
      </c>
      <c r="D20" s="47" t="s">
        <v>20</v>
      </c>
      <c r="E20" s="42">
        <v>1770</v>
      </c>
      <c r="F20" s="42">
        <v>1880</v>
      </c>
      <c r="G20" s="42">
        <v>41700</v>
      </c>
      <c r="H20" s="42">
        <v>876</v>
      </c>
      <c r="I20" s="42">
        <v>3440</v>
      </c>
      <c r="J20" s="10">
        <v>49666</v>
      </c>
      <c r="K20" s="42">
        <v>1770</v>
      </c>
      <c r="L20" s="42">
        <v>15100</v>
      </c>
      <c r="M20" s="42">
        <v>4240</v>
      </c>
      <c r="N20" s="42">
        <v>9</v>
      </c>
      <c r="O20" s="42">
        <v>50700</v>
      </c>
      <c r="P20" s="42">
        <v>119</v>
      </c>
      <c r="Q20" s="42">
        <v>20</v>
      </c>
      <c r="R20" s="42">
        <v>5110</v>
      </c>
      <c r="S20" s="42">
        <v>842</v>
      </c>
      <c r="T20" s="42">
        <v>1590</v>
      </c>
      <c r="U20" s="42">
        <v>865</v>
      </c>
      <c r="V20" s="42">
        <v>64</v>
      </c>
      <c r="W20" s="42">
        <v>3610</v>
      </c>
      <c r="X20" s="42">
        <v>3800</v>
      </c>
      <c r="Y20" s="42">
        <v>998</v>
      </c>
      <c r="Z20" s="11">
        <v>88837</v>
      </c>
      <c r="AA20" s="42">
        <v>763</v>
      </c>
      <c r="AB20" s="42">
        <v>342</v>
      </c>
      <c r="AC20" s="12">
        <v>1105</v>
      </c>
      <c r="AD20" s="42">
        <v>2390</v>
      </c>
      <c r="AE20" s="42">
        <v>263</v>
      </c>
      <c r="AF20" s="42">
        <v>40400</v>
      </c>
      <c r="AG20" s="42">
        <v>19700</v>
      </c>
      <c r="AH20" s="42">
        <v>90000</v>
      </c>
      <c r="AI20" s="42">
        <v>610</v>
      </c>
      <c r="AJ20" s="42">
        <v>4</v>
      </c>
      <c r="AK20" s="42">
        <v>112</v>
      </c>
      <c r="AL20" s="42">
        <v>53</v>
      </c>
      <c r="AM20" s="42">
        <v>12</v>
      </c>
      <c r="AN20" s="13">
        <v>153544</v>
      </c>
    </row>
    <row r="21" spans="1:40" hidden="1" x14ac:dyDescent="0.25">
      <c r="A21" s="47" t="s">
        <v>121</v>
      </c>
      <c r="B21" s="47" t="s">
        <v>122</v>
      </c>
      <c r="C21" s="47">
        <v>5210</v>
      </c>
      <c r="D21" s="47" t="s">
        <v>20</v>
      </c>
      <c r="E21" s="42">
        <v>1750</v>
      </c>
      <c r="F21" s="42">
        <v>1880</v>
      </c>
      <c r="G21" s="42">
        <v>41000</v>
      </c>
      <c r="H21" s="42">
        <v>856</v>
      </c>
      <c r="I21" s="42">
        <v>3420</v>
      </c>
      <c r="J21" s="10">
        <v>48906</v>
      </c>
      <c r="K21" s="42">
        <v>1660</v>
      </c>
      <c r="L21" s="42">
        <v>13700</v>
      </c>
      <c r="M21" s="42">
        <v>4320</v>
      </c>
      <c r="N21" s="42">
        <v>9</v>
      </c>
      <c r="O21" s="42">
        <v>52300</v>
      </c>
      <c r="P21" s="42">
        <v>110</v>
      </c>
      <c r="Q21" s="42">
        <v>20</v>
      </c>
      <c r="R21" s="42">
        <v>4950</v>
      </c>
      <c r="S21" s="42">
        <v>835</v>
      </c>
      <c r="T21" s="42">
        <v>1450</v>
      </c>
      <c r="U21" s="42">
        <v>896</v>
      </c>
      <c r="V21" s="42">
        <v>63</v>
      </c>
      <c r="W21" s="42">
        <v>3230</v>
      </c>
      <c r="X21" s="42">
        <v>3630</v>
      </c>
      <c r="Y21" s="42">
        <v>832</v>
      </c>
      <c r="Z21" s="11">
        <v>88005</v>
      </c>
      <c r="AA21" s="42">
        <v>775</v>
      </c>
      <c r="AB21" s="42">
        <v>348</v>
      </c>
      <c r="AC21" s="12">
        <v>1123</v>
      </c>
      <c r="AD21" s="42">
        <v>2340</v>
      </c>
      <c r="AE21" s="42">
        <v>304</v>
      </c>
      <c r="AF21" s="42">
        <v>40400</v>
      </c>
      <c r="AG21" s="42">
        <v>19600</v>
      </c>
      <c r="AH21" s="42">
        <v>82700</v>
      </c>
      <c r="AI21" s="42">
        <v>558</v>
      </c>
      <c r="AJ21" s="42">
        <v>4</v>
      </c>
      <c r="AK21" s="42">
        <v>136</v>
      </c>
      <c r="AL21" s="42">
        <v>44</v>
      </c>
      <c r="AM21" s="42">
        <v>12</v>
      </c>
      <c r="AN21" s="13">
        <v>146098</v>
      </c>
    </row>
    <row r="22" spans="1:40" hidden="1" x14ac:dyDescent="0.25">
      <c r="A22" s="47" t="s">
        <v>125</v>
      </c>
      <c r="B22" s="47" t="s">
        <v>122</v>
      </c>
      <c r="C22" s="47">
        <v>5212</v>
      </c>
      <c r="D22" s="47" t="s">
        <v>20</v>
      </c>
      <c r="E22" s="42">
        <v>1710</v>
      </c>
      <c r="F22" s="42">
        <v>1870</v>
      </c>
      <c r="G22" s="42">
        <v>41500</v>
      </c>
      <c r="H22" s="42">
        <v>876</v>
      </c>
      <c r="I22" s="42">
        <v>3420</v>
      </c>
      <c r="J22" s="10">
        <v>49376</v>
      </c>
      <c r="K22" s="42">
        <v>1820</v>
      </c>
      <c r="L22" s="42">
        <v>15500</v>
      </c>
      <c r="M22" s="42">
        <v>4220</v>
      </c>
      <c r="N22" s="42">
        <v>9</v>
      </c>
      <c r="O22" s="42">
        <v>50400</v>
      </c>
      <c r="P22" s="42">
        <v>121</v>
      </c>
      <c r="Q22" s="42">
        <v>20</v>
      </c>
      <c r="R22" s="42">
        <v>5120</v>
      </c>
      <c r="S22" s="42">
        <v>838</v>
      </c>
      <c r="T22" s="42">
        <v>1590</v>
      </c>
      <c r="U22" s="42">
        <v>885</v>
      </c>
      <c r="V22" s="42">
        <v>64</v>
      </c>
      <c r="W22" s="42">
        <v>3620</v>
      </c>
      <c r="X22" s="42">
        <v>3780</v>
      </c>
      <c r="Y22" s="42">
        <v>997</v>
      </c>
      <c r="Z22" s="11">
        <v>88984</v>
      </c>
      <c r="AA22" s="42">
        <v>782</v>
      </c>
      <c r="AB22" s="42">
        <v>352</v>
      </c>
      <c r="AC22" s="12">
        <v>1134</v>
      </c>
      <c r="AD22" s="42">
        <v>2390</v>
      </c>
      <c r="AE22" s="42">
        <v>307</v>
      </c>
      <c r="AF22" s="42">
        <v>40200</v>
      </c>
      <c r="AG22" s="42">
        <v>19700</v>
      </c>
      <c r="AH22" s="42">
        <v>95100</v>
      </c>
      <c r="AI22" s="42">
        <v>594</v>
      </c>
      <c r="AJ22" s="42">
        <v>4</v>
      </c>
      <c r="AK22" s="42">
        <v>128</v>
      </c>
      <c r="AL22" s="42">
        <v>54</v>
      </c>
      <c r="AM22" s="42">
        <v>13</v>
      </c>
      <c r="AN22" s="13">
        <v>158490</v>
      </c>
    </row>
    <row r="23" spans="1:40" hidden="1" x14ac:dyDescent="0.25">
      <c r="A23" s="47" t="s">
        <v>128</v>
      </c>
      <c r="B23" s="47" t="s">
        <v>129</v>
      </c>
      <c r="C23" s="47">
        <v>5217</v>
      </c>
      <c r="D23" s="47" t="s">
        <v>20</v>
      </c>
      <c r="E23" s="42">
        <v>1750</v>
      </c>
      <c r="F23" s="42">
        <v>1880</v>
      </c>
      <c r="G23" s="42">
        <v>41400</v>
      </c>
      <c r="H23" s="42">
        <v>876</v>
      </c>
      <c r="I23" s="42">
        <v>3420</v>
      </c>
      <c r="J23" s="10">
        <v>49326</v>
      </c>
      <c r="K23" s="42">
        <v>1810</v>
      </c>
      <c r="L23" s="42">
        <v>15300</v>
      </c>
      <c r="M23" s="42">
        <v>4220</v>
      </c>
      <c r="N23" s="42">
        <v>9</v>
      </c>
      <c r="O23" s="42">
        <v>53000</v>
      </c>
      <c r="P23" s="42">
        <v>120</v>
      </c>
      <c r="Q23" s="42">
        <v>20</v>
      </c>
      <c r="R23" s="42">
        <v>5010</v>
      </c>
      <c r="S23" s="42">
        <v>817</v>
      </c>
      <c r="T23" s="42">
        <v>1590</v>
      </c>
      <c r="U23" s="42">
        <v>896</v>
      </c>
      <c r="V23" s="42">
        <v>64</v>
      </c>
      <c r="W23" s="42">
        <v>3540</v>
      </c>
      <c r="X23" s="42">
        <v>3700</v>
      </c>
      <c r="Y23" s="42">
        <v>1000</v>
      </c>
      <c r="Z23" s="11">
        <v>91096</v>
      </c>
      <c r="AA23" s="42">
        <v>749</v>
      </c>
      <c r="AB23" s="42">
        <v>340</v>
      </c>
      <c r="AC23" s="12">
        <v>1089</v>
      </c>
      <c r="AD23" s="42">
        <v>2400</v>
      </c>
      <c r="AE23" s="42">
        <v>308</v>
      </c>
      <c r="AF23" s="42">
        <v>40300</v>
      </c>
      <c r="AG23" s="42">
        <v>19800</v>
      </c>
      <c r="AH23" s="42">
        <v>91200</v>
      </c>
      <c r="AI23" s="42">
        <v>599</v>
      </c>
      <c r="AJ23" s="42">
        <v>4</v>
      </c>
      <c r="AK23" s="42">
        <v>123</v>
      </c>
      <c r="AL23" s="42">
        <v>54</v>
      </c>
      <c r="AM23" s="42">
        <v>12</v>
      </c>
      <c r="AN23" s="13">
        <v>154800</v>
      </c>
    </row>
    <row r="24" spans="1:40" hidden="1" x14ac:dyDescent="0.25">
      <c r="A24" s="47" t="s">
        <v>132</v>
      </c>
      <c r="B24" s="47" t="s">
        <v>133</v>
      </c>
      <c r="C24" s="47">
        <v>5225</v>
      </c>
      <c r="D24" s="47" t="s">
        <v>20</v>
      </c>
      <c r="E24" s="42">
        <v>1760</v>
      </c>
      <c r="F24" s="42">
        <v>1900</v>
      </c>
      <c r="G24" s="42">
        <v>41600</v>
      </c>
      <c r="H24" s="42">
        <v>875</v>
      </c>
      <c r="I24" s="42">
        <v>3450</v>
      </c>
      <c r="J24" s="10">
        <v>49585</v>
      </c>
      <c r="K24" s="42">
        <v>1790</v>
      </c>
      <c r="L24" s="42">
        <v>15100</v>
      </c>
      <c r="M24" s="42">
        <v>4230</v>
      </c>
      <c r="N24" s="42">
        <v>9</v>
      </c>
      <c r="O24" s="42">
        <v>53300</v>
      </c>
      <c r="P24" s="42">
        <v>119</v>
      </c>
      <c r="Q24" s="42">
        <v>20</v>
      </c>
      <c r="R24" s="42">
        <v>5110</v>
      </c>
      <c r="S24" s="42">
        <v>844</v>
      </c>
      <c r="T24" s="42">
        <v>1070</v>
      </c>
      <c r="U24" s="42">
        <v>869</v>
      </c>
      <c r="V24" s="42">
        <v>64</v>
      </c>
      <c r="W24" s="42">
        <v>3590</v>
      </c>
      <c r="X24" s="42">
        <v>3730</v>
      </c>
      <c r="Y24" s="42">
        <v>999</v>
      </c>
      <c r="Z24" s="11">
        <v>90844</v>
      </c>
      <c r="AA24" s="42">
        <v>763</v>
      </c>
      <c r="AB24" s="42">
        <v>341</v>
      </c>
      <c r="AC24" s="12">
        <v>1104</v>
      </c>
      <c r="AD24" s="42">
        <v>2370</v>
      </c>
      <c r="AE24" s="42">
        <v>281</v>
      </c>
      <c r="AF24" s="42">
        <v>40200</v>
      </c>
      <c r="AG24" s="42">
        <v>19500</v>
      </c>
      <c r="AH24" s="42">
        <v>80200</v>
      </c>
      <c r="AI24" s="42">
        <v>596</v>
      </c>
      <c r="AJ24" s="42">
        <v>4</v>
      </c>
      <c r="AK24" s="42">
        <v>122</v>
      </c>
      <c r="AL24" s="42">
        <v>54</v>
      </c>
      <c r="AM24" s="42">
        <v>12</v>
      </c>
      <c r="AN24" s="13">
        <v>143339</v>
      </c>
    </row>
    <row r="25" spans="1:40" hidden="1" x14ac:dyDescent="0.25">
      <c r="A25" s="47" t="s">
        <v>135</v>
      </c>
      <c r="B25" s="47" t="s">
        <v>133</v>
      </c>
      <c r="C25" s="47">
        <v>5227</v>
      </c>
      <c r="D25" s="47" t="s">
        <v>20</v>
      </c>
      <c r="E25" s="42">
        <v>1750</v>
      </c>
      <c r="F25" s="42">
        <v>1880</v>
      </c>
      <c r="G25" s="42">
        <v>41500</v>
      </c>
      <c r="H25" s="42">
        <v>876</v>
      </c>
      <c r="I25" s="42">
        <v>3440</v>
      </c>
      <c r="J25" s="10">
        <v>49446</v>
      </c>
      <c r="K25" s="42">
        <v>1810</v>
      </c>
      <c r="L25" s="42">
        <v>15100</v>
      </c>
      <c r="M25" s="42">
        <v>4190</v>
      </c>
      <c r="N25" s="42">
        <v>9</v>
      </c>
      <c r="O25" s="42">
        <v>50200</v>
      </c>
      <c r="P25" s="42">
        <v>117</v>
      </c>
      <c r="Q25" s="42">
        <v>20</v>
      </c>
      <c r="R25" s="42">
        <v>5080</v>
      </c>
      <c r="S25" s="42">
        <v>840</v>
      </c>
      <c r="T25" s="42">
        <v>830</v>
      </c>
      <c r="U25" s="42">
        <v>871</v>
      </c>
      <c r="V25" s="42">
        <v>64</v>
      </c>
      <c r="W25" s="42">
        <v>3570</v>
      </c>
      <c r="X25" s="42">
        <v>3780</v>
      </c>
      <c r="Y25" s="42">
        <v>1000</v>
      </c>
      <c r="Z25" s="11">
        <v>87481</v>
      </c>
      <c r="AA25" s="42">
        <v>764</v>
      </c>
      <c r="AB25" s="42">
        <v>347</v>
      </c>
      <c r="AC25" s="12">
        <v>1111</v>
      </c>
      <c r="AD25" s="42">
        <v>2380</v>
      </c>
      <c r="AE25" s="42">
        <v>272</v>
      </c>
      <c r="AF25" s="42">
        <v>40100</v>
      </c>
      <c r="AG25" s="42">
        <v>19600</v>
      </c>
      <c r="AH25" s="42">
        <v>104000</v>
      </c>
      <c r="AI25" s="42">
        <v>606</v>
      </c>
      <c r="AJ25" s="42">
        <v>4</v>
      </c>
      <c r="AK25" s="42">
        <v>115</v>
      </c>
      <c r="AL25" s="42">
        <v>53</v>
      </c>
      <c r="AM25" s="42">
        <v>12</v>
      </c>
      <c r="AN25" s="13">
        <v>167142</v>
      </c>
    </row>
    <row r="26" spans="1:40" x14ac:dyDescent="0.25">
      <c r="A26" s="47" t="s">
        <v>135</v>
      </c>
      <c r="B26" s="47" t="s">
        <v>137</v>
      </c>
      <c r="C26" s="47">
        <v>5229</v>
      </c>
      <c r="D26" s="47" t="s">
        <v>49</v>
      </c>
      <c r="E26" s="42">
        <v>2130</v>
      </c>
      <c r="F26" s="42">
        <v>1860</v>
      </c>
      <c r="G26" s="42">
        <v>38300</v>
      </c>
      <c r="H26" s="42">
        <v>741</v>
      </c>
      <c r="I26" s="42">
        <v>2840</v>
      </c>
      <c r="J26" s="10">
        <v>45871</v>
      </c>
      <c r="K26" s="42">
        <v>1770</v>
      </c>
      <c r="L26" s="42">
        <v>14700</v>
      </c>
      <c r="M26" s="42">
        <v>3410</v>
      </c>
      <c r="N26" s="42">
        <v>999</v>
      </c>
      <c r="O26" s="42">
        <v>43200</v>
      </c>
      <c r="P26" s="42">
        <v>54</v>
      </c>
      <c r="Q26" s="42">
        <v>20</v>
      </c>
      <c r="R26" s="42">
        <v>4880</v>
      </c>
      <c r="S26" s="42">
        <v>847</v>
      </c>
      <c r="T26" s="42">
        <v>1630</v>
      </c>
      <c r="U26" s="42">
        <v>863</v>
      </c>
      <c r="V26" s="42">
        <v>68</v>
      </c>
      <c r="W26" s="42">
        <v>3460</v>
      </c>
      <c r="X26" s="42">
        <v>3590</v>
      </c>
      <c r="Y26" s="42">
        <v>997</v>
      </c>
      <c r="Z26" s="11">
        <v>80488</v>
      </c>
      <c r="AA26" s="42">
        <v>750</v>
      </c>
      <c r="AB26" s="42">
        <v>349</v>
      </c>
      <c r="AC26" s="12">
        <v>1099</v>
      </c>
      <c r="AD26" s="42">
        <v>2280</v>
      </c>
      <c r="AE26" s="42">
        <v>231</v>
      </c>
      <c r="AF26" s="42">
        <v>37100</v>
      </c>
      <c r="AG26" s="42">
        <v>16600</v>
      </c>
      <c r="AH26" s="42">
        <v>118000</v>
      </c>
      <c r="AI26" s="42">
        <v>539</v>
      </c>
      <c r="AJ26" s="42">
        <v>4</v>
      </c>
      <c r="AK26" s="42">
        <v>123</v>
      </c>
      <c r="AL26" s="42">
        <v>27</v>
      </c>
      <c r="AM26" s="42">
        <v>8</v>
      </c>
      <c r="AN26" s="13">
        <v>174912</v>
      </c>
    </row>
    <row r="27" spans="1:40" hidden="1" x14ac:dyDescent="0.25">
      <c r="A27" s="47" t="s">
        <v>139</v>
      </c>
      <c r="B27" s="47" t="s">
        <v>137</v>
      </c>
      <c r="C27" s="47">
        <v>5231</v>
      </c>
      <c r="D27" s="47" t="s">
        <v>20</v>
      </c>
      <c r="E27" s="42">
        <v>1770</v>
      </c>
      <c r="F27" s="42">
        <v>1860</v>
      </c>
      <c r="G27" s="42">
        <v>41600</v>
      </c>
      <c r="H27" s="42">
        <v>875</v>
      </c>
      <c r="I27" s="42">
        <v>3420</v>
      </c>
      <c r="J27" s="10">
        <v>49525</v>
      </c>
      <c r="K27" s="42">
        <v>1830</v>
      </c>
      <c r="L27" s="42">
        <v>15400</v>
      </c>
      <c r="M27" s="42">
        <v>4240</v>
      </c>
      <c r="N27" s="42">
        <v>9</v>
      </c>
      <c r="O27" s="42">
        <v>53500</v>
      </c>
      <c r="P27" s="42">
        <v>124</v>
      </c>
      <c r="Q27" s="42">
        <v>20</v>
      </c>
      <c r="R27" s="42">
        <v>5060</v>
      </c>
      <c r="S27" s="42">
        <v>836</v>
      </c>
      <c r="T27" s="42">
        <v>1570</v>
      </c>
      <c r="U27" s="42">
        <v>896</v>
      </c>
      <c r="V27" s="42">
        <v>64</v>
      </c>
      <c r="W27" s="42">
        <v>3600</v>
      </c>
      <c r="X27" s="42">
        <v>3810</v>
      </c>
      <c r="Y27" s="42">
        <v>996</v>
      </c>
      <c r="Z27" s="11">
        <v>91955</v>
      </c>
      <c r="AA27" s="42">
        <v>777</v>
      </c>
      <c r="AB27" s="42">
        <v>347</v>
      </c>
      <c r="AC27" s="12">
        <v>1124</v>
      </c>
      <c r="AD27" s="42">
        <v>2440</v>
      </c>
      <c r="AE27" s="42">
        <v>308</v>
      </c>
      <c r="AF27" s="42">
        <v>40400</v>
      </c>
      <c r="AG27" s="42">
        <v>19800</v>
      </c>
      <c r="AH27" s="42">
        <v>91700</v>
      </c>
      <c r="AI27" s="42">
        <v>616</v>
      </c>
      <c r="AJ27" s="42">
        <v>4</v>
      </c>
      <c r="AK27" s="42">
        <v>137</v>
      </c>
      <c r="AL27" s="42">
        <v>54</v>
      </c>
      <c r="AM27" s="42">
        <v>12</v>
      </c>
      <c r="AN27" s="13">
        <v>155471</v>
      </c>
    </row>
    <row r="28" spans="1:40" x14ac:dyDescent="0.25">
      <c r="A28" s="47" t="s">
        <v>139</v>
      </c>
      <c r="B28" s="47" t="s">
        <v>141</v>
      </c>
      <c r="C28" s="47">
        <v>5232</v>
      </c>
      <c r="D28" s="47" t="s">
        <v>49</v>
      </c>
      <c r="E28" s="42">
        <v>2170</v>
      </c>
      <c r="F28" s="42">
        <v>1870</v>
      </c>
      <c r="G28" s="42">
        <v>38200</v>
      </c>
      <c r="H28" s="42">
        <v>739</v>
      </c>
      <c r="I28" s="42">
        <v>2620</v>
      </c>
      <c r="J28" s="10">
        <v>45599</v>
      </c>
      <c r="K28" s="42">
        <v>1780</v>
      </c>
      <c r="L28" s="42">
        <v>15100</v>
      </c>
      <c r="M28" s="42">
        <v>3590</v>
      </c>
      <c r="N28" s="42">
        <v>998</v>
      </c>
      <c r="O28" s="42">
        <v>44600</v>
      </c>
      <c r="P28" s="42">
        <v>56</v>
      </c>
      <c r="Q28" s="42">
        <v>20</v>
      </c>
      <c r="R28" s="42">
        <v>4810</v>
      </c>
      <c r="S28" s="42">
        <v>837</v>
      </c>
      <c r="T28" s="42">
        <v>1610</v>
      </c>
      <c r="U28" s="42">
        <v>888</v>
      </c>
      <c r="V28" s="42">
        <v>63</v>
      </c>
      <c r="W28" s="42">
        <v>3530</v>
      </c>
      <c r="X28" s="42">
        <v>3560</v>
      </c>
      <c r="Y28" s="42">
        <v>996</v>
      </c>
      <c r="Z28" s="11">
        <v>82438</v>
      </c>
      <c r="AA28" s="42">
        <v>757</v>
      </c>
      <c r="AB28" s="42">
        <v>338</v>
      </c>
      <c r="AC28" s="12">
        <v>1095</v>
      </c>
      <c r="AD28" s="42">
        <v>2300</v>
      </c>
      <c r="AE28" s="42">
        <v>238</v>
      </c>
      <c r="AF28" s="42">
        <v>40800</v>
      </c>
      <c r="AG28" s="42">
        <v>17700</v>
      </c>
      <c r="AH28" s="42">
        <v>145000</v>
      </c>
      <c r="AI28" s="42">
        <v>515</v>
      </c>
      <c r="AJ28" s="42">
        <v>4</v>
      </c>
      <c r="AK28" s="42">
        <v>121</v>
      </c>
      <c r="AL28" s="42">
        <v>20</v>
      </c>
      <c r="AM28" s="42">
        <v>12</v>
      </c>
      <c r="AN28" s="13">
        <v>206710</v>
      </c>
    </row>
    <row r="29" spans="1:40" hidden="1" x14ac:dyDescent="0.25">
      <c r="A29" s="47" t="s">
        <v>143</v>
      </c>
      <c r="B29" s="47" t="s">
        <v>141</v>
      </c>
      <c r="C29" s="47">
        <v>5233</v>
      </c>
      <c r="D29" s="47" t="s">
        <v>20</v>
      </c>
      <c r="E29" s="42">
        <v>1750</v>
      </c>
      <c r="F29" s="42">
        <v>1900</v>
      </c>
      <c r="G29" s="42">
        <v>41600</v>
      </c>
      <c r="H29" s="42">
        <v>876</v>
      </c>
      <c r="I29" s="42">
        <v>3420</v>
      </c>
      <c r="J29" s="10">
        <v>49546</v>
      </c>
      <c r="K29" s="42">
        <v>1830</v>
      </c>
      <c r="L29" s="42">
        <v>15600</v>
      </c>
      <c r="M29" s="42">
        <v>4260</v>
      </c>
      <c r="N29" s="42">
        <v>9</v>
      </c>
      <c r="O29" s="42">
        <v>53800</v>
      </c>
      <c r="P29" s="42">
        <v>123</v>
      </c>
      <c r="Q29" s="42">
        <v>20</v>
      </c>
      <c r="R29" s="42">
        <v>5120</v>
      </c>
      <c r="S29" s="42">
        <v>831</v>
      </c>
      <c r="T29" s="42">
        <v>1590</v>
      </c>
      <c r="U29" s="42">
        <v>913</v>
      </c>
      <c r="V29" s="42">
        <v>64</v>
      </c>
      <c r="W29" s="42">
        <v>3600</v>
      </c>
      <c r="X29" s="42">
        <v>3780</v>
      </c>
      <c r="Y29" s="42">
        <v>997</v>
      </c>
      <c r="Z29" s="11">
        <v>92537</v>
      </c>
      <c r="AA29" s="42">
        <v>777</v>
      </c>
      <c r="AB29" s="42">
        <v>343</v>
      </c>
      <c r="AC29" s="12">
        <v>1120</v>
      </c>
      <c r="AD29" s="42">
        <v>2430</v>
      </c>
      <c r="AE29" s="42">
        <v>310</v>
      </c>
      <c r="AF29" s="42">
        <v>40700</v>
      </c>
      <c r="AG29" s="42">
        <v>19900</v>
      </c>
      <c r="AH29" s="42">
        <v>87800</v>
      </c>
      <c r="AI29" s="42">
        <v>610</v>
      </c>
      <c r="AJ29" s="42">
        <v>4</v>
      </c>
      <c r="AK29" s="42">
        <v>138</v>
      </c>
      <c r="AL29" s="42">
        <v>54</v>
      </c>
      <c r="AM29" s="42">
        <v>12</v>
      </c>
      <c r="AN29" s="13">
        <v>151958</v>
      </c>
    </row>
    <row r="30" spans="1:40" hidden="1" x14ac:dyDescent="0.25">
      <c r="A30" s="47" t="s">
        <v>145</v>
      </c>
      <c r="B30" s="47" t="s">
        <v>146</v>
      </c>
      <c r="C30" s="47">
        <v>5247</v>
      </c>
      <c r="D30" s="47" t="s">
        <v>20</v>
      </c>
      <c r="E30" s="42">
        <v>1750</v>
      </c>
      <c r="F30" s="42">
        <v>1870</v>
      </c>
      <c r="G30" s="42">
        <v>41500</v>
      </c>
      <c r="H30" s="42">
        <v>876</v>
      </c>
      <c r="I30" s="42">
        <v>3560</v>
      </c>
      <c r="J30" s="10">
        <v>49556</v>
      </c>
      <c r="K30" s="42">
        <v>1820</v>
      </c>
      <c r="L30" s="42">
        <v>15400</v>
      </c>
      <c r="M30" s="42">
        <v>4240</v>
      </c>
      <c r="N30" s="42">
        <v>9</v>
      </c>
      <c r="O30" s="42">
        <v>54100</v>
      </c>
      <c r="P30" s="42">
        <v>119</v>
      </c>
      <c r="Q30" s="42">
        <v>20</v>
      </c>
      <c r="R30" s="42">
        <v>5080</v>
      </c>
      <c r="S30" s="42">
        <v>843</v>
      </c>
      <c r="T30" s="42">
        <v>1580</v>
      </c>
      <c r="U30" s="42">
        <v>884</v>
      </c>
      <c r="V30" s="42">
        <v>64</v>
      </c>
      <c r="W30" s="42">
        <v>3570</v>
      </c>
      <c r="X30" s="42">
        <v>3730</v>
      </c>
      <c r="Y30" s="42">
        <v>1000</v>
      </c>
      <c r="Z30" s="11">
        <v>92459</v>
      </c>
      <c r="AA30" s="42">
        <v>778</v>
      </c>
      <c r="AB30" s="42">
        <v>351</v>
      </c>
      <c r="AC30" s="12">
        <v>1129</v>
      </c>
      <c r="AD30" s="42">
        <v>2380</v>
      </c>
      <c r="AE30" s="42">
        <v>292</v>
      </c>
      <c r="AF30" s="42">
        <v>40200</v>
      </c>
      <c r="AG30" s="42">
        <v>19600</v>
      </c>
      <c r="AH30" s="42">
        <v>115000</v>
      </c>
      <c r="AI30" s="42">
        <v>597</v>
      </c>
      <c r="AJ30" s="42">
        <v>4</v>
      </c>
      <c r="AK30" s="42">
        <v>129</v>
      </c>
      <c r="AL30" s="42">
        <v>53</v>
      </c>
      <c r="AM30" s="42">
        <v>12</v>
      </c>
      <c r="AN30" s="13">
        <v>178267</v>
      </c>
    </row>
    <row r="31" spans="1:40" x14ac:dyDescent="0.25">
      <c r="A31" s="47" t="s">
        <v>145</v>
      </c>
      <c r="B31" s="47" t="s">
        <v>146</v>
      </c>
      <c r="C31" s="47">
        <v>5248</v>
      </c>
      <c r="D31" s="47" t="s">
        <v>49</v>
      </c>
      <c r="E31" s="42">
        <v>1120</v>
      </c>
      <c r="F31" s="42">
        <v>1890</v>
      </c>
      <c r="G31" s="42">
        <v>38100</v>
      </c>
      <c r="H31" s="42">
        <v>736</v>
      </c>
      <c r="I31" s="42">
        <v>2840</v>
      </c>
      <c r="J31" s="10">
        <v>44686</v>
      </c>
      <c r="K31" s="42">
        <v>1820</v>
      </c>
      <c r="L31" s="42">
        <v>15000</v>
      </c>
      <c r="M31" s="42">
        <v>3220</v>
      </c>
      <c r="N31" s="42">
        <v>9</v>
      </c>
      <c r="O31" s="42">
        <v>42000</v>
      </c>
      <c r="P31" s="42">
        <v>53</v>
      </c>
      <c r="Q31" s="42">
        <v>20</v>
      </c>
      <c r="R31" s="42">
        <v>4890</v>
      </c>
      <c r="S31" s="42">
        <v>834</v>
      </c>
      <c r="T31" s="42">
        <v>1260</v>
      </c>
      <c r="U31" s="42">
        <v>888</v>
      </c>
      <c r="V31" s="42">
        <v>64</v>
      </c>
      <c r="W31" s="42">
        <v>3450</v>
      </c>
      <c r="X31" s="42">
        <v>3600</v>
      </c>
      <c r="Y31" s="42">
        <v>997</v>
      </c>
      <c r="Z31" s="11">
        <v>78105</v>
      </c>
      <c r="AA31" s="42">
        <v>770</v>
      </c>
      <c r="AB31" s="42">
        <v>350</v>
      </c>
      <c r="AC31" s="12">
        <v>1120</v>
      </c>
      <c r="AD31" s="42">
        <v>2290</v>
      </c>
      <c r="AE31" s="42">
        <v>230</v>
      </c>
      <c r="AF31" s="42">
        <v>34400</v>
      </c>
      <c r="AG31" s="42">
        <v>15700</v>
      </c>
      <c r="AH31" s="42">
        <v>111000</v>
      </c>
      <c r="AI31" s="42">
        <v>531</v>
      </c>
      <c r="AJ31" s="42">
        <v>4</v>
      </c>
      <c r="AK31" s="42">
        <v>126</v>
      </c>
      <c r="AL31" s="42">
        <v>26</v>
      </c>
      <c r="AM31" s="42">
        <v>10</v>
      </c>
      <c r="AN31" s="13">
        <v>164317</v>
      </c>
    </row>
    <row r="32" spans="1:40" x14ac:dyDescent="0.25">
      <c r="A32" s="47" t="s">
        <v>150</v>
      </c>
      <c r="B32" s="47" t="s">
        <v>151</v>
      </c>
      <c r="C32" s="47">
        <v>5250</v>
      </c>
      <c r="D32" s="47" t="s">
        <v>49</v>
      </c>
      <c r="E32" s="42">
        <v>1110</v>
      </c>
      <c r="F32" s="42">
        <v>1870</v>
      </c>
      <c r="G32" s="42">
        <v>38100</v>
      </c>
      <c r="H32" s="42">
        <v>738</v>
      </c>
      <c r="I32" s="42">
        <v>2840</v>
      </c>
      <c r="J32" s="10">
        <v>44658</v>
      </c>
      <c r="K32" s="42">
        <v>1810</v>
      </c>
      <c r="L32" s="42">
        <v>15000</v>
      </c>
      <c r="M32" s="42">
        <v>3200</v>
      </c>
      <c r="N32" s="42">
        <v>9</v>
      </c>
      <c r="O32" s="42">
        <v>42200</v>
      </c>
      <c r="P32" s="42">
        <v>56</v>
      </c>
      <c r="Q32" s="42">
        <v>20</v>
      </c>
      <c r="R32" s="42">
        <v>4830</v>
      </c>
      <c r="S32" s="42">
        <v>829</v>
      </c>
      <c r="T32" s="42">
        <v>1250</v>
      </c>
      <c r="U32" s="42">
        <v>881</v>
      </c>
      <c r="V32" s="42">
        <v>64</v>
      </c>
      <c r="W32" s="42">
        <v>3500</v>
      </c>
      <c r="X32" s="42">
        <v>3590</v>
      </c>
      <c r="Y32" s="42">
        <v>997</v>
      </c>
      <c r="Z32" s="11">
        <v>78236</v>
      </c>
      <c r="AA32" s="42">
        <v>727</v>
      </c>
      <c r="AB32" s="42">
        <v>346</v>
      </c>
      <c r="AC32" s="12">
        <v>1073</v>
      </c>
      <c r="AD32" s="42">
        <v>2280</v>
      </c>
      <c r="AE32" s="42">
        <v>196</v>
      </c>
      <c r="AF32" s="42">
        <v>34400</v>
      </c>
      <c r="AG32" s="42">
        <v>15800</v>
      </c>
      <c r="AH32" s="42">
        <v>90700</v>
      </c>
      <c r="AI32" s="42">
        <v>519</v>
      </c>
      <c r="AJ32" s="42">
        <v>4</v>
      </c>
      <c r="AK32" s="42">
        <v>117</v>
      </c>
      <c r="AL32" s="42">
        <v>27</v>
      </c>
      <c r="AM32" s="42">
        <v>10</v>
      </c>
      <c r="AN32" s="13">
        <v>144053</v>
      </c>
    </row>
    <row r="33" spans="1:40" hidden="1" x14ac:dyDescent="0.25">
      <c r="A33" s="47" t="s">
        <v>150</v>
      </c>
      <c r="B33" s="47" t="s">
        <v>151</v>
      </c>
      <c r="C33" s="47">
        <v>5251</v>
      </c>
      <c r="D33" s="47" t="s">
        <v>20</v>
      </c>
      <c r="E33" s="42">
        <v>1730</v>
      </c>
      <c r="F33" s="42">
        <v>1870</v>
      </c>
      <c r="G33" s="42">
        <v>41400</v>
      </c>
      <c r="H33" s="42">
        <v>876</v>
      </c>
      <c r="I33" s="42">
        <v>3550</v>
      </c>
      <c r="J33" s="10">
        <v>49426</v>
      </c>
      <c r="K33" s="42">
        <v>1820</v>
      </c>
      <c r="L33" s="42">
        <v>15300</v>
      </c>
      <c r="M33" s="42">
        <v>4190</v>
      </c>
      <c r="N33" s="42">
        <v>9</v>
      </c>
      <c r="O33" s="42">
        <v>53200</v>
      </c>
      <c r="P33" s="42">
        <v>115</v>
      </c>
      <c r="Q33" s="42">
        <v>20</v>
      </c>
      <c r="R33" s="42">
        <v>5070</v>
      </c>
      <c r="S33" s="42">
        <v>830</v>
      </c>
      <c r="T33" s="42">
        <v>1590</v>
      </c>
      <c r="U33" s="42">
        <v>892</v>
      </c>
      <c r="V33" s="42">
        <v>64</v>
      </c>
      <c r="W33" s="42">
        <v>3600</v>
      </c>
      <c r="X33" s="42">
        <v>3680</v>
      </c>
      <c r="Y33" s="42">
        <v>1000</v>
      </c>
      <c r="Z33" s="11">
        <v>91380</v>
      </c>
      <c r="AA33" s="42">
        <v>768</v>
      </c>
      <c r="AB33" s="42">
        <v>340</v>
      </c>
      <c r="AC33" s="12">
        <v>1108</v>
      </c>
      <c r="AD33" s="42">
        <v>2370</v>
      </c>
      <c r="AE33" s="42">
        <v>290</v>
      </c>
      <c r="AF33" s="42">
        <v>39800</v>
      </c>
      <c r="AG33" s="42">
        <v>19500</v>
      </c>
      <c r="AH33" s="42">
        <v>81000</v>
      </c>
      <c r="AI33" s="42">
        <v>595</v>
      </c>
      <c r="AJ33" s="42">
        <v>4</v>
      </c>
      <c r="AK33" s="42">
        <v>129</v>
      </c>
      <c r="AL33" s="42">
        <v>53</v>
      </c>
      <c r="AM33" s="42">
        <v>13</v>
      </c>
      <c r="AN33" s="13">
        <v>143754</v>
      </c>
    </row>
    <row r="34" spans="1:40" hidden="1" x14ac:dyDescent="0.25">
      <c r="A34" s="47" t="s">
        <v>156</v>
      </c>
      <c r="B34" s="26">
        <v>44572</v>
      </c>
      <c r="C34" s="47">
        <v>5252</v>
      </c>
      <c r="D34" s="47" t="s">
        <v>20</v>
      </c>
      <c r="E34" s="42">
        <v>1720</v>
      </c>
      <c r="F34" s="42">
        <v>1870</v>
      </c>
      <c r="G34" s="42">
        <v>41400</v>
      </c>
      <c r="H34" s="42">
        <v>876</v>
      </c>
      <c r="I34" s="42">
        <v>3530</v>
      </c>
      <c r="J34" s="10">
        <v>49396</v>
      </c>
      <c r="K34" s="42">
        <v>1830</v>
      </c>
      <c r="L34" s="42">
        <v>15500</v>
      </c>
      <c r="M34" s="42">
        <v>4170</v>
      </c>
      <c r="N34" s="42">
        <v>9</v>
      </c>
      <c r="O34" s="42">
        <v>53600</v>
      </c>
      <c r="P34" s="42">
        <v>122</v>
      </c>
      <c r="Q34" s="42">
        <v>20</v>
      </c>
      <c r="R34" s="42">
        <v>5050</v>
      </c>
      <c r="S34" s="42">
        <v>837</v>
      </c>
      <c r="T34" s="42">
        <v>1590</v>
      </c>
      <c r="U34" s="42">
        <v>894</v>
      </c>
      <c r="V34" s="42">
        <v>62</v>
      </c>
      <c r="W34" s="42">
        <v>3640</v>
      </c>
      <c r="X34" s="42">
        <v>3740</v>
      </c>
      <c r="Y34" s="42">
        <v>1000</v>
      </c>
      <c r="Z34" s="11">
        <v>92064</v>
      </c>
      <c r="AA34" s="42">
        <v>774</v>
      </c>
      <c r="AB34" s="42">
        <v>341</v>
      </c>
      <c r="AC34" s="12">
        <v>1115</v>
      </c>
      <c r="AD34" s="42">
        <v>2400</v>
      </c>
      <c r="AE34" s="42">
        <v>309</v>
      </c>
      <c r="AF34" s="42">
        <v>39900</v>
      </c>
      <c r="AG34" s="42">
        <v>19700</v>
      </c>
      <c r="AH34" s="42">
        <v>90900</v>
      </c>
      <c r="AI34" s="42">
        <v>592</v>
      </c>
      <c r="AJ34" s="42">
        <v>4</v>
      </c>
      <c r="AK34" s="42">
        <v>136</v>
      </c>
      <c r="AL34" s="42">
        <v>53</v>
      </c>
      <c r="AM34" s="42">
        <v>12</v>
      </c>
      <c r="AN34" s="13">
        <v>154006</v>
      </c>
    </row>
    <row r="35" spans="1:40" hidden="1" x14ac:dyDescent="0.25">
      <c r="A35" s="47" t="s">
        <v>159</v>
      </c>
      <c r="B35" s="47" t="s">
        <v>160</v>
      </c>
      <c r="C35" s="47">
        <v>5257</v>
      </c>
      <c r="D35" s="47" t="s">
        <v>20</v>
      </c>
      <c r="E35" s="42">
        <v>1710</v>
      </c>
      <c r="F35" s="42">
        <v>1870</v>
      </c>
      <c r="G35" s="42">
        <v>40200</v>
      </c>
      <c r="H35" s="42">
        <v>876</v>
      </c>
      <c r="I35" s="42">
        <v>3540</v>
      </c>
      <c r="J35" s="10">
        <v>48196</v>
      </c>
      <c r="K35" s="42">
        <v>1790</v>
      </c>
      <c r="L35" s="42">
        <v>14900</v>
      </c>
      <c r="M35" s="42">
        <v>4190</v>
      </c>
      <c r="N35" s="42">
        <v>9</v>
      </c>
      <c r="O35" s="42">
        <v>52700</v>
      </c>
      <c r="P35" s="42">
        <v>118</v>
      </c>
      <c r="Q35" s="42">
        <v>19</v>
      </c>
      <c r="R35" s="42">
        <v>6000</v>
      </c>
      <c r="S35" s="42">
        <v>404</v>
      </c>
      <c r="T35" s="42">
        <v>1600</v>
      </c>
      <c r="U35" s="42">
        <v>884</v>
      </c>
      <c r="V35" s="42">
        <v>466</v>
      </c>
      <c r="W35" s="42">
        <v>2690</v>
      </c>
      <c r="X35" s="42">
        <v>2400</v>
      </c>
      <c r="Y35" s="42">
        <v>996</v>
      </c>
      <c r="Z35" s="11">
        <v>89166</v>
      </c>
      <c r="AA35" s="42">
        <v>761</v>
      </c>
      <c r="AB35" s="42">
        <v>341</v>
      </c>
      <c r="AC35" s="12">
        <v>1102</v>
      </c>
      <c r="AD35" s="42">
        <v>2350</v>
      </c>
      <c r="AE35" s="42">
        <v>312</v>
      </c>
      <c r="AF35" s="42">
        <v>39700</v>
      </c>
      <c r="AG35" s="42">
        <v>19500</v>
      </c>
      <c r="AH35" s="42">
        <v>53000</v>
      </c>
      <c r="AI35" s="42">
        <v>584</v>
      </c>
      <c r="AJ35" s="42">
        <v>4</v>
      </c>
      <c r="AK35" s="42">
        <v>121</v>
      </c>
      <c r="AL35" s="42">
        <v>54</v>
      </c>
      <c r="AM35" s="42">
        <v>12</v>
      </c>
      <c r="AN35" s="13">
        <v>115637</v>
      </c>
    </row>
    <row r="36" spans="1:40" hidden="1" x14ac:dyDescent="0.25">
      <c r="A36" s="47" t="s">
        <v>161</v>
      </c>
      <c r="B36" s="47" t="s">
        <v>162</v>
      </c>
      <c r="C36" s="47">
        <v>5259</v>
      </c>
      <c r="D36" s="47" t="s">
        <v>20</v>
      </c>
      <c r="E36" s="42">
        <v>1730</v>
      </c>
      <c r="F36" s="42">
        <v>1860</v>
      </c>
      <c r="G36" s="42">
        <v>41500</v>
      </c>
      <c r="H36" s="42">
        <v>876</v>
      </c>
      <c r="I36" s="42">
        <v>3540</v>
      </c>
      <c r="J36" s="10">
        <v>49506</v>
      </c>
      <c r="K36" s="42">
        <v>1850</v>
      </c>
      <c r="L36" s="42">
        <v>15400</v>
      </c>
      <c r="M36" s="42">
        <v>4230</v>
      </c>
      <c r="N36" s="42">
        <v>9</v>
      </c>
      <c r="O36" s="42">
        <v>53800</v>
      </c>
      <c r="P36" s="42">
        <v>121</v>
      </c>
      <c r="Q36" s="42">
        <v>20</v>
      </c>
      <c r="R36" s="42">
        <v>6210</v>
      </c>
      <c r="S36" s="42">
        <v>827</v>
      </c>
      <c r="T36" s="42">
        <v>1590</v>
      </c>
      <c r="U36" s="42">
        <v>896</v>
      </c>
      <c r="V36" s="42">
        <v>64</v>
      </c>
      <c r="W36" s="42">
        <v>3560</v>
      </c>
      <c r="X36" s="42">
        <v>3730</v>
      </c>
      <c r="Y36" s="42">
        <v>997</v>
      </c>
      <c r="Z36" s="11">
        <v>93304</v>
      </c>
      <c r="AA36" s="42">
        <v>792</v>
      </c>
      <c r="AB36" s="42">
        <v>351</v>
      </c>
      <c r="AC36" s="12">
        <v>1143</v>
      </c>
      <c r="AD36" s="42">
        <v>2420</v>
      </c>
      <c r="AE36" s="42">
        <v>300</v>
      </c>
      <c r="AF36" s="42">
        <v>40200</v>
      </c>
      <c r="AG36" s="42">
        <v>19700</v>
      </c>
      <c r="AH36" s="42">
        <v>77200</v>
      </c>
      <c r="AI36" s="42">
        <v>604</v>
      </c>
      <c r="AJ36" s="42">
        <v>4</v>
      </c>
      <c r="AK36" s="42">
        <v>137</v>
      </c>
      <c r="AL36" s="42">
        <v>53</v>
      </c>
      <c r="AM36" s="42">
        <v>14</v>
      </c>
      <c r="AN36" s="13">
        <v>140632</v>
      </c>
    </row>
    <row r="37" spans="1:40" x14ac:dyDescent="0.25">
      <c r="A37" s="47" t="s">
        <v>164</v>
      </c>
      <c r="B37" s="47" t="s">
        <v>165</v>
      </c>
      <c r="C37" s="47">
        <v>5271</v>
      </c>
      <c r="D37" s="47" t="s">
        <v>49</v>
      </c>
      <c r="E37" s="42">
        <v>1110</v>
      </c>
      <c r="F37" s="42">
        <v>1872</v>
      </c>
      <c r="G37" s="42">
        <v>38427</v>
      </c>
      <c r="H37" s="42">
        <v>739</v>
      </c>
      <c r="I37" s="42">
        <v>2881</v>
      </c>
      <c r="J37" s="10">
        <v>45029</v>
      </c>
      <c r="K37" s="42">
        <v>1812</v>
      </c>
      <c r="L37" s="42">
        <v>14889</v>
      </c>
      <c r="M37" s="42">
        <v>3673</v>
      </c>
      <c r="N37" s="42">
        <v>9</v>
      </c>
      <c r="O37" s="42">
        <v>43297</v>
      </c>
      <c r="P37" s="42">
        <v>57</v>
      </c>
      <c r="Q37" s="42">
        <v>20</v>
      </c>
      <c r="R37" s="42">
        <v>4984</v>
      </c>
      <c r="S37" s="42">
        <v>836</v>
      </c>
      <c r="T37" s="42">
        <v>1248</v>
      </c>
      <c r="U37" s="42">
        <v>873</v>
      </c>
      <c r="V37" s="42">
        <v>64</v>
      </c>
      <c r="W37" s="42">
        <v>3459</v>
      </c>
      <c r="X37" s="42">
        <v>3657</v>
      </c>
      <c r="Y37" s="42">
        <v>997</v>
      </c>
      <c r="Z37" s="11">
        <v>79875</v>
      </c>
      <c r="AA37" s="42">
        <v>765</v>
      </c>
      <c r="AB37" s="42">
        <v>346</v>
      </c>
      <c r="AC37" s="12">
        <v>1111</v>
      </c>
      <c r="AD37" s="42">
        <v>2293</v>
      </c>
      <c r="AE37" s="42">
        <v>203</v>
      </c>
      <c r="AF37" s="42">
        <v>35160</v>
      </c>
      <c r="AG37" s="42">
        <v>16130</v>
      </c>
      <c r="AH37" s="42">
        <v>83073</v>
      </c>
      <c r="AI37" s="42">
        <v>556</v>
      </c>
      <c r="AJ37" s="42">
        <v>4</v>
      </c>
      <c r="AK37" s="42">
        <v>114</v>
      </c>
      <c r="AL37" s="42">
        <v>25</v>
      </c>
      <c r="AM37" s="42">
        <v>12</v>
      </c>
      <c r="AN37" s="13">
        <v>137570</v>
      </c>
    </row>
    <row r="38" spans="1:40" hidden="1" x14ac:dyDescent="0.25">
      <c r="A38" s="47" t="s">
        <v>168</v>
      </c>
      <c r="B38" s="47" t="s">
        <v>169</v>
      </c>
      <c r="C38" s="47">
        <v>5284</v>
      </c>
      <c r="D38" s="47" t="s">
        <v>20</v>
      </c>
      <c r="E38" s="42">
        <v>1710</v>
      </c>
      <c r="F38" s="42">
        <v>1876</v>
      </c>
      <c r="G38" s="42">
        <v>41697</v>
      </c>
      <c r="H38" s="42">
        <v>875</v>
      </c>
      <c r="I38" s="42">
        <v>3554</v>
      </c>
      <c r="J38" s="10">
        <v>49712</v>
      </c>
      <c r="K38" s="42">
        <v>1830</v>
      </c>
      <c r="L38" s="42">
        <v>15977</v>
      </c>
      <c r="M38" s="42">
        <v>4369</v>
      </c>
      <c r="N38" s="42">
        <v>9</v>
      </c>
      <c r="O38" s="42">
        <v>54257</v>
      </c>
      <c r="P38" s="42">
        <v>143</v>
      </c>
      <c r="Q38" s="42">
        <v>20</v>
      </c>
      <c r="R38" s="42">
        <v>6463</v>
      </c>
      <c r="S38" s="42">
        <v>843</v>
      </c>
      <c r="T38" s="42">
        <v>1624</v>
      </c>
      <c r="U38" s="42">
        <v>888</v>
      </c>
      <c r="V38" s="42">
        <v>63</v>
      </c>
      <c r="W38" s="42">
        <v>3757</v>
      </c>
      <c r="X38" s="42">
        <v>3933</v>
      </c>
      <c r="Y38" s="42">
        <v>1005</v>
      </c>
      <c r="Z38" s="11">
        <v>95181</v>
      </c>
      <c r="AA38" s="42">
        <v>774</v>
      </c>
      <c r="AB38" s="42">
        <v>349</v>
      </c>
      <c r="AC38" s="12">
        <v>1123</v>
      </c>
      <c r="AD38" s="42">
        <v>2532</v>
      </c>
      <c r="AE38" s="42">
        <v>294</v>
      </c>
      <c r="AF38" s="42">
        <v>39991</v>
      </c>
      <c r="AG38" s="42">
        <v>19831</v>
      </c>
      <c r="AH38" s="42">
        <v>85797</v>
      </c>
      <c r="AI38" s="42">
        <v>655</v>
      </c>
      <c r="AJ38" s="42">
        <v>4</v>
      </c>
      <c r="AK38" s="42">
        <v>135</v>
      </c>
      <c r="AL38" s="42">
        <v>54</v>
      </c>
      <c r="AM38" s="42">
        <v>12</v>
      </c>
      <c r="AN38" s="13">
        <v>149305</v>
      </c>
    </row>
    <row r="39" spans="1:40" hidden="1" x14ac:dyDescent="0.25">
      <c r="A39" s="47" t="s">
        <v>171</v>
      </c>
      <c r="B39" s="47" t="s">
        <v>172</v>
      </c>
      <c r="C39" s="47">
        <v>5289</v>
      </c>
      <c r="D39" s="47" t="s">
        <v>20</v>
      </c>
      <c r="E39" s="42">
        <v>1703</v>
      </c>
      <c r="F39" s="42">
        <v>1872</v>
      </c>
      <c r="G39" s="42">
        <v>41724</v>
      </c>
      <c r="H39" s="42">
        <v>876</v>
      </c>
      <c r="I39" s="42">
        <v>3539</v>
      </c>
      <c r="J39" s="10">
        <v>49714</v>
      </c>
      <c r="K39" s="42">
        <v>1813</v>
      </c>
      <c r="L39" s="42">
        <v>15888</v>
      </c>
      <c r="M39" s="42">
        <v>4339</v>
      </c>
      <c r="N39" s="42">
        <v>9</v>
      </c>
      <c r="O39" s="42">
        <v>54049</v>
      </c>
      <c r="P39" s="42">
        <v>170</v>
      </c>
      <c r="Q39" s="42">
        <v>20</v>
      </c>
      <c r="R39" s="42">
        <v>6429</v>
      </c>
      <c r="S39" s="42">
        <v>836</v>
      </c>
      <c r="T39" s="42">
        <v>1573</v>
      </c>
      <c r="U39" s="42">
        <v>894</v>
      </c>
      <c r="V39" s="42">
        <v>64</v>
      </c>
      <c r="W39" s="42">
        <v>3763</v>
      </c>
      <c r="X39" s="42">
        <v>3936</v>
      </c>
      <c r="Y39" s="42">
        <v>1006</v>
      </c>
      <c r="Z39" s="11">
        <v>94789</v>
      </c>
      <c r="AA39" s="42">
        <v>759</v>
      </c>
      <c r="AB39" s="42">
        <v>341</v>
      </c>
      <c r="AC39" s="12">
        <v>1100</v>
      </c>
      <c r="AD39" s="42">
        <v>2565</v>
      </c>
      <c r="AE39" s="42">
        <v>305</v>
      </c>
      <c r="AF39" s="42">
        <v>39865</v>
      </c>
      <c r="AG39" s="42">
        <v>19798</v>
      </c>
      <c r="AH39" s="42">
        <v>69262</v>
      </c>
      <c r="AI39" s="42">
        <v>650</v>
      </c>
      <c r="AJ39" s="42">
        <v>4</v>
      </c>
      <c r="AK39" s="42">
        <v>138</v>
      </c>
      <c r="AL39" s="42">
        <v>54</v>
      </c>
      <c r="AM39" s="42">
        <v>12</v>
      </c>
      <c r="AN39" s="13">
        <v>132653</v>
      </c>
    </row>
    <row r="40" spans="1:40" hidden="1" x14ac:dyDescent="0.25">
      <c r="A40" s="47" t="s">
        <v>175</v>
      </c>
      <c r="B40" s="47" t="s">
        <v>176</v>
      </c>
      <c r="C40" s="47">
        <v>5293</v>
      </c>
      <c r="D40" s="47" t="s">
        <v>20</v>
      </c>
      <c r="E40" s="42">
        <v>1720</v>
      </c>
      <c r="F40" s="42">
        <v>1881</v>
      </c>
      <c r="G40" s="42">
        <v>41804</v>
      </c>
      <c r="H40" s="42">
        <v>875</v>
      </c>
      <c r="I40" s="42">
        <v>3565</v>
      </c>
      <c r="J40" s="10">
        <v>49845</v>
      </c>
      <c r="K40" s="42">
        <v>1839</v>
      </c>
      <c r="L40" s="42">
        <v>16114</v>
      </c>
      <c r="M40" s="42">
        <v>4354</v>
      </c>
      <c r="N40" s="42">
        <v>9</v>
      </c>
      <c r="O40" s="42">
        <v>54388</v>
      </c>
      <c r="P40" s="42">
        <v>114</v>
      </c>
      <c r="Q40" s="42">
        <v>20</v>
      </c>
      <c r="R40" s="42">
        <v>6445</v>
      </c>
      <c r="S40" s="42">
        <v>829</v>
      </c>
      <c r="T40" s="42">
        <v>1590</v>
      </c>
      <c r="U40" s="42">
        <v>887</v>
      </c>
      <c r="V40" s="42">
        <v>63</v>
      </c>
      <c r="W40" s="42">
        <v>3891</v>
      </c>
      <c r="X40" s="42">
        <v>3902</v>
      </c>
      <c r="Y40" s="42">
        <v>1002</v>
      </c>
      <c r="Z40" s="11">
        <v>95447</v>
      </c>
      <c r="AA40" s="42">
        <v>779</v>
      </c>
      <c r="AB40" s="42">
        <v>350</v>
      </c>
      <c r="AC40" s="12">
        <v>1129</v>
      </c>
      <c r="AD40" s="42">
        <v>2884</v>
      </c>
      <c r="AE40" s="42">
        <v>295</v>
      </c>
      <c r="AF40" s="42">
        <v>40756</v>
      </c>
      <c r="AG40" s="42">
        <v>20210</v>
      </c>
      <c r="AH40" s="42">
        <v>98493</v>
      </c>
      <c r="AI40" s="42">
        <v>973</v>
      </c>
      <c r="AJ40" s="42">
        <v>4</v>
      </c>
      <c r="AK40" s="42">
        <v>141</v>
      </c>
      <c r="AL40" s="42">
        <v>54</v>
      </c>
      <c r="AM40" s="42">
        <v>13</v>
      </c>
      <c r="AN40" s="13">
        <v>163823</v>
      </c>
    </row>
    <row r="41" spans="1:40" hidden="1" x14ac:dyDescent="0.25">
      <c r="A41" s="47" t="s">
        <v>178</v>
      </c>
      <c r="B41" s="47" t="s">
        <v>179</v>
      </c>
      <c r="C41" s="47">
        <v>5295</v>
      </c>
      <c r="D41" s="47" t="s">
        <v>20</v>
      </c>
      <c r="E41" s="42">
        <v>1605</v>
      </c>
      <c r="F41" s="42">
        <v>1869</v>
      </c>
      <c r="G41" s="42">
        <v>44172</v>
      </c>
      <c r="H41" s="42">
        <v>872</v>
      </c>
      <c r="I41" s="42">
        <v>3530</v>
      </c>
      <c r="J41" s="10">
        <v>52048</v>
      </c>
      <c r="K41" s="42">
        <v>1777</v>
      </c>
      <c r="L41" s="42">
        <v>16314</v>
      </c>
      <c r="M41" s="42">
        <v>4131</v>
      </c>
      <c r="N41" s="42">
        <v>9</v>
      </c>
      <c r="O41" s="42">
        <v>64443</v>
      </c>
      <c r="P41" s="42">
        <v>140</v>
      </c>
      <c r="Q41" s="42">
        <v>20</v>
      </c>
      <c r="R41" s="42">
        <v>8397</v>
      </c>
      <c r="S41" s="42">
        <v>841</v>
      </c>
      <c r="T41" s="42">
        <v>1601</v>
      </c>
      <c r="U41" s="42">
        <v>889</v>
      </c>
      <c r="V41" s="42">
        <v>63</v>
      </c>
      <c r="W41" s="42">
        <v>5117</v>
      </c>
      <c r="X41" s="42">
        <v>5841</v>
      </c>
      <c r="Y41" s="42">
        <v>997</v>
      </c>
      <c r="Z41" s="11">
        <v>110580</v>
      </c>
      <c r="AA41" s="42">
        <v>1289</v>
      </c>
      <c r="AB41" s="42">
        <v>346</v>
      </c>
      <c r="AC41" s="12">
        <v>1635</v>
      </c>
      <c r="AD41" s="42">
        <v>3680</v>
      </c>
      <c r="AE41" s="42">
        <v>298</v>
      </c>
      <c r="AF41" s="42">
        <v>38943</v>
      </c>
      <c r="AG41" s="42">
        <v>19457</v>
      </c>
      <c r="AH41" s="42">
        <v>152422</v>
      </c>
      <c r="AI41" s="42">
        <v>876</v>
      </c>
      <c r="AJ41" s="42">
        <v>4</v>
      </c>
      <c r="AK41" s="42">
        <v>1108</v>
      </c>
      <c r="AL41" s="42">
        <v>54</v>
      </c>
      <c r="AM41" s="42">
        <v>13</v>
      </c>
      <c r="AN41" s="13">
        <v>216855</v>
      </c>
    </row>
    <row r="42" spans="1:40" hidden="1" x14ac:dyDescent="0.25">
      <c r="A42" s="47" t="s">
        <v>181</v>
      </c>
      <c r="B42" s="47" t="s">
        <v>179</v>
      </c>
      <c r="C42" s="47">
        <v>5297</v>
      </c>
      <c r="D42" s="47" t="s">
        <v>20</v>
      </c>
      <c r="E42" s="42">
        <v>1512</v>
      </c>
      <c r="F42" s="42">
        <v>1875</v>
      </c>
      <c r="G42" s="42">
        <v>41241</v>
      </c>
      <c r="H42" s="42">
        <v>874</v>
      </c>
      <c r="I42" s="42">
        <v>3371</v>
      </c>
      <c r="J42" s="10">
        <v>48873</v>
      </c>
      <c r="K42" s="42">
        <v>1815</v>
      </c>
      <c r="L42" s="42">
        <v>15703</v>
      </c>
      <c r="M42" s="42">
        <v>4140</v>
      </c>
      <c r="N42" s="42">
        <v>9</v>
      </c>
      <c r="O42" s="42">
        <v>60098</v>
      </c>
      <c r="P42" s="42">
        <v>133</v>
      </c>
      <c r="Q42" s="42">
        <v>20</v>
      </c>
      <c r="R42" s="42">
        <v>7041</v>
      </c>
      <c r="S42" s="42">
        <v>821</v>
      </c>
      <c r="T42" s="42">
        <v>1585</v>
      </c>
      <c r="U42" s="42">
        <v>897</v>
      </c>
      <c r="V42" s="42">
        <v>64</v>
      </c>
      <c r="W42" s="42">
        <v>4376</v>
      </c>
      <c r="X42" s="42">
        <v>4480</v>
      </c>
      <c r="Y42" s="42">
        <v>986</v>
      </c>
      <c r="Z42" s="11">
        <v>102168</v>
      </c>
      <c r="AA42" s="42">
        <v>984</v>
      </c>
      <c r="AB42" s="42">
        <v>343</v>
      </c>
      <c r="AC42" s="12">
        <v>1327</v>
      </c>
      <c r="AD42" s="42">
        <v>3024</v>
      </c>
      <c r="AE42" s="42">
        <v>300</v>
      </c>
      <c r="AF42" s="42">
        <v>38927</v>
      </c>
      <c r="AG42" s="42">
        <v>19424</v>
      </c>
      <c r="AH42" s="42">
        <v>75589</v>
      </c>
      <c r="AI42" s="42">
        <v>925</v>
      </c>
      <c r="AJ42" s="42">
        <v>4</v>
      </c>
      <c r="AK42" s="42">
        <v>432</v>
      </c>
      <c r="AL42" s="42">
        <v>54</v>
      </c>
      <c r="AM42" s="42">
        <v>11</v>
      </c>
      <c r="AN42" s="13">
        <v>138690</v>
      </c>
    </row>
    <row r="43" spans="1:40" x14ac:dyDescent="0.25">
      <c r="A43" s="47" t="s">
        <v>183</v>
      </c>
      <c r="B43" s="47" t="s">
        <v>184</v>
      </c>
      <c r="C43" s="47">
        <v>5299</v>
      </c>
      <c r="D43" s="47" t="s">
        <v>49</v>
      </c>
      <c r="E43" s="42">
        <v>1531</v>
      </c>
      <c r="F43" s="42">
        <v>1866</v>
      </c>
      <c r="G43" s="42">
        <v>41056</v>
      </c>
      <c r="H43" s="42">
        <v>738</v>
      </c>
      <c r="I43" s="42">
        <v>3529</v>
      </c>
      <c r="J43" s="10">
        <v>48720</v>
      </c>
      <c r="K43" s="42">
        <v>1829</v>
      </c>
      <c r="L43" s="42">
        <v>15456</v>
      </c>
      <c r="M43" s="42">
        <v>4617</v>
      </c>
      <c r="N43" s="42">
        <v>9</v>
      </c>
      <c r="O43" s="42">
        <v>53168</v>
      </c>
      <c r="P43" s="42">
        <v>56</v>
      </c>
      <c r="Q43" s="42">
        <v>20</v>
      </c>
      <c r="R43" s="42">
        <v>4978</v>
      </c>
      <c r="S43" s="42">
        <v>841</v>
      </c>
      <c r="T43" s="42">
        <v>1252</v>
      </c>
      <c r="U43" s="42">
        <v>881</v>
      </c>
      <c r="V43" s="42">
        <v>64</v>
      </c>
      <c r="W43" s="42">
        <v>3684</v>
      </c>
      <c r="X43" s="42">
        <v>3673</v>
      </c>
      <c r="Y43" s="42">
        <v>1003</v>
      </c>
      <c r="Z43" s="11">
        <v>91531</v>
      </c>
      <c r="AA43" s="42">
        <v>753</v>
      </c>
      <c r="AB43" s="42">
        <v>352</v>
      </c>
      <c r="AC43" s="12">
        <v>1105</v>
      </c>
      <c r="AD43" s="42">
        <v>2580</v>
      </c>
      <c r="AE43" s="42">
        <v>230</v>
      </c>
      <c r="AF43" s="42">
        <v>48403</v>
      </c>
      <c r="AG43" s="42">
        <v>20481</v>
      </c>
      <c r="AH43" s="42">
        <v>139429</v>
      </c>
      <c r="AI43" s="42">
        <v>782</v>
      </c>
      <c r="AJ43" s="42">
        <v>6</v>
      </c>
      <c r="AK43" s="42">
        <v>114</v>
      </c>
      <c r="AL43" s="42">
        <v>25</v>
      </c>
      <c r="AM43" s="42">
        <v>12</v>
      </c>
      <c r="AN43" s="13">
        <v>212062</v>
      </c>
    </row>
    <row r="44" spans="1:40" hidden="1" x14ac:dyDescent="0.25">
      <c r="A44" s="47" t="s">
        <v>186</v>
      </c>
      <c r="B44" s="47" t="s">
        <v>187</v>
      </c>
      <c r="C44" s="47">
        <v>5301</v>
      </c>
      <c r="D44" s="47" t="s">
        <v>20</v>
      </c>
      <c r="E44" s="42">
        <v>1736</v>
      </c>
      <c r="F44" s="42">
        <v>1876</v>
      </c>
      <c r="G44" s="42">
        <v>42817</v>
      </c>
      <c r="H44" s="42">
        <v>876</v>
      </c>
      <c r="I44" s="42">
        <v>3550</v>
      </c>
      <c r="J44" s="10">
        <v>50855</v>
      </c>
      <c r="K44" s="42">
        <v>1811</v>
      </c>
      <c r="L44" s="42">
        <v>15965</v>
      </c>
      <c r="M44" s="42">
        <v>4394</v>
      </c>
      <c r="N44" s="42">
        <v>9</v>
      </c>
      <c r="O44" s="42">
        <v>70277</v>
      </c>
      <c r="P44" s="42">
        <v>122</v>
      </c>
      <c r="Q44" s="42">
        <v>20</v>
      </c>
      <c r="R44" s="42">
        <v>7163</v>
      </c>
      <c r="S44" s="42">
        <v>841</v>
      </c>
      <c r="T44" s="42">
        <v>1596</v>
      </c>
      <c r="U44" s="42">
        <v>879</v>
      </c>
      <c r="V44" s="42">
        <v>63</v>
      </c>
      <c r="W44" s="42">
        <v>4222</v>
      </c>
      <c r="X44" s="42">
        <v>4554</v>
      </c>
      <c r="Y44" s="42">
        <v>1003</v>
      </c>
      <c r="Z44" s="11">
        <v>112919</v>
      </c>
      <c r="AA44" s="42">
        <v>1092</v>
      </c>
      <c r="AB44" s="42">
        <v>342</v>
      </c>
      <c r="AC44" s="12">
        <v>1434</v>
      </c>
      <c r="AD44" s="42">
        <v>3158</v>
      </c>
      <c r="AE44" s="42">
        <v>294</v>
      </c>
      <c r="AF44" s="42">
        <v>40847</v>
      </c>
      <c r="AG44" s="42">
        <v>20232</v>
      </c>
      <c r="AH44" s="42">
        <v>122933</v>
      </c>
      <c r="AI44" s="42">
        <v>938</v>
      </c>
      <c r="AJ44" s="42">
        <v>4</v>
      </c>
      <c r="AK44" s="42">
        <v>463</v>
      </c>
      <c r="AL44" s="42">
        <v>54</v>
      </c>
      <c r="AM44" s="42">
        <v>12</v>
      </c>
      <c r="AN44" s="13">
        <v>188935</v>
      </c>
    </row>
    <row r="45" spans="1:40" hidden="1" x14ac:dyDescent="0.25">
      <c r="A45" s="47" t="s">
        <v>189</v>
      </c>
      <c r="B45" s="47" t="s">
        <v>190</v>
      </c>
      <c r="C45" s="47">
        <v>5308</v>
      </c>
      <c r="D45" s="47" t="s">
        <v>20</v>
      </c>
      <c r="E45" s="42">
        <v>1738</v>
      </c>
      <c r="F45" s="42">
        <v>1819</v>
      </c>
      <c r="G45" s="42">
        <v>41749</v>
      </c>
      <c r="H45" s="42">
        <v>876</v>
      </c>
      <c r="I45" s="42">
        <v>3566</v>
      </c>
      <c r="J45" s="10">
        <v>49748</v>
      </c>
      <c r="K45" s="42">
        <v>1787</v>
      </c>
      <c r="L45" s="42">
        <v>13994</v>
      </c>
      <c r="M45" s="42">
        <v>4331</v>
      </c>
      <c r="N45" s="42">
        <v>9</v>
      </c>
      <c r="O45" s="42">
        <v>67721</v>
      </c>
      <c r="P45" s="42">
        <v>117</v>
      </c>
      <c r="Q45" s="42">
        <v>20</v>
      </c>
      <c r="R45" s="42">
        <v>6813</v>
      </c>
      <c r="S45" s="42">
        <v>729</v>
      </c>
      <c r="T45" s="42">
        <v>1595</v>
      </c>
      <c r="U45" s="42">
        <v>837</v>
      </c>
      <c r="V45" s="42">
        <v>64</v>
      </c>
      <c r="W45" s="42">
        <v>3494</v>
      </c>
      <c r="X45" s="42">
        <v>3677</v>
      </c>
      <c r="Y45" s="42">
        <v>998</v>
      </c>
      <c r="Z45" s="11">
        <v>106186</v>
      </c>
      <c r="AA45" s="42">
        <v>1075</v>
      </c>
      <c r="AB45" s="42">
        <v>351</v>
      </c>
      <c r="AC45" s="12">
        <v>1426</v>
      </c>
      <c r="AD45" s="42">
        <v>2623</v>
      </c>
      <c r="AE45" s="42">
        <v>299</v>
      </c>
      <c r="AF45" s="42">
        <v>43572</v>
      </c>
      <c r="AG45" s="42">
        <v>24187</v>
      </c>
      <c r="AH45" s="42">
        <v>118330</v>
      </c>
      <c r="AI45" s="42">
        <v>588</v>
      </c>
      <c r="AJ45" s="42">
        <v>4</v>
      </c>
      <c r="AK45" s="42">
        <v>444</v>
      </c>
      <c r="AL45" s="42">
        <v>49</v>
      </c>
      <c r="AM45" s="42"/>
      <c r="AN45" s="13">
        <v>190096</v>
      </c>
    </row>
    <row r="46" spans="1:40" hidden="1" x14ac:dyDescent="0.25">
      <c r="A46" s="47" t="s">
        <v>191</v>
      </c>
      <c r="B46" s="47" t="s">
        <v>192</v>
      </c>
      <c r="C46" s="47">
        <v>5310</v>
      </c>
      <c r="D46" s="47" t="s">
        <v>20</v>
      </c>
      <c r="E46" s="42">
        <v>1739</v>
      </c>
      <c r="F46" s="42">
        <v>1830</v>
      </c>
      <c r="G46" s="42">
        <v>41878</v>
      </c>
      <c r="H46" s="42">
        <v>876</v>
      </c>
      <c r="I46" s="42">
        <v>3546</v>
      </c>
      <c r="J46" s="10">
        <v>49869</v>
      </c>
      <c r="K46" s="42">
        <v>1770</v>
      </c>
      <c r="L46" s="42">
        <v>13834</v>
      </c>
      <c r="M46" s="42">
        <v>4310</v>
      </c>
      <c r="N46" s="42">
        <v>9</v>
      </c>
      <c r="O46" s="42">
        <v>72862</v>
      </c>
      <c r="P46" s="42">
        <v>115</v>
      </c>
      <c r="Q46" s="42">
        <v>20</v>
      </c>
      <c r="R46" s="42">
        <v>6762</v>
      </c>
      <c r="S46" s="42">
        <v>742</v>
      </c>
      <c r="T46" s="42">
        <v>1581</v>
      </c>
      <c r="U46" s="42">
        <v>835</v>
      </c>
      <c r="V46" s="42">
        <v>64</v>
      </c>
      <c r="W46" s="42">
        <v>3619</v>
      </c>
      <c r="X46" s="42">
        <v>3807</v>
      </c>
      <c r="Y46" s="42">
        <v>998</v>
      </c>
      <c r="Z46" s="11">
        <v>111328</v>
      </c>
      <c r="AA46" s="42">
        <v>1059</v>
      </c>
      <c r="AB46" s="42">
        <v>347</v>
      </c>
      <c r="AC46" s="12">
        <v>1406</v>
      </c>
      <c r="AD46" s="42">
        <v>2638</v>
      </c>
      <c r="AE46" s="42">
        <v>305</v>
      </c>
      <c r="AF46" s="42">
        <v>43323</v>
      </c>
      <c r="AG46" s="42">
        <v>23559</v>
      </c>
      <c r="AH46" s="42">
        <v>120993</v>
      </c>
      <c r="AI46" s="42">
        <v>606</v>
      </c>
      <c r="AJ46" s="42">
        <v>4</v>
      </c>
      <c r="AK46" s="42">
        <v>434</v>
      </c>
      <c r="AL46" s="42">
        <v>42</v>
      </c>
      <c r="AM46" s="42">
        <v>1</v>
      </c>
      <c r="AN46" s="13">
        <v>191905</v>
      </c>
    </row>
    <row r="47" spans="1:40" hidden="1" x14ac:dyDescent="0.25">
      <c r="A47" s="47" t="s">
        <v>193</v>
      </c>
      <c r="B47" s="47" t="s">
        <v>194</v>
      </c>
      <c r="C47" s="47">
        <v>5313</v>
      </c>
      <c r="D47" s="47" t="s">
        <v>20</v>
      </c>
      <c r="E47" s="42">
        <v>1622</v>
      </c>
      <c r="F47" s="42">
        <v>1868</v>
      </c>
      <c r="G47" s="42">
        <v>42927</v>
      </c>
      <c r="H47" s="42">
        <v>876</v>
      </c>
      <c r="I47" s="42">
        <v>3535</v>
      </c>
      <c r="J47" s="10">
        <v>50828</v>
      </c>
      <c r="K47" s="42">
        <v>1843</v>
      </c>
      <c r="L47" s="42">
        <v>16169</v>
      </c>
      <c r="M47" s="42">
        <v>4542</v>
      </c>
      <c r="N47" s="42">
        <v>9</v>
      </c>
      <c r="O47" s="42">
        <v>65524</v>
      </c>
      <c r="P47" s="42">
        <v>145</v>
      </c>
      <c r="Q47" s="42">
        <v>20</v>
      </c>
      <c r="R47" s="42">
        <v>6634</v>
      </c>
      <c r="S47" s="42">
        <v>1024</v>
      </c>
      <c r="T47" s="42">
        <v>1588</v>
      </c>
      <c r="U47" s="42">
        <v>887</v>
      </c>
      <c r="V47" s="42">
        <v>61</v>
      </c>
      <c r="W47" s="42">
        <v>4478</v>
      </c>
      <c r="X47" s="42">
        <v>4875</v>
      </c>
      <c r="Y47" s="42">
        <v>1000</v>
      </c>
      <c r="Z47" s="11">
        <v>108799</v>
      </c>
      <c r="AA47" s="42">
        <v>1105</v>
      </c>
      <c r="AB47" s="42">
        <v>352</v>
      </c>
      <c r="AC47" s="12">
        <v>1457</v>
      </c>
      <c r="AD47" s="42">
        <v>2962</v>
      </c>
      <c r="AE47" s="42">
        <v>301</v>
      </c>
      <c r="AF47" s="42">
        <v>40121</v>
      </c>
      <c r="AG47" s="42">
        <v>20018</v>
      </c>
      <c r="AH47" s="42">
        <v>114867</v>
      </c>
      <c r="AI47" s="42">
        <v>743</v>
      </c>
      <c r="AJ47" s="42">
        <v>4</v>
      </c>
      <c r="AK47" s="42">
        <v>458</v>
      </c>
      <c r="AL47" s="42">
        <v>54</v>
      </c>
      <c r="AM47" s="42"/>
      <c r="AN47" s="13">
        <v>179528</v>
      </c>
    </row>
    <row r="48" spans="1:40" hidden="1" x14ac:dyDescent="0.25">
      <c r="A48" s="47" t="s">
        <v>196</v>
      </c>
      <c r="B48" s="47" t="s">
        <v>194</v>
      </c>
      <c r="C48" s="47">
        <v>5314</v>
      </c>
      <c r="D48" s="47" t="s">
        <v>20</v>
      </c>
      <c r="E48" s="42">
        <v>1493</v>
      </c>
      <c r="F48" s="42">
        <v>1759</v>
      </c>
      <c r="G48" s="42">
        <v>40059</v>
      </c>
      <c r="H48" s="42">
        <v>826</v>
      </c>
      <c r="I48" s="42">
        <v>3399</v>
      </c>
      <c r="J48" s="10">
        <v>47536</v>
      </c>
      <c r="K48" s="42">
        <v>1681</v>
      </c>
      <c r="L48" s="42">
        <v>14681</v>
      </c>
      <c r="M48" s="42">
        <v>3910</v>
      </c>
      <c r="N48" s="42">
        <v>9</v>
      </c>
      <c r="O48" s="42">
        <v>58344</v>
      </c>
      <c r="P48" s="42">
        <v>117</v>
      </c>
      <c r="Q48" s="42">
        <v>20</v>
      </c>
      <c r="R48" s="42">
        <v>6097</v>
      </c>
      <c r="S48" s="42">
        <v>940</v>
      </c>
      <c r="T48" s="42">
        <v>1520</v>
      </c>
      <c r="U48" s="42">
        <v>784</v>
      </c>
      <c r="V48" s="42">
        <v>59</v>
      </c>
      <c r="W48" s="42">
        <v>4040</v>
      </c>
      <c r="X48" s="42">
        <v>4368</v>
      </c>
      <c r="Y48" s="42">
        <v>982</v>
      </c>
      <c r="Z48" s="11">
        <v>97552</v>
      </c>
      <c r="AA48" s="42">
        <v>991</v>
      </c>
      <c r="AB48" s="42">
        <v>321</v>
      </c>
      <c r="AC48" s="12">
        <v>1312</v>
      </c>
      <c r="AD48" s="42">
        <v>2621</v>
      </c>
      <c r="AE48" s="42">
        <v>268</v>
      </c>
      <c r="AF48" s="42">
        <v>36883</v>
      </c>
      <c r="AG48" s="42">
        <v>18194</v>
      </c>
      <c r="AH48" s="42">
        <v>73143</v>
      </c>
      <c r="AI48" s="42">
        <v>670</v>
      </c>
      <c r="AJ48" s="42">
        <v>4</v>
      </c>
      <c r="AK48" s="42">
        <v>416</v>
      </c>
      <c r="AL48" s="42">
        <v>45</v>
      </c>
      <c r="AM48" s="42"/>
      <c r="AN48" s="13">
        <v>132244</v>
      </c>
    </row>
    <row r="49" spans="1:40" hidden="1" x14ac:dyDescent="0.25">
      <c r="A49" s="47" t="s">
        <v>199</v>
      </c>
      <c r="B49" s="47" t="s">
        <v>194</v>
      </c>
      <c r="C49" s="47">
        <v>5315</v>
      </c>
      <c r="D49" s="47" t="s">
        <v>20</v>
      </c>
      <c r="E49" s="42">
        <v>1717</v>
      </c>
      <c r="F49" s="42">
        <v>1863</v>
      </c>
      <c r="G49" s="42">
        <v>43226</v>
      </c>
      <c r="H49" s="42">
        <v>876</v>
      </c>
      <c r="I49" s="42">
        <v>3569</v>
      </c>
      <c r="J49" s="10">
        <v>51251</v>
      </c>
      <c r="K49" s="42">
        <v>1819</v>
      </c>
      <c r="L49" s="42">
        <v>15946</v>
      </c>
      <c r="M49" s="42">
        <v>4350</v>
      </c>
      <c r="N49" s="42">
        <v>9</v>
      </c>
      <c r="O49" s="42">
        <v>66401</v>
      </c>
      <c r="P49" s="42">
        <v>142</v>
      </c>
      <c r="Q49" s="42">
        <v>20</v>
      </c>
      <c r="R49" s="42">
        <v>6652</v>
      </c>
      <c r="S49" s="42">
        <v>1043</v>
      </c>
      <c r="T49" s="42">
        <v>1589</v>
      </c>
      <c r="U49" s="42">
        <v>873</v>
      </c>
      <c r="V49" s="42">
        <v>64</v>
      </c>
      <c r="W49" s="42">
        <v>4342</v>
      </c>
      <c r="X49" s="42">
        <v>4960</v>
      </c>
      <c r="Y49" s="42">
        <v>998</v>
      </c>
      <c r="Z49" s="11">
        <v>109208</v>
      </c>
      <c r="AA49" s="42">
        <v>1068</v>
      </c>
      <c r="AB49" s="42">
        <v>346</v>
      </c>
      <c r="AC49" s="12">
        <v>1414</v>
      </c>
      <c r="AD49" s="42">
        <v>2930</v>
      </c>
      <c r="AE49" s="42">
        <v>290</v>
      </c>
      <c r="AF49" s="42">
        <v>40323</v>
      </c>
      <c r="AG49" s="42">
        <v>20097</v>
      </c>
      <c r="AH49" s="42">
        <v>136443</v>
      </c>
      <c r="AI49" s="42">
        <v>735</v>
      </c>
      <c r="AJ49" s="42">
        <v>4</v>
      </c>
      <c r="AK49" s="42">
        <v>436</v>
      </c>
      <c r="AL49" s="42">
        <v>54</v>
      </c>
      <c r="AM49" s="42">
        <v>1</v>
      </c>
      <c r="AN49" s="13">
        <v>201313</v>
      </c>
    </row>
    <row r="50" spans="1:40" hidden="1" x14ac:dyDescent="0.25">
      <c r="A50" s="47" t="s">
        <v>202</v>
      </c>
      <c r="B50" s="47" t="s">
        <v>203</v>
      </c>
      <c r="C50" s="47">
        <v>5320</v>
      </c>
      <c r="D50" s="47" t="s">
        <v>20</v>
      </c>
      <c r="E50" s="42">
        <v>1705</v>
      </c>
      <c r="F50" s="42">
        <v>1889</v>
      </c>
      <c r="G50" s="42">
        <v>43136</v>
      </c>
      <c r="H50" s="42">
        <v>876</v>
      </c>
      <c r="I50" s="42">
        <v>3549</v>
      </c>
      <c r="J50" s="10">
        <v>51155</v>
      </c>
      <c r="K50" s="42">
        <v>1791</v>
      </c>
      <c r="L50" s="42">
        <v>15375</v>
      </c>
      <c r="M50" s="42">
        <v>4334</v>
      </c>
      <c r="N50" s="42">
        <v>9</v>
      </c>
      <c r="O50" s="42">
        <v>76229</v>
      </c>
      <c r="P50" s="42">
        <v>169</v>
      </c>
      <c r="Q50" s="42">
        <v>20</v>
      </c>
      <c r="R50" s="42">
        <v>6572</v>
      </c>
      <c r="S50" s="42">
        <v>1016</v>
      </c>
      <c r="T50" s="42">
        <v>1580</v>
      </c>
      <c r="U50" s="42">
        <v>892</v>
      </c>
      <c r="V50" s="42">
        <v>63</v>
      </c>
      <c r="W50" s="42">
        <v>4177</v>
      </c>
      <c r="X50" s="42">
        <v>4878</v>
      </c>
      <c r="Y50" s="42">
        <v>996</v>
      </c>
      <c r="Z50" s="11">
        <v>118101</v>
      </c>
      <c r="AA50" s="42">
        <v>1078</v>
      </c>
      <c r="AB50" s="42">
        <v>348</v>
      </c>
      <c r="AC50" s="12">
        <v>1426</v>
      </c>
      <c r="AD50" s="42">
        <v>3093</v>
      </c>
      <c r="AE50" s="42">
        <v>306</v>
      </c>
      <c r="AF50" s="42">
        <v>41417</v>
      </c>
      <c r="AG50" s="42">
        <v>20855</v>
      </c>
      <c r="AH50" s="42">
        <v>99086</v>
      </c>
      <c r="AI50" s="42">
        <v>933</v>
      </c>
      <c r="AJ50" s="42">
        <v>4</v>
      </c>
      <c r="AK50" s="42">
        <v>459</v>
      </c>
      <c r="AL50" s="42">
        <v>54</v>
      </c>
      <c r="AM50" s="42">
        <v>12</v>
      </c>
      <c r="AN50" s="13">
        <v>166219</v>
      </c>
    </row>
    <row r="51" spans="1:40" hidden="1" x14ac:dyDescent="0.25">
      <c r="A51" s="47" t="s">
        <v>205</v>
      </c>
      <c r="B51" s="47" t="s">
        <v>203</v>
      </c>
      <c r="C51" s="47">
        <v>5321</v>
      </c>
      <c r="D51" s="47" t="s">
        <v>20</v>
      </c>
      <c r="E51" s="42">
        <v>1679</v>
      </c>
      <c r="F51" s="42">
        <v>1873</v>
      </c>
      <c r="G51" s="42">
        <v>43153</v>
      </c>
      <c r="H51" s="42">
        <v>876</v>
      </c>
      <c r="I51" s="42">
        <v>3543</v>
      </c>
      <c r="J51" s="10">
        <v>51124</v>
      </c>
      <c r="K51" s="42">
        <v>1783</v>
      </c>
      <c r="L51" s="42">
        <v>16201</v>
      </c>
      <c r="M51" s="42">
        <v>4366</v>
      </c>
      <c r="N51" s="42">
        <v>9</v>
      </c>
      <c r="O51" s="42">
        <v>64166</v>
      </c>
      <c r="P51" s="42">
        <v>131</v>
      </c>
      <c r="Q51" s="42">
        <v>20</v>
      </c>
      <c r="R51" s="42">
        <v>6627</v>
      </c>
      <c r="S51" s="42">
        <v>1039</v>
      </c>
      <c r="T51" s="42">
        <v>1598</v>
      </c>
      <c r="U51" s="42">
        <v>895</v>
      </c>
      <c r="V51" s="42">
        <v>64</v>
      </c>
      <c r="W51" s="42">
        <v>4410</v>
      </c>
      <c r="X51" s="42">
        <v>4969</v>
      </c>
      <c r="Y51" s="42">
        <v>996</v>
      </c>
      <c r="Z51" s="11">
        <v>107274</v>
      </c>
      <c r="AA51" s="42">
        <v>1074</v>
      </c>
      <c r="AB51" s="42">
        <v>346</v>
      </c>
      <c r="AC51" s="12">
        <v>1420</v>
      </c>
      <c r="AD51" s="42">
        <v>3118</v>
      </c>
      <c r="AE51" s="42">
        <v>306</v>
      </c>
      <c r="AF51" s="42">
        <v>52310</v>
      </c>
      <c r="AG51" s="42">
        <v>20966</v>
      </c>
      <c r="AH51" s="42">
        <v>118625</v>
      </c>
      <c r="AI51" s="42">
        <v>959</v>
      </c>
      <c r="AJ51" s="42">
        <v>4</v>
      </c>
      <c r="AK51" s="42">
        <v>460</v>
      </c>
      <c r="AL51" s="42">
        <v>53</v>
      </c>
      <c r="AM51" s="42">
        <v>113</v>
      </c>
      <c r="AN51" s="13">
        <v>196914</v>
      </c>
    </row>
    <row r="52" spans="1:40" hidden="1" x14ac:dyDescent="0.25">
      <c r="A52" s="47" t="s">
        <v>208</v>
      </c>
      <c r="B52" s="47" t="s">
        <v>209</v>
      </c>
      <c r="C52" s="47">
        <v>5322</v>
      </c>
      <c r="D52" s="47" t="s">
        <v>20</v>
      </c>
      <c r="E52" s="42">
        <v>1724</v>
      </c>
      <c r="F52" s="42">
        <v>1855</v>
      </c>
      <c r="G52" s="42">
        <v>43211</v>
      </c>
      <c r="H52" s="42">
        <v>876</v>
      </c>
      <c r="I52" s="42">
        <v>2277</v>
      </c>
      <c r="J52" s="10">
        <v>49943</v>
      </c>
      <c r="K52" s="42">
        <v>1808</v>
      </c>
      <c r="L52" s="42">
        <v>16232</v>
      </c>
      <c r="M52" s="42">
        <v>4367</v>
      </c>
      <c r="N52" s="42">
        <v>9</v>
      </c>
      <c r="O52" s="42">
        <v>55730</v>
      </c>
      <c r="P52" s="42">
        <v>148</v>
      </c>
      <c r="Q52" s="42">
        <v>20</v>
      </c>
      <c r="R52" s="42">
        <v>6634</v>
      </c>
      <c r="S52" s="42">
        <v>1027</v>
      </c>
      <c r="T52" s="42">
        <v>1591</v>
      </c>
      <c r="U52" s="42">
        <v>901</v>
      </c>
      <c r="V52" s="42">
        <v>64</v>
      </c>
      <c r="W52" s="42">
        <v>4382</v>
      </c>
      <c r="X52" s="42">
        <v>4930</v>
      </c>
      <c r="Y52" s="42">
        <v>998</v>
      </c>
      <c r="Z52" s="11">
        <v>98841</v>
      </c>
      <c r="AA52" s="42">
        <v>1090</v>
      </c>
      <c r="AB52" s="42">
        <v>345</v>
      </c>
      <c r="AC52" s="12">
        <v>1435</v>
      </c>
      <c r="AD52" s="42">
        <v>3026</v>
      </c>
      <c r="AE52" s="42">
        <v>308</v>
      </c>
      <c r="AF52" s="42">
        <v>42618</v>
      </c>
      <c r="AG52" s="42">
        <v>21145</v>
      </c>
      <c r="AH52" s="42">
        <v>116261</v>
      </c>
      <c r="AI52" s="42">
        <v>821</v>
      </c>
      <c r="AJ52" s="42">
        <v>4</v>
      </c>
      <c r="AK52" s="42">
        <v>461</v>
      </c>
      <c r="AL52" s="42">
        <v>54</v>
      </c>
      <c r="AM52" s="42">
        <v>43</v>
      </c>
      <c r="AN52" s="13">
        <v>184741</v>
      </c>
    </row>
    <row r="53" spans="1:40" hidden="1" x14ac:dyDescent="0.25">
      <c r="A53" s="47" t="s">
        <v>211</v>
      </c>
      <c r="B53" s="47" t="s">
        <v>209</v>
      </c>
      <c r="C53" s="47">
        <v>5323</v>
      </c>
      <c r="D53" s="47" t="s">
        <v>20</v>
      </c>
      <c r="E53" s="42">
        <v>1646</v>
      </c>
      <c r="F53" s="42">
        <v>1863</v>
      </c>
      <c r="G53" s="42">
        <v>43047</v>
      </c>
      <c r="H53" s="42">
        <v>876</v>
      </c>
      <c r="I53" s="42">
        <v>2372</v>
      </c>
      <c r="J53" s="10">
        <v>49804</v>
      </c>
      <c r="K53" s="42">
        <v>1799</v>
      </c>
      <c r="L53" s="42">
        <v>15741</v>
      </c>
      <c r="M53" s="42">
        <v>4400</v>
      </c>
      <c r="N53" s="42">
        <v>9</v>
      </c>
      <c r="O53" s="42">
        <v>67055</v>
      </c>
      <c r="P53" s="42">
        <v>115</v>
      </c>
      <c r="Q53" s="42">
        <v>20</v>
      </c>
      <c r="R53" s="42">
        <v>6687</v>
      </c>
      <c r="S53" s="42">
        <v>1035</v>
      </c>
      <c r="T53" s="42">
        <v>1599</v>
      </c>
      <c r="U53" s="42">
        <v>878</v>
      </c>
      <c r="V53" s="42">
        <v>63</v>
      </c>
      <c r="W53" s="42">
        <v>4366</v>
      </c>
      <c r="X53" s="42">
        <v>4908</v>
      </c>
      <c r="Y53" s="42">
        <v>997</v>
      </c>
      <c r="Z53" s="11">
        <v>109672</v>
      </c>
      <c r="AA53" s="42">
        <v>1084</v>
      </c>
      <c r="AB53" s="42">
        <v>341</v>
      </c>
      <c r="AC53" s="12">
        <v>1425</v>
      </c>
      <c r="AD53" s="42">
        <v>2928</v>
      </c>
      <c r="AE53" s="42">
        <v>301</v>
      </c>
      <c r="AF53" s="42">
        <v>43245</v>
      </c>
      <c r="AG53" s="42">
        <v>20599</v>
      </c>
      <c r="AH53" s="42">
        <v>86305</v>
      </c>
      <c r="AI53" s="42">
        <v>790</v>
      </c>
      <c r="AJ53" s="42">
        <v>4</v>
      </c>
      <c r="AK53" s="42">
        <v>460</v>
      </c>
      <c r="AL53" s="42">
        <v>54</v>
      </c>
      <c r="AM53" s="42">
        <v>27</v>
      </c>
      <c r="AN53" s="13">
        <v>154713</v>
      </c>
    </row>
    <row r="54" spans="1:40" hidden="1" x14ac:dyDescent="0.25">
      <c r="A54" s="47" t="s">
        <v>213</v>
      </c>
      <c r="B54" s="47" t="s">
        <v>214</v>
      </c>
      <c r="C54" s="47">
        <v>5324</v>
      </c>
      <c r="D54" s="47" t="s">
        <v>20</v>
      </c>
      <c r="E54" s="42">
        <v>1588</v>
      </c>
      <c r="F54" s="42">
        <v>1883</v>
      </c>
      <c r="G54" s="42">
        <v>42891</v>
      </c>
      <c r="H54" s="42">
        <v>876</v>
      </c>
      <c r="I54" s="42">
        <v>3516</v>
      </c>
      <c r="J54" s="10">
        <v>50754</v>
      </c>
      <c r="K54" s="42">
        <v>1801</v>
      </c>
      <c r="L54" s="42">
        <v>16007</v>
      </c>
      <c r="M54" s="42">
        <v>4273</v>
      </c>
      <c r="N54" s="42">
        <v>9</v>
      </c>
      <c r="O54" s="42">
        <v>68008</v>
      </c>
      <c r="P54" s="42">
        <v>127</v>
      </c>
      <c r="Q54" s="42">
        <v>20</v>
      </c>
      <c r="R54" s="42">
        <v>6606</v>
      </c>
      <c r="S54" s="42">
        <v>1030</v>
      </c>
      <c r="T54" s="42">
        <v>1601</v>
      </c>
      <c r="U54" s="42">
        <v>892</v>
      </c>
      <c r="V54" s="42">
        <v>64</v>
      </c>
      <c r="W54" s="42">
        <v>4484</v>
      </c>
      <c r="X54" s="42">
        <v>4908</v>
      </c>
      <c r="Y54" s="42">
        <v>996</v>
      </c>
      <c r="Z54" s="11">
        <v>110826</v>
      </c>
      <c r="AA54" s="42">
        <v>1068</v>
      </c>
      <c r="AB54" s="42">
        <v>340</v>
      </c>
      <c r="AC54" s="12">
        <v>1408</v>
      </c>
      <c r="AD54" s="42">
        <v>2936</v>
      </c>
      <c r="AE54" s="42">
        <v>289</v>
      </c>
      <c r="AF54" s="42">
        <v>40153</v>
      </c>
      <c r="AG54" s="42">
        <v>20379</v>
      </c>
      <c r="AH54" s="42">
        <v>88053</v>
      </c>
      <c r="AI54" s="42">
        <v>809</v>
      </c>
      <c r="AJ54" s="42">
        <v>4</v>
      </c>
      <c r="AK54" s="42">
        <v>447</v>
      </c>
      <c r="AL54" s="42">
        <v>54</v>
      </c>
      <c r="AM54" s="42">
        <v>12</v>
      </c>
      <c r="AN54" s="13">
        <v>153136</v>
      </c>
    </row>
    <row r="55" spans="1:40" hidden="1" x14ac:dyDescent="0.25">
      <c r="A55" s="47" t="s">
        <v>217</v>
      </c>
      <c r="B55" s="47" t="s">
        <v>214</v>
      </c>
      <c r="C55" s="47">
        <v>5327</v>
      </c>
      <c r="D55" s="47" t="s">
        <v>20</v>
      </c>
      <c r="E55" s="42">
        <v>1649</v>
      </c>
      <c r="F55" s="42">
        <v>1872</v>
      </c>
      <c r="G55" s="42">
        <v>42204</v>
      </c>
      <c r="H55" s="42">
        <v>876</v>
      </c>
      <c r="I55" s="42">
        <v>3544</v>
      </c>
      <c r="J55" s="10">
        <v>50145</v>
      </c>
      <c r="K55" s="42">
        <v>1795</v>
      </c>
      <c r="L55" s="42">
        <v>16038</v>
      </c>
      <c r="M55" s="42">
        <v>4350</v>
      </c>
      <c r="N55" s="42">
        <v>9</v>
      </c>
      <c r="O55" s="42">
        <v>68282</v>
      </c>
      <c r="P55" s="42">
        <v>165</v>
      </c>
      <c r="Q55" s="42">
        <v>20</v>
      </c>
      <c r="R55" s="42">
        <v>6011</v>
      </c>
      <c r="S55" s="42">
        <v>1037</v>
      </c>
      <c r="T55" s="42">
        <v>1594</v>
      </c>
      <c r="U55" s="42">
        <v>907</v>
      </c>
      <c r="V55" s="42">
        <v>64</v>
      </c>
      <c r="W55" s="42">
        <v>4198</v>
      </c>
      <c r="X55" s="42">
        <v>4321</v>
      </c>
      <c r="Y55" s="42">
        <v>996</v>
      </c>
      <c r="Z55" s="11">
        <v>109787</v>
      </c>
      <c r="AA55" s="42">
        <v>768</v>
      </c>
      <c r="AB55" s="42">
        <v>343</v>
      </c>
      <c r="AC55" s="12">
        <v>1111</v>
      </c>
      <c r="AD55" s="42">
        <v>2741</v>
      </c>
      <c r="AE55" s="42">
        <v>304</v>
      </c>
      <c r="AF55" s="42">
        <v>40898</v>
      </c>
      <c r="AG55" s="42">
        <v>20642</v>
      </c>
      <c r="AH55" s="42">
        <v>80014</v>
      </c>
      <c r="AI55" s="42">
        <v>895</v>
      </c>
      <c r="AJ55" s="42">
        <v>4</v>
      </c>
      <c r="AK55" s="42">
        <v>136</v>
      </c>
      <c r="AL55" s="42">
        <v>54</v>
      </c>
      <c r="AM55" s="42">
        <v>12</v>
      </c>
      <c r="AN55" s="13">
        <v>145700</v>
      </c>
    </row>
    <row r="56" spans="1:40" hidden="1" x14ac:dyDescent="0.25">
      <c r="A56" s="47" t="s">
        <v>219</v>
      </c>
      <c r="B56" s="47" t="s">
        <v>220</v>
      </c>
      <c r="C56" s="47">
        <v>5331</v>
      </c>
      <c r="D56" s="47" t="s">
        <v>20</v>
      </c>
      <c r="E56" s="42">
        <v>1644</v>
      </c>
      <c r="F56" s="42">
        <v>1853</v>
      </c>
      <c r="G56" s="42">
        <v>41958</v>
      </c>
      <c r="H56" s="42">
        <v>875</v>
      </c>
      <c r="I56" s="42">
        <v>3541</v>
      </c>
      <c r="J56" s="10">
        <v>49871</v>
      </c>
      <c r="K56" s="42">
        <v>1788</v>
      </c>
      <c r="L56" s="42">
        <v>15412</v>
      </c>
      <c r="M56" s="42">
        <v>4342</v>
      </c>
      <c r="N56" s="42">
        <v>9</v>
      </c>
      <c r="O56" s="42">
        <v>63534</v>
      </c>
      <c r="P56" s="42">
        <v>119</v>
      </c>
      <c r="Q56" s="42">
        <v>20</v>
      </c>
      <c r="R56" s="42">
        <v>5929</v>
      </c>
      <c r="S56" s="42">
        <v>1001</v>
      </c>
      <c r="T56" s="42">
        <v>1595</v>
      </c>
      <c r="U56" s="42">
        <v>866</v>
      </c>
      <c r="V56" s="42">
        <v>62</v>
      </c>
      <c r="W56" s="42">
        <v>3971</v>
      </c>
      <c r="X56" s="42">
        <v>4179</v>
      </c>
      <c r="Y56" s="42">
        <v>1005</v>
      </c>
      <c r="Z56" s="11">
        <v>103832</v>
      </c>
      <c r="AA56" s="42">
        <v>748</v>
      </c>
      <c r="AB56" s="42">
        <v>350</v>
      </c>
      <c r="AC56" s="12">
        <v>1098</v>
      </c>
      <c r="AD56" s="42">
        <v>2627</v>
      </c>
      <c r="AE56" s="42">
        <v>293</v>
      </c>
      <c r="AF56" s="42">
        <v>40625</v>
      </c>
      <c r="AG56" s="42">
        <v>20661</v>
      </c>
      <c r="AH56" s="42">
        <v>127719</v>
      </c>
      <c r="AI56" s="42">
        <v>818</v>
      </c>
      <c r="AJ56" s="42">
        <v>4</v>
      </c>
      <c r="AK56" s="42">
        <v>103</v>
      </c>
      <c r="AL56" s="42">
        <v>53</v>
      </c>
      <c r="AM56" s="42">
        <v>13</v>
      </c>
      <c r="AN56" s="13">
        <v>192916</v>
      </c>
    </row>
    <row r="57" spans="1:40" hidden="1" x14ac:dyDescent="0.25">
      <c r="A57" s="47" t="s">
        <v>222</v>
      </c>
      <c r="B57" s="47" t="s">
        <v>220</v>
      </c>
      <c r="C57" s="47">
        <v>5332</v>
      </c>
      <c r="D57" s="47" t="s">
        <v>20</v>
      </c>
      <c r="E57" s="42">
        <v>1706</v>
      </c>
      <c r="F57" s="42">
        <v>1875</v>
      </c>
      <c r="G57" s="42">
        <v>42563</v>
      </c>
      <c r="H57" s="42">
        <v>888</v>
      </c>
      <c r="I57" s="42">
        <v>3550</v>
      </c>
      <c r="J57" s="10">
        <v>50582</v>
      </c>
      <c r="K57" s="42">
        <v>1888</v>
      </c>
      <c r="L57" s="42">
        <v>16884</v>
      </c>
      <c r="M57" s="42">
        <v>4460</v>
      </c>
      <c r="N57" s="42">
        <v>9</v>
      </c>
      <c r="O57" s="42">
        <v>63341</v>
      </c>
      <c r="P57" s="42">
        <v>116</v>
      </c>
      <c r="Q57" s="42">
        <v>20</v>
      </c>
      <c r="R57" s="42">
        <v>6153</v>
      </c>
      <c r="S57" s="42">
        <v>1024</v>
      </c>
      <c r="T57" s="42">
        <v>1721</v>
      </c>
      <c r="U57" s="42">
        <v>888</v>
      </c>
      <c r="V57" s="42">
        <v>64</v>
      </c>
      <c r="W57" s="42">
        <v>4318</v>
      </c>
      <c r="X57" s="42">
        <v>4378</v>
      </c>
      <c r="Y57" s="42">
        <v>1107</v>
      </c>
      <c r="Z57" s="11">
        <v>106371</v>
      </c>
      <c r="AA57" s="42">
        <v>766</v>
      </c>
      <c r="AB57" s="42">
        <v>339</v>
      </c>
      <c r="AC57" s="12">
        <v>1105</v>
      </c>
      <c r="AD57" s="42">
        <v>2767</v>
      </c>
      <c r="AE57" s="42">
        <v>297</v>
      </c>
      <c r="AF57" s="42">
        <v>41332</v>
      </c>
      <c r="AG57" s="42">
        <v>20884</v>
      </c>
      <c r="AH57" s="42">
        <v>140825</v>
      </c>
      <c r="AI57" s="42">
        <v>910</v>
      </c>
      <c r="AJ57" s="42">
        <v>4</v>
      </c>
      <c r="AK57" s="42">
        <v>135</v>
      </c>
      <c r="AL57" s="42">
        <v>59</v>
      </c>
      <c r="AM57" s="42">
        <v>12</v>
      </c>
      <c r="AN57" s="13">
        <v>207225</v>
      </c>
    </row>
    <row r="58" spans="1:40" hidden="1" x14ac:dyDescent="0.25">
      <c r="A58" s="47" t="s">
        <v>224</v>
      </c>
      <c r="B58" s="47" t="s">
        <v>225</v>
      </c>
      <c r="C58" s="47">
        <v>5333</v>
      </c>
      <c r="D58" s="47" t="s">
        <v>20</v>
      </c>
      <c r="E58" s="42">
        <v>1632</v>
      </c>
      <c r="F58" s="42">
        <v>1871</v>
      </c>
      <c r="G58" s="42">
        <v>42016</v>
      </c>
      <c r="H58" s="42">
        <v>876</v>
      </c>
      <c r="I58" s="42">
        <v>3544</v>
      </c>
      <c r="J58" s="10">
        <v>49939</v>
      </c>
      <c r="K58" s="42">
        <v>1806</v>
      </c>
      <c r="L58" s="42">
        <v>16076</v>
      </c>
      <c r="M58" s="42">
        <v>4307</v>
      </c>
      <c r="N58" s="42">
        <v>9</v>
      </c>
      <c r="O58" s="42">
        <v>65004</v>
      </c>
      <c r="P58" s="42">
        <v>163</v>
      </c>
      <c r="Q58" s="42">
        <v>20</v>
      </c>
      <c r="R58" s="42">
        <v>5941</v>
      </c>
      <c r="S58" s="42">
        <v>1026</v>
      </c>
      <c r="T58" s="42">
        <v>1628</v>
      </c>
      <c r="U58" s="42">
        <v>884</v>
      </c>
      <c r="V58" s="42">
        <v>63</v>
      </c>
      <c r="W58" s="42">
        <v>4129</v>
      </c>
      <c r="X58" s="42">
        <v>4254</v>
      </c>
      <c r="Y58" s="42">
        <v>1005</v>
      </c>
      <c r="Z58" s="11">
        <v>106315</v>
      </c>
      <c r="AA58" s="42">
        <v>752</v>
      </c>
      <c r="AB58" s="42">
        <v>338</v>
      </c>
      <c r="AC58" s="12">
        <v>1090</v>
      </c>
      <c r="AD58" s="42">
        <v>2664</v>
      </c>
      <c r="AE58" s="42">
        <v>286</v>
      </c>
      <c r="AF58" s="42">
        <v>40638</v>
      </c>
      <c r="AG58" s="42">
        <v>20720</v>
      </c>
      <c r="AH58" s="42">
        <v>87168</v>
      </c>
      <c r="AI58" s="42">
        <v>812</v>
      </c>
      <c r="AJ58" s="42">
        <v>4</v>
      </c>
      <c r="AK58" s="42">
        <v>118</v>
      </c>
      <c r="AL58" s="42">
        <v>54</v>
      </c>
      <c r="AM58" s="42">
        <v>12</v>
      </c>
      <c r="AN58" s="13">
        <v>152476</v>
      </c>
    </row>
    <row r="59" spans="1:40" x14ac:dyDescent="0.25">
      <c r="A59" s="47" t="s">
        <v>227</v>
      </c>
      <c r="B59" s="47" t="s">
        <v>225</v>
      </c>
      <c r="C59" s="47">
        <v>5334</v>
      </c>
      <c r="D59" s="47" t="s">
        <v>49</v>
      </c>
      <c r="E59" s="42">
        <v>1613</v>
      </c>
      <c r="F59" s="42">
        <v>1882</v>
      </c>
      <c r="G59" s="42">
        <v>41251</v>
      </c>
      <c r="H59" s="42">
        <v>732</v>
      </c>
      <c r="I59" s="42">
        <v>3540</v>
      </c>
      <c r="J59" s="10">
        <v>49018</v>
      </c>
      <c r="K59" s="42">
        <v>1818</v>
      </c>
      <c r="L59" s="42">
        <v>14795</v>
      </c>
      <c r="M59" s="42">
        <v>4209</v>
      </c>
      <c r="N59" s="42">
        <v>9</v>
      </c>
      <c r="O59" s="42">
        <v>53741</v>
      </c>
      <c r="P59" s="42">
        <v>58</v>
      </c>
      <c r="Q59" s="42">
        <v>20</v>
      </c>
      <c r="R59" s="42">
        <v>5023</v>
      </c>
      <c r="S59" s="42">
        <v>834</v>
      </c>
      <c r="T59" s="42">
        <v>1252</v>
      </c>
      <c r="U59" s="42">
        <v>892</v>
      </c>
      <c r="V59" s="42">
        <v>64</v>
      </c>
      <c r="W59" s="42">
        <v>3572</v>
      </c>
      <c r="X59" s="42">
        <v>3614</v>
      </c>
      <c r="Y59" s="42">
        <v>996</v>
      </c>
      <c r="Z59" s="11">
        <v>90897</v>
      </c>
      <c r="AA59" s="42">
        <v>760</v>
      </c>
      <c r="AB59" s="42">
        <v>355</v>
      </c>
      <c r="AC59" s="12">
        <v>1115</v>
      </c>
      <c r="AD59" s="42">
        <v>2480</v>
      </c>
      <c r="AE59" s="42">
        <v>275</v>
      </c>
      <c r="AF59" s="42">
        <v>50615</v>
      </c>
      <c r="AG59" s="42">
        <v>21140</v>
      </c>
      <c r="AH59" s="42">
        <v>127400</v>
      </c>
      <c r="AI59" s="42">
        <v>699</v>
      </c>
      <c r="AJ59" s="42">
        <v>4</v>
      </c>
      <c r="AK59" s="42">
        <v>135</v>
      </c>
      <c r="AL59" s="42">
        <v>20</v>
      </c>
      <c r="AM59" s="42">
        <v>12</v>
      </c>
      <c r="AN59" s="13">
        <v>202780</v>
      </c>
    </row>
    <row r="60" spans="1:40" x14ac:dyDescent="0.25">
      <c r="A60" s="47" t="s">
        <v>230</v>
      </c>
      <c r="B60" s="47" t="s">
        <v>231</v>
      </c>
      <c r="C60" s="47">
        <v>5338</v>
      </c>
      <c r="D60" s="47" t="s">
        <v>49</v>
      </c>
      <c r="E60" s="42">
        <v>1604</v>
      </c>
      <c r="F60" s="42">
        <v>1856</v>
      </c>
      <c r="G60" s="42">
        <v>41497</v>
      </c>
      <c r="H60" s="42">
        <v>730</v>
      </c>
      <c r="I60" s="42">
        <v>3550</v>
      </c>
      <c r="J60" s="10">
        <v>49237</v>
      </c>
      <c r="K60" s="42">
        <v>1794</v>
      </c>
      <c r="L60" s="42">
        <v>14564</v>
      </c>
      <c r="M60" s="42">
        <v>4286</v>
      </c>
      <c r="N60" s="42">
        <v>9</v>
      </c>
      <c r="O60" s="42">
        <v>50033</v>
      </c>
      <c r="P60" s="42">
        <v>58</v>
      </c>
      <c r="Q60" s="42">
        <v>20</v>
      </c>
      <c r="R60" s="42">
        <v>4920</v>
      </c>
      <c r="S60" s="42">
        <v>834</v>
      </c>
      <c r="T60" s="42">
        <v>1255</v>
      </c>
      <c r="U60" s="42">
        <v>872</v>
      </c>
      <c r="V60" s="42">
        <v>64</v>
      </c>
      <c r="W60" s="42">
        <v>3482</v>
      </c>
      <c r="X60" s="42">
        <v>3655</v>
      </c>
      <c r="Y60" s="42">
        <v>998</v>
      </c>
      <c r="Z60" s="11">
        <v>86844</v>
      </c>
      <c r="AA60" s="42">
        <v>751</v>
      </c>
      <c r="AB60" s="42">
        <v>348</v>
      </c>
      <c r="AC60" s="12">
        <v>1099</v>
      </c>
      <c r="AD60" s="42">
        <v>2435</v>
      </c>
      <c r="AE60" s="42">
        <v>302</v>
      </c>
      <c r="AF60" s="42">
        <v>53617</v>
      </c>
      <c r="AG60" s="42">
        <v>22580</v>
      </c>
      <c r="AH60" s="42">
        <v>143059</v>
      </c>
      <c r="AI60" s="42">
        <v>648</v>
      </c>
      <c r="AJ60" s="42">
        <v>4</v>
      </c>
      <c r="AK60" s="42">
        <v>132</v>
      </c>
      <c r="AL60" s="42">
        <v>22</v>
      </c>
      <c r="AM60" s="42">
        <v>12</v>
      </c>
      <c r="AN60" s="13">
        <v>222811</v>
      </c>
    </row>
    <row r="61" spans="1:40" hidden="1" x14ac:dyDescent="0.25">
      <c r="A61" s="47" t="s">
        <v>233</v>
      </c>
      <c r="B61" s="47" t="s">
        <v>231</v>
      </c>
      <c r="C61" s="47">
        <v>5339</v>
      </c>
      <c r="D61" s="47" t="s">
        <v>20</v>
      </c>
      <c r="E61" s="42">
        <v>1670</v>
      </c>
      <c r="F61" s="42">
        <v>1885</v>
      </c>
      <c r="G61" s="42">
        <v>41991</v>
      </c>
      <c r="H61" s="42">
        <v>876</v>
      </c>
      <c r="I61" s="42">
        <v>3525</v>
      </c>
      <c r="J61" s="10">
        <v>49947</v>
      </c>
      <c r="K61" s="42">
        <v>1824</v>
      </c>
      <c r="L61" s="42">
        <v>15600</v>
      </c>
      <c r="M61" s="42">
        <v>4299</v>
      </c>
      <c r="N61" s="42">
        <v>9</v>
      </c>
      <c r="O61" s="42">
        <v>74532</v>
      </c>
      <c r="P61" s="42">
        <v>158</v>
      </c>
      <c r="Q61" s="42">
        <v>20</v>
      </c>
      <c r="R61" s="42">
        <v>5914</v>
      </c>
      <c r="S61" s="42">
        <v>1016</v>
      </c>
      <c r="T61" s="42">
        <v>1622</v>
      </c>
      <c r="U61" s="42">
        <v>901</v>
      </c>
      <c r="V61" s="42">
        <v>63</v>
      </c>
      <c r="W61" s="42">
        <v>3899</v>
      </c>
      <c r="X61" s="42">
        <v>4262</v>
      </c>
      <c r="Y61" s="42">
        <v>997</v>
      </c>
      <c r="Z61" s="11">
        <v>115116</v>
      </c>
      <c r="AA61" s="42">
        <v>788</v>
      </c>
      <c r="AB61" s="42">
        <v>351</v>
      </c>
      <c r="AC61" s="12">
        <v>1139</v>
      </c>
      <c r="AD61" s="42">
        <v>2657</v>
      </c>
      <c r="AE61" s="42">
        <v>305</v>
      </c>
      <c r="AF61" s="42">
        <v>41116</v>
      </c>
      <c r="AG61" s="42">
        <v>20744</v>
      </c>
      <c r="AH61" s="42">
        <v>89009</v>
      </c>
      <c r="AI61" s="42">
        <v>807</v>
      </c>
      <c r="AJ61" s="42">
        <v>4</v>
      </c>
      <c r="AK61" s="42">
        <v>136</v>
      </c>
      <c r="AL61" s="42">
        <v>53</v>
      </c>
      <c r="AM61" s="42">
        <v>12</v>
      </c>
      <c r="AN61" s="13">
        <v>154843</v>
      </c>
    </row>
    <row r="62" spans="1:40" x14ac:dyDescent="0.25">
      <c r="A62" s="31" t="s">
        <v>235</v>
      </c>
      <c r="B62" s="32" t="s">
        <v>236</v>
      </c>
      <c r="C62" s="32">
        <v>5342</v>
      </c>
      <c r="D62" s="32" t="s">
        <v>49</v>
      </c>
      <c r="E62" s="33">
        <v>1576</v>
      </c>
      <c r="F62" s="33">
        <v>1857</v>
      </c>
      <c r="G62" s="33">
        <v>41386</v>
      </c>
      <c r="H62" s="33">
        <v>865</v>
      </c>
      <c r="I62" s="33">
        <v>3547</v>
      </c>
      <c r="J62" s="34">
        <v>49231</v>
      </c>
      <c r="K62" s="33">
        <v>1808</v>
      </c>
      <c r="L62" s="33">
        <v>14570</v>
      </c>
      <c r="M62" s="33">
        <v>4270</v>
      </c>
      <c r="N62" s="33">
        <v>9</v>
      </c>
      <c r="O62" s="33">
        <v>54615</v>
      </c>
      <c r="P62" s="33">
        <v>60</v>
      </c>
      <c r="Q62" s="33">
        <v>20</v>
      </c>
      <c r="R62" s="33">
        <v>5063</v>
      </c>
      <c r="S62" s="33">
        <v>833</v>
      </c>
      <c r="T62" s="33">
        <v>1256</v>
      </c>
      <c r="U62" s="33">
        <v>864</v>
      </c>
      <c r="V62" s="33">
        <v>63</v>
      </c>
      <c r="W62" s="33">
        <v>3493</v>
      </c>
      <c r="X62" s="33">
        <v>3687</v>
      </c>
      <c r="Y62" s="33">
        <v>1003</v>
      </c>
      <c r="Z62" s="35">
        <v>91614</v>
      </c>
      <c r="AA62" s="33">
        <v>760</v>
      </c>
      <c r="AB62" s="33">
        <v>357</v>
      </c>
      <c r="AC62" s="36">
        <v>1117</v>
      </c>
      <c r="AD62" s="33">
        <v>2332</v>
      </c>
      <c r="AE62" s="33">
        <v>289</v>
      </c>
      <c r="AF62" s="33">
        <v>53224</v>
      </c>
      <c r="AG62" s="33">
        <v>22362</v>
      </c>
      <c r="AH62" s="33">
        <v>113781</v>
      </c>
      <c r="AI62" s="33">
        <v>604</v>
      </c>
      <c r="AJ62" s="33">
        <v>4</v>
      </c>
      <c r="AK62" s="33">
        <v>108</v>
      </c>
      <c r="AL62" s="33">
        <v>19</v>
      </c>
      <c r="AM62" s="33">
        <v>12</v>
      </c>
      <c r="AN62" s="37">
        <v>192735</v>
      </c>
    </row>
    <row r="63" spans="1:40" hidden="1" x14ac:dyDescent="0.25">
      <c r="A63" s="47" t="s">
        <v>238</v>
      </c>
      <c r="B63" s="47" t="s">
        <v>236</v>
      </c>
      <c r="C63" s="47">
        <v>5343</v>
      </c>
      <c r="D63" s="47" t="s">
        <v>20</v>
      </c>
      <c r="E63" s="42">
        <v>1665</v>
      </c>
      <c r="F63" s="42">
        <v>1881</v>
      </c>
      <c r="G63" s="42">
        <v>41673</v>
      </c>
      <c r="H63" s="42">
        <v>877</v>
      </c>
      <c r="I63" s="42">
        <v>3545</v>
      </c>
      <c r="J63" s="10">
        <v>49641</v>
      </c>
      <c r="K63" s="42">
        <v>1824</v>
      </c>
      <c r="L63" s="42">
        <v>15929</v>
      </c>
      <c r="M63" s="42">
        <v>4315</v>
      </c>
      <c r="N63" s="42">
        <v>9</v>
      </c>
      <c r="O63" s="42">
        <v>69613</v>
      </c>
      <c r="P63" s="42">
        <v>139</v>
      </c>
      <c r="Q63" s="42">
        <v>20</v>
      </c>
      <c r="R63" s="42">
        <v>5632</v>
      </c>
      <c r="S63" s="42">
        <v>909</v>
      </c>
      <c r="T63" s="42">
        <v>1618</v>
      </c>
      <c r="U63" s="42">
        <v>886</v>
      </c>
      <c r="V63" s="42">
        <v>58</v>
      </c>
      <c r="W63" s="42">
        <v>3722</v>
      </c>
      <c r="X63" s="42">
        <v>3851</v>
      </c>
      <c r="Y63" s="42">
        <v>1002</v>
      </c>
      <c r="Z63" s="11">
        <v>109527</v>
      </c>
      <c r="AA63" s="42">
        <v>763</v>
      </c>
      <c r="AB63" s="42">
        <v>349</v>
      </c>
      <c r="AC63" s="12">
        <v>1112</v>
      </c>
      <c r="AD63" s="42">
        <v>2534</v>
      </c>
      <c r="AE63" s="42">
        <v>304</v>
      </c>
      <c r="AF63" s="42">
        <v>40728</v>
      </c>
      <c r="AG63" s="42">
        <v>20609</v>
      </c>
      <c r="AH63" s="42">
        <v>84503</v>
      </c>
      <c r="AI63" s="42">
        <v>731</v>
      </c>
      <c r="AJ63" s="42">
        <v>4</v>
      </c>
      <c r="AK63" s="42">
        <v>123</v>
      </c>
      <c r="AL63" s="42">
        <v>54</v>
      </c>
      <c r="AM63" s="42">
        <v>12</v>
      </c>
      <c r="AN63" s="13">
        <v>149602</v>
      </c>
    </row>
    <row r="64" spans="1:40" hidden="1" x14ac:dyDescent="0.25">
      <c r="A64" s="47" t="s">
        <v>240</v>
      </c>
      <c r="B64" s="47" t="s">
        <v>241</v>
      </c>
      <c r="C64" s="47">
        <v>5347</v>
      </c>
      <c r="D64" s="47" t="s">
        <v>20</v>
      </c>
      <c r="E64" s="42">
        <v>1645</v>
      </c>
      <c r="F64" s="42">
        <v>1873</v>
      </c>
      <c r="G64" s="42">
        <v>41501</v>
      </c>
      <c r="H64" s="42">
        <v>860</v>
      </c>
      <c r="I64" s="42">
        <v>3479</v>
      </c>
      <c r="J64" s="10">
        <v>49358</v>
      </c>
      <c r="K64" s="42">
        <v>1789</v>
      </c>
      <c r="L64" s="42">
        <v>15949</v>
      </c>
      <c r="M64" s="42">
        <v>4290</v>
      </c>
      <c r="N64" s="42">
        <v>9</v>
      </c>
      <c r="O64" s="42">
        <v>74001</v>
      </c>
      <c r="P64" s="42">
        <v>123</v>
      </c>
      <c r="Q64" s="42">
        <v>20</v>
      </c>
      <c r="R64" s="42">
        <v>5938</v>
      </c>
      <c r="S64" s="42">
        <v>1030</v>
      </c>
      <c r="T64" s="42">
        <v>1557</v>
      </c>
      <c r="U64" s="42">
        <v>886</v>
      </c>
      <c r="V64" s="42">
        <v>64</v>
      </c>
      <c r="W64" s="42">
        <v>3997</v>
      </c>
      <c r="X64" s="42">
        <v>4287</v>
      </c>
      <c r="Y64" s="42">
        <v>982</v>
      </c>
      <c r="Z64" s="11">
        <v>114922</v>
      </c>
      <c r="AA64" s="42">
        <v>746</v>
      </c>
      <c r="AB64" s="42">
        <v>336</v>
      </c>
      <c r="AC64" s="12">
        <v>1082</v>
      </c>
      <c r="AD64" s="42">
        <v>2630</v>
      </c>
      <c r="AE64" s="42">
        <v>307</v>
      </c>
      <c r="AF64" s="42">
        <v>40370</v>
      </c>
      <c r="AG64" s="42">
        <v>20452</v>
      </c>
      <c r="AH64" s="42">
        <v>88543</v>
      </c>
      <c r="AI64" s="42">
        <v>803</v>
      </c>
      <c r="AJ64" s="42">
        <v>4</v>
      </c>
      <c r="AK64" s="42">
        <v>122</v>
      </c>
      <c r="AL64" s="42">
        <v>54</v>
      </c>
      <c r="AM64" s="42">
        <v>12</v>
      </c>
      <c r="AN64" s="13">
        <v>153297</v>
      </c>
    </row>
    <row r="65" spans="1:40" hidden="1" x14ac:dyDescent="0.25">
      <c r="A65" s="47" t="s">
        <v>242</v>
      </c>
      <c r="B65" s="47" t="s">
        <v>241</v>
      </c>
      <c r="C65" s="47">
        <v>5348</v>
      </c>
      <c r="D65" s="47" t="s">
        <v>20</v>
      </c>
      <c r="E65" s="42">
        <v>1694</v>
      </c>
      <c r="F65" s="42">
        <v>1872</v>
      </c>
      <c r="G65" s="42">
        <v>42146</v>
      </c>
      <c r="H65" s="42">
        <v>875</v>
      </c>
      <c r="I65" s="42">
        <v>3568</v>
      </c>
      <c r="J65" s="10">
        <v>50155</v>
      </c>
      <c r="K65" s="42">
        <v>1799</v>
      </c>
      <c r="L65" s="42">
        <v>15684</v>
      </c>
      <c r="M65" s="42">
        <v>4324</v>
      </c>
      <c r="N65" s="42">
        <v>9</v>
      </c>
      <c r="O65" s="42">
        <v>70580</v>
      </c>
      <c r="P65" s="42">
        <v>154</v>
      </c>
      <c r="Q65" s="42">
        <v>20</v>
      </c>
      <c r="R65" s="42">
        <v>5999</v>
      </c>
      <c r="S65" s="42">
        <v>1033</v>
      </c>
      <c r="T65" s="42">
        <v>1582</v>
      </c>
      <c r="U65" s="42">
        <v>881</v>
      </c>
      <c r="V65" s="42">
        <v>64</v>
      </c>
      <c r="W65" s="42">
        <v>4012</v>
      </c>
      <c r="X65" s="42">
        <v>4252</v>
      </c>
      <c r="Y65" s="42">
        <v>1005</v>
      </c>
      <c r="Z65" s="11">
        <v>111398</v>
      </c>
      <c r="AA65" s="42">
        <v>770</v>
      </c>
      <c r="AB65" s="42">
        <v>345</v>
      </c>
      <c r="AC65" s="12">
        <v>1115</v>
      </c>
      <c r="AD65" s="42">
        <v>2661</v>
      </c>
      <c r="AE65" s="42">
        <v>288</v>
      </c>
      <c r="AF65" s="42">
        <v>40883</v>
      </c>
      <c r="AG65" s="42">
        <v>20527</v>
      </c>
      <c r="AH65" s="42">
        <v>105762</v>
      </c>
      <c r="AI65" s="42">
        <v>861</v>
      </c>
      <c r="AJ65" s="42">
        <v>4</v>
      </c>
      <c r="AK65" s="42">
        <v>129</v>
      </c>
      <c r="AL65" s="42">
        <v>54</v>
      </c>
      <c r="AM65" s="42">
        <v>12</v>
      </c>
      <c r="AN65" s="13">
        <v>171181</v>
      </c>
    </row>
    <row r="66" spans="1:40" x14ac:dyDescent="0.25">
      <c r="A66" s="47" t="s">
        <v>243</v>
      </c>
      <c r="B66" s="47" t="s">
        <v>244</v>
      </c>
      <c r="C66" s="47">
        <v>5352</v>
      </c>
      <c r="D66" s="47" t="s">
        <v>49</v>
      </c>
      <c r="E66" s="42">
        <v>1256</v>
      </c>
      <c r="F66" s="42">
        <v>1857</v>
      </c>
      <c r="G66" s="42">
        <v>40414</v>
      </c>
      <c r="H66" s="42">
        <v>870</v>
      </c>
      <c r="I66" s="42">
        <v>3449</v>
      </c>
      <c r="J66" s="10">
        <v>47846</v>
      </c>
      <c r="K66" s="42">
        <v>1779</v>
      </c>
      <c r="L66" s="42">
        <v>14309</v>
      </c>
      <c r="M66" s="42">
        <v>4091</v>
      </c>
      <c r="N66" s="42">
        <v>9</v>
      </c>
      <c r="O66" s="42">
        <v>51973</v>
      </c>
      <c r="P66" s="42">
        <v>59</v>
      </c>
      <c r="Q66" s="42">
        <v>20</v>
      </c>
      <c r="R66" s="42">
        <v>5274</v>
      </c>
      <c r="S66" s="42">
        <v>935</v>
      </c>
      <c r="T66" s="42">
        <v>1246</v>
      </c>
      <c r="U66" s="42">
        <v>847</v>
      </c>
      <c r="V66" s="42">
        <v>63</v>
      </c>
      <c r="W66" s="42">
        <v>3686</v>
      </c>
      <c r="X66" s="42">
        <v>3750</v>
      </c>
      <c r="Y66" s="42">
        <v>1000</v>
      </c>
      <c r="Z66" s="11">
        <v>89041</v>
      </c>
      <c r="AA66" s="42">
        <v>738</v>
      </c>
      <c r="AB66" s="42">
        <v>333</v>
      </c>
      <c r="AC66" s="12">
        <v>1071</v>
      </c>
      <c r="AD66" s="42">
        <v>2319</v>
      </c>
      <c r="AE66" s="42">
        <v>274</v>
      </c>
      <c r="AF66" s="42">
        <v>46704</v>
      </c>
      <c r="AG66" s="42">
        <v>20446</v>
      </c>
      <c r="AH66" s="42">
        <v>46337</v>
      </c>
      <c r="AI66" s="42">
        <v>612</v>
      </c>
      <c r="AJ66" s="42">
        <v>4</v>
      </c>
      <c r="AK66" s="42">
        <v>135</v>
      </c>
      <c r="AL66" s="42">
        <v>25</v>
      </c>
      <c r="AM66" s="42">
        <v>13</v>
      </c>
      <c r="AN66" s="13">
        <v>116869</v>
      </c>
    </row>
    <row r="67" spans="1:40" hidden="1" x14ac:dyDescent="0.25">
      <c r="A67" s="47" t="s">
        <v>247</v>
      </c>
      <c r="B67" s="47" t="s">
        <v>248</v>
      </c>
      <c r="C67" s="40">
        <v>5354</v>
      </c>
      <c r="D67" s="47" t="s">
        <v>20</v>
      </c>
      <c r="E67" s="42">
        <v>1700</v>
      </c>
      <c r="F67" s="42">
        <v>1902</v>
      </c>
      <c r="G67" s="42">
        <v>42085</v>
      </c>
      <c r="H67" s="42">
        <v>875</v>
      </c>
      <c r="I67" s="42">
        <v>3544</v>
      </c>
      <c r="J67" s="10">
        <v>50106</v>
      </c>
      <c r="K67" s="42">
        <v>1855</v>
      </c>
      <c r="L67" s="42">
        <v>16069</v>
      </c>
      <c r="M67" s="42">
        <v>4352</v>
      </c>
      <c r="N67" s="42">
        <v>9</v>
      </c>
      <c r="O67" s="42">
        <v>61207</v>
      </c>
      <c r="P67" s="42">
        <v>134</v>
      </c>
      <c r="Q67" s="42">
        <v>20</v>
      </c>
      <c r="R67" s="42">
        <v>5921</v>
      </c>
      <c r="S67" s="42">
        <v>1023</v>
      </c>
      <c r="T67" s="42">
        <v>1507</v>
      </c>
      <c r="U67" s="42">
        <v>900</v>
      </c>
      <c r="V67" s="42">
        <v>64</v>
      </c>
      <c r="W67" s="42">
        <v>4030</v>
      </c>
      <c r="X67" s="42">
        <v>4224</v>
      </c>
      <c r="Y67" s="42">
        <v>1003</v>
      </c>
      <c r="Z67" s="11">
        <v>102318</v>
      </c>
      <c r="AA67" s="42">
        <v>782</v>
      </c>
      <c r="AB67" s="42">
        <v>344</v>
      </c>
      <c r="AC67" s="12">
        <v>1126</v>
      </c>
      <c r="AD67" s="42">
        <v>2667</v>
      </c>
      <c r="AE67" s="42">
        <v>277</v>
      </c>
      <c r="AF67" s="42">
        <v>41279</v>
      </c>
      <c r="AG67" s="42">
        <v>20984</v>
      </c>
      <c r="AH67" s="42">
        <v>119227</v>
      </c>
      <c r="AI67" s="42">
        <v>847</v>
      </c>
      <c r="AJ67" s="42">
        <v>4</v>
      </c>
      <c r="AK67" s="42">
        <v>127</v>
      </c>
      <c r="AL67" s="42">
        <v>53</v>
      </c>
      <c r="AM67" s="42">
        <v>12</v>
      </c>
      <c r="AN67" s="13">
        <v>185477</v>
      </c>
    </row>
    <row r="68" spans="1:40" x14ac:dyDescent="0.25">
      <c r="A68" s="47" t="s">
        <v>249</v>
      </c>
      <c r="B68" s="47" t="s">
        <v>248</v>
      </c>
      <c r="C68" s="47">
        <v>5356</v>
      </c>
      <c r="D68" s="47" t="s">
        <v>49</v>
      </c>
      <c r="E68" s="42">
        <v>1428</v>
      </c>
      <c r="F68" s="42">
        <v>1839</v>
      </c>
      <c r="G68" s="42">
        <v>41046</v>
      </c>
      <c r="H68" s="42">
        <v>871</v>
      </c>
      <c r="I68" s="42">
        <v>3516</v>
      </c>
      <c r="J68" s="10">
        <v>48700</v>
      </c>
      <c r="K68" s="42">
        <v>1794</v>
      </c>
      <c r="L68" s="42">
        <v>14653</v>
      </c>
      <c r="M68" s="42">
        <v>4133</v>
      </c>
      <c r="N68" s="42">
        <v>9</v>
      </c>
      <c r="O68" s="42">
        <v>53717</v>
      </c>
      <c r="P68" s="42">
        <v>59</v>
      </c>
      <c r="Q68" s="42">
        <v>20</v>
      </c>
      <c r="R68" s="42">
        <v>5275</v>
      </c>
      <c r="S68" s="42">
        <v>949</v>
      </c>
      <c r="T68" s="42">
        <v>1247</v>
      </c>
      <c r="U68" s="42">
        <v>864</v>
      </c>
      <c r="V68" s="42">
        <v>64</v>
      </c>
      <c r="W68" s="42">
        <v>3726</v>
      </c>
      <c r="X68" s="42">
        <v>3822</v>
      </c>
      <c r="Y68" s="42">
        <v>997</v>
      </c>
      <c r="Z68" s="11">
        <v>91329</v>
      </c>
      <c r="AA68" s="42">
        <v>758</v>
      </c>
      <c r="AB68" s="42">
        <v>343</v>
      </c>
      <c r="AC68" s="12">
        <v>1101</v>
      </c>
      <c r="AD68" s="42">
        <v>2367</v>
      </c>
      <c r="AE68" s="42">
        <v>292</v>
      </c>
      <c r="AF68" s="42">
        <v>51235</v>
      </c>
      <c r="AG68" s="42">
        <v>22128</v>
      </c>
      <c r="AH68" s="42">
        <v>151764</v>
      </c>
      <c r="AI68" s="42">
        <v>607</v>
      </c>
      <c r="AJ68" s="42">
        <v>4</v>
      </c>
      <c r="AK68" s="42">
        <v>137</v>
      </c>
      <c r="AL68" s="42">
        <v>24</v>
      </c>
      <c r="AM68" s="42">
        <v>8</v>
      </c>
      <c r="AN68" s="13">
        <v>228566</v>
      </c>
    </row>
    <row r="69" spans="1:40" hidden="1" x14ac:dyDescent="0.25">
      <c r="A69" s="47" t="s">
        <v>252</v>
      </c>
      <c r="B69" s="47" t="s">
        <v>253</v>
      </c>
      <c r="C69" s="40">
        <v>5357</v>
      </c>
      <c r="D69" s="47" t="s">
        <v>20</v>
      </c>
      <c r="E69" s="42">
        <v>1753</v>
      </c>
      <c r="F69" s="42">
        <v>1886</v>
      </c>
      <c r="G69" s="42">
        <v>42133</v>
      </c>
      <c r="H69" s="42">
        <v>875</v>
      </c>
      <c r="I69" s="42">
        <v>3551</v>
      </c>
      <c r="J69" s="10">
        <v>50198</v>
      </c>
      <c r="K69" s="42">
        <v>1794</v>
      </c>
      <c r="L69" s="42">
        <v>15842</v>
      </c>
      <c r="M69" s="42">
        <v>4364</v>
      </c>
      <c r="N69" s="42">
        <v>9</v>
      </c>
      <c r="O69" s="42">
        <v>72584</v>
      </c>
      <c r="P69" s="42">
        <v>178</v>
      </c>
      <c r="Q69" s="42">
        <v>20</v>
      </c>
      <c r="R69" s="42">
        <v>5904</v>
      </c>
      <c r="S69" s="42">
        <v>994</v>
      </c>
      <c r="T69" s="42">
        <v>1510</v>
      </c>
      <c r="U69" s="42">
        <v>875</v>
      </c>
      <c r="V69" s="42">
        <v>63</v>
      </c>
      <c r="W69" s="42">
        <v>3993</v>
      </c>
      <c r="X69" s="42">
        <v>4176</v>
      </c>
      <c r="Y69" s="42">
        <v>1000</v>
      </c>
      <c r="Z69" s="11">
        <v>113306</v>
      </c>
      <c r="AA69" s="42">
        <v>755</v>
      </c>
      <c r="AB69" s="42">
        <v>335</v>
      </c>
      <c r="AC69" s="12">
        <v>1090</v>
      </c>
      <c r="AD69" s="42">
        <v>2623</v>
      </c>
      <c r="AE69" s="42">
        <v>299</v>
      </c>
      <c r="AF69" s="42">
        <v>41432</v>
      </c>
      <c r="AG69" s="42">
        <v>20836</v>
      </c>
      <c r="AH69" s="42">
        <v>95218</v>
      </c>
      <c r="AI69" s="42">
        <v>806</v>
      </c>
      <c r="AJ69" s="42">
        <v>4</v>
      </c>
      <c r="AK69" s="42">
        <v>121</v>
      </c>
      <c r="AL69" s="42">
        <v>54</v>
      </c>
      <c r="AM69" s="42">
        <v>12</v>
      </c>
      <c r="AN69" s="13">
        <v>161405</v>
      </c>
    </row>
    <row r="70" spans="1:40" hidden="1" x14ac:dyDescent="0.25">
      <c r="A70" s="47" t="s">
        <v>255</v>
      </c>
      <c r="B70" s="47" t="s">
        <v>253</v>
      </c>
      <c r="C70" s="47">
        <v>5359</v>
      </c>
      <c r="D70" s="47" t="s">
        <v>20</v>
      </c>
      <c r="E70" s="42">
        <v>1574</v>
      </c>
      <c r="F70" s="42">
        <v>1880</v>
      </c>
      <c r="G70" s="42">
        <v>41954</v>
      </c>
      <c r="H70" s="42">
        <v>876</v>
      </c>
      <c r="I70" s="42">
        <v>3512</v>
      </c>
      <c r="J70" s="10">
        <v>49796</v>
      </c>
      <c r="K70" s="42">
        <v>1816</v>
      </c>
      <c r="L70" s="42">
        <v>16132</v>
      </c>
      <c r="M70" s="42">
        <v>4280</v>
      </c>
      <c r="N70" s="42">
        <v>9</v>
      </c>
      <c r="O70" s="42">
        <v>64454</v>
      </c>
      <c r="P70" s="42">
        <v>118</v>
      </c>
      <c r="Q70" s="42">
        <v>20</v>
      </c>
      <c r="R70" s="42">
        <v>6021</v>
      </c>
      <c r="S70" s="42">
        <v>1035</v>
      </c>
      <c r="T70" s="42">
        <v>1516</v>
      </c>
      <c r="U70" s="42">
        <v>875</v>
      </c>
      <c r="V70" s="42">
        <v>64</v>
      </c>
      <c r="W70" s="42">
        <v>4233</v>
      </c>
      <c r="X70" s="42">
        <v>4299</v>
      </c>
      <c r="Y70" s="42">
        <v>998</v>
      </c>
      <c r="Z70" s="11">
        <v>105870</v>
      </c>
      <c r="AA70" s="42">
        <v>785</v>
      </c>
      <c r="AB70" s="42">
        <v>347</v>
      </c>
      <c r="AC70" s="12">
        <v>1132</v>
      </c>
      <c r="AD70" s="42">
        <v>2688</v>
      </c>
      <c r="AE70" s="42">
        <v>294</v>
      </c>
      <c r="AF70" s="42">
        <v>40694</v>
      </c>
      <c r="AG70" s="42">
        <v>20687</v>
      </c>
      <c r="AH70" s="42">
        <v>101484</v>
      </c>
      <c r="AI70" s="42">
        <v>849</v>
      </c>
      <c r="AJ70" s="42">
        <v>4</v>
      </c>
      <c r="AK70" s="42">
        <v>130</v>
      </c>
      <c r="AL70" s="42">
        <v>54</v>
      </c>
      <c r="AM70" s="42">
        <v>12</v>
      </c>
      <c r="AN70" s="13">
        <v>166896</v>
      </c>
    </row>
    <row r="71" spans="1:40" x14ac:dyDescent="0.25">
      <c r="A71" s="47" t="s">
        <v>257</v>
      </c>
      <c r="B71" s="47" t="s">
        <v>258</v>
      </c>
      <c r="C71" s="47">
        <v>5360</v>
      </c>
      <c r="D71" s="47" t="s">
        <v>49</v>
      </c>
      <c r="E71" s="42">
        <v>1423</v>
      </c>
      <c r="F71" s="42">
        <v>1837</v>
      </c>
      <c r="G71" s="42">
        <v>41263</v>
      </c>
      <c r="H71" s="42">
        <v>865</v>
      </c>
      <c r="I71" s="42">
        <v>3465</v>
      </c>
      <c r="J71" s="10">
        <v>48853</v>
      </c>
      <c r="K71" s="42">
        <v>1800</v>
      </c>
      <c r="L71" s="42">
        <v>14655</v>
      </c>
      <c r="M71" s="42">
        <v>4341</v>
      </c>
      <c r="N71" s="42">
        <v>9</v>
      </c>
      <c r="O71" s="42">
        <v>54124</v>
      </c>
      <c r="P71" s="42">
        <v>58</v>
      </c>
      <c r="Q71" s="42">
        <v>20</v>
      </c>
      <c r="R71" s="42">
        <v>5375</v>
      </c>
      <c r="S71" s="42">
        <v>965</v>
      </c>
      <c r="T71" s="42">
        <v>1251</v>
      </c>
      <c r="U71" s="42">
        <v>851</v>
      </c>
      <c r="V71" s="42">
        <v>63</v>
      </c>
      <c r="W71" s="42">
        <v>3781</v>
      </c>
      <c r="X71" s="42">
        <v>3916</v>
      </c>
      <c r="Y71" s="42">
        <v>996</v>
      </c>
      <c r="Z71" s="11">
        <v>92205</v>
      </c>
      <c r="AA71" s="42">
        <v>718</v>
      </c>
      <c r="AB71" s="42">
        <v>341</v>
      </c>
      <c r="AC71" s="12">
        <v>1059</v>
      </c>
      <c r="AD71" s="42">
        <v>2335</v>
      </c>
      <c r="AE71" s="42">
        <v>287</v>
      </c>
      <c r="AF71" s="42">
        <v>52590</v>
      </c>
      <c r="AG71" s="42">
        <v>22505</v>
      </c>
      <c r="AH71" s="42">
        <v>151765</v>
      </c>
      <c r="AI71" s="42">
        <v>602</v>
      </c>
      <c r="AJ71" s="42">
        <v>4</v>
      </c>
      <c r="AK71" s="42">
        <v>112</v>
      </c>
      <c r="AL71" s="42">
        <v>17</v>
      </c>
      <c r="AM71" s="42">
        <v>12</v>
      </c>
      <c r="AN71" s="13">
        <v>230229</v>
      </c>
    </row>
    <row r="72" spans="1:40" x14ac:dyDescent="0.25">
      <c r="A72" s="47" t="s">
        <v>261</v>
      </c>
      <c r="B72" s="47" t="s">
        <v>258</v>
      </c>
      <c r="C72" s="47">
        <v>5361</v>
      </c>
      <c r="D72" s="47" t="s">
        <v>49</v>
      </c>
      <c r="E72" s="42">
        <v>1664</v>
      </c>
      <c r="F72" s="42">
        <v>1854</v>
      </c>
      <c r="G72" s="42">
        <v>42066</v>
      </c>
      <c r="H72" s="42">
        <v>870</v>
      </c>
      <c r="I72" s="42">
        <v>3553</v>
      </c>
      <c r="J72" s="10">
        <v>50007</v>
      </c>
      <c r="K72" s="42">
        <v>1861</v>
      </c>
      <c r="L72" s="42">
        <v>15427</v>
      </c>
      <c r="M72" s="42">
        <v>4280</v>
      </c>
      <c r="N72" s="42">
        <v>9</v>
      </c>
      <c r="O72" s="42">
        <v>51136</v>
      </c>
      <c r="P72" s="42">
        <v>58</v>
      </c>
      <c r="Q72" s="42">
        <v>20</v>
      </c>
      <c r="R72" s="42">
        <v>5476</v>
      </c>
      <c r="S72" s="42">
        <v>983</v>
      </c>
      <c r="T72" s="42">
        <v>1255</v>
      </c>
      <c r="U72" s="42">
        <v>886</v>
      </c>
      <c r="V72" s="42">
        <v>64</v>
      </c>
      <c r="W72" s="42">
        <v>3844</v>
      </c>
      <c r="X72" s="42">
        <v>4154</v>
      </c>
      <c r="Y72" s="42">
        <v>1005</v>
      </c>
      <c r="Z72" s="11">
        <v>90458</v>
      </c>
      <c r="AA72" s="42">
        <v>786</v>
      </c>
      <c r="AB72" s="42">
        <v>358</v>
      </c>
      <c r="AC72" s="12">
        <v>1144</v>
      </c>
      <c r="AD72" s="42">
        <v>2628</v>
      </c>
      <c r="AE72" s="42">
        <v>299</v>
      </c>
      <c r="AF72" s="42">
        <v>53187</v>
      </c>
      <c r="AG72" s="42">
        <v>21519</v>
      </c>
      <c r="AH72" s="42">
        <v>129604</v>
      </c>
      <c r="AI72" s="42">
        <v>801</v>
      </c>
      <c r="AJ72" s="42">
        <v>4</v>
      </c>
      <c r="AK72" s="42">
        <v>136</v>
      </c>
      <c r="AL72" s="42">
        <v>33</v>
      </c>
      <c r="AM72" s="42">
        <v>12</v>
      </c>
      <c r="AN72" s="13">
        <v>208223</v>
      </c>
    </row>
    <row r="73" spans="1:40" hidden="1" x14ac:dyDescent="0.25">
      <c r="A73" s="47" t="s">
        <v>264</v>
      </c>
      <c r="B73" s="47" t="s">
        <v>265</v>
      </c>
      <c r="C73" s="40">
        <v>5362</v>
      </c>
      <c r="D73" s="47" t="s">
        <v>20</v>
      </c>
      <c r="E73" s="42">
        <v>1733</v>
      </c>
      <c r="F73" s="42">
        <v>1887</v>
      </c>
      <c r="G73" s="42">
        <v>42372</v>
      </c>
      <c r="H73" s="42">
        <v>876</v>
      </c>
      <c r="I73" s="42">
        <v>3546</v>
      </c>
      <c r="J73" s="10">
        <v>50414</v>
      </c>
      <c r="K73" s="42">
        <v>1764</v>
      </c>
      <c r="L73" s="42">
        <v>16030</v>
      </c>
      <c r="M73" s="42">
        <v>4394</v>
      </c>
      <c r="N73" s="42">
        <v>9</v>
      </c>
      <c r="O73" s="42">
        <v>81082</v>
      </c>
      <c r="P73" s="42">
        <v>154</v>
      </c>
      <c r="Q73" s="42">
        <v>20</v>
      </c>
      <c r="R73" s="42">
        <v>5769</v>
      </c>
      <c r="S73" s="42">
        <v>1111</v>
      </c>
      <c r="T73" s="42">
        <v>1591</v>
      </c>
      <c r="U73" s="42">
        <v>884</v>
      </c>
      <c r="V73" s="42">
        <v>63</v>
      </c>
      <c r="W73" s="42">
        <v>4089</v>
      </c>
      <c r="X73" s="42">
        <v>4442</v>
      </c>
      <c r="Y73" s="42">
        <v>1006</v>
      </c>
      <c r="Z73" s="11">
        <v>122408</v>
      </c>
      <c r="AA73" s="42">
        <v>750</v>
      </c>
      <c r="AB73" s="42">
        <v>327</v>
      </c>
      <c r="AC73" s="12">
        <v>1077</v>
      </c>
      <c r="AD73" s="42">
        <v>2733</v>
      </c>
      <c r="AE73" s="42">
        <v>297</v>
      </c>
      <c r="AF73" s="42">
        <v>41820</v>
      </c>
      <c r="AG73" s="42">
        <v>20978</v>
      </c>
      <c r="AH73" s="42">
        <v>111929</v>
      </c>
      <c r="AI73" s="42">
        <v>873</v>
      </c>
      <c r="AJ73" s="42">
        <v>4</v>
      </c>
      <c r="AK73" s="42">
        <v>133</v>
      </c>
      <c r="AL73" s="42">
        <v>53</v>
      </c>
      <c r="AM73" s="42">
        <v>12</v>
      </c>
      <c r="AN73" s="13">
        <v>178832</v>
      </c>
    </row>
    <row r="74" spans="1:40" x14ac:dyDescent="0.25">
      <c r="A74" s="47" t="s">
        <v>266</v>
      </c>
      <c r="B74" s="47" t="s">
        <v>265</v>
      </c>
      <c r="C74" s="47">
        <v>5363</v>
      </c>
      <c r="D74" s="47" t="s">
        <v>49</v>
      </c>
      <c r="E74" s="42">
        <v>1571</v>
      </c>
      <c r="F74" s="42">
        <v>1871</v>
      </c>
      <c r="G74" s="42">
        <v>41646</v>
      </c>
      <c r="H74" s="42">
        <v>866</v>
      </c>
      <c r="I74" s="42">
        <v>3537</v>
      </c>
      <c r="J74" s="10">
        <v>49491</v>
      </c>
      <c r="K74" s="42">
        <v>1868</v>
      </c>
      <c r="L74" s="42">
        <v>15006</v>
      </c>
      <c r="M74" s="42">
        <v>4278</v>
      </c>
      <c r="N74" s="42">
        <v>9</v>
      </c>
      <c r="O74" s="42">
        <v>55042</v>
      </c>
      <c r="P74" s="42">
        <v>56</v>
      </c>
      <c r="Q74" s="42">
        <v>20</v>
      </c>
      <c r="R74" s="42">
        <v>5365</v>
      </c>
      <c r="S74" s="42">
        <v>969</v>
      </c>
      <c r="T74" s="42">
        <v>1250</v>
      </c>
      <c r="U74" s="42">
        <v>892</v>
      </c>
      <c r="V74" s="42">
        <v>64</v>
      </c>
      <c r="W74" s="42">
        <v>3835</v>
      </c>
      <c r="X74" s="42">
        <v>3923</v>
      </c>
      <c r="Y74" s="42">
        <v>1003</v>
      </c>
      <c r="Z74" s="11">
        <v>93580</v>
      </c>
      <c r="AA74" s="42">
        <v>777</v>
      </c>
      <c r="AB74" s="42">
        <v>349</v>
      </c>
      <c r="AC74" s="12">
        <v>1126</v>
      </c>
      <c r="AD74" s="42">
        <v>2454</v>
      </c>
      <c r="AE74" s="42">
        <v>299</v>
      </c>
      <c r="AF74" s="42">
        <v>51857</v>
      </c>
      <c r="AG74" s="42">
        <v>20852</v>
      </c>
      <c r="AH74" s="42">
        <v>121456</v>
      </c>
      <c r="AI74" s="42">
        <v>665</v>
      </c>
      <c r="AJ74" s="42">
        <v>4</v>
      </c>
      <c r="AK74" s="42">
        <v>134</v>
      </c>
      <c r="AL74" s="42">
        <v>19</v>
      </c>
      <c r="AM74" s="42">
        <v>12</v>
      </c>
      <c r="AN74" s="13">
        <v>197752</v>
      </c>
    </row>
    <row r="75" spans="1:40" hidden="1" x14ac:dyDescent="0.25">
      <c r="A75" s="47" t="s">
        <v>269</v>
      </c>
      <c r="B75" s="47" t="s">
        <v>270</v>
      </c>
      <c r="C75" s="47">
        <v>5369</v>
      </c>
      <c r="D75" s="47" t="s">
        <v>20</v>
      </c>
      <c r="E75" s="42">
        <v>1696</v>
      </c>
      <c r="F75" s="42">
        <v>1858</v>
      </c>
      <c r="G75" s="42">
        <v>41222</v>
      </c>
      <c r="H75" s="42">
        <v>876</v>
      </c>
      <c r="I75" s="42">
        <v>3534</v>
      </c>
      <c r="J75" s="10">
        <v>49186</v>
      </c>
      <c r="K75" s="42">
        <v>1796</v>
      </c>
      <c r="L75" s="42">
        <v>15795</v>
      </c>
      <c r="M75" s="42">
        <v>4337</v>
      </c>
      <c r="N75" s="42">
        <v>9</v>
      </c>
      <c r="O75" s="42">
        <v>53839</v>
      </c>
      <c r="P75" s="42">
        <v>121</v>
      </c>
      <c r="Q75" s="42">
        <v>20</v>
      </c>
      <c r="R75" s="42">
        <v>4949</v>
      </c>
      <c r="S75" s="42">
        <v>816</v>
      </c>
      <c r="T75" s="42">
        <v>1582</v>
      </c>
      <c r="U75" s="42">
        <v>878</v>
      </c>
      <c r="V75" s="42">
        <v>50</v>
      </c>
      <c r="W75" s="42">
        <v>3327</v>
      </c>
      <c r="X75" s="42">
        <v>3517</v>
      </c>
      <c r="Y75" s="42">
        <v>1002</v>
      </c>
      <c r="Z75" s="11">
        <v>92038</v>
      </c>
      <c r="AA75" s="42">
        <v>764</v>
      </c>
      <c r="AB75" s="42">
        <v>349</v>
      </c>
      <c r="AC75" s="12">
        <v>1113</v>
      </c>
      <c r="AD75" s="42">
        <v>2636</v>
      </c>
      <c r="AE75" s="42">
        <v>290</v>
      </c>
      <c r="AF75" s="42">
        <v>41818</v>
      </c>
      <c r="AG75" s="42">
        <v>20873</v>
      </c>
      <c r="AH75" s="42">
        <v>86060</v>
      </c>
      <c r="AI75" s="42">
        <v>844</v>
      </c>
      <c r="AJ75" s="42">
        <v>4</v>
      </c>
      <c r="AK75" s="42">
        <v>117</v>
      </c>
      <c r="AL75" s="42">
        <v>51</v>
      </c>
      <c r="AM75" s="42">
        <v>12</v>
      </c>
      <c r="AN75" s="13">
        <v>152705</v>
      </c>
    </row>
    <row r="76" spans="1:40" hidden="1" x14ac:dyDescent="0.25">
      <c r="A76" s="47" t="s">
        <v>273</v>
      </c>
      <c r="B76" s="47" t="s">
        <v>274</v>
      </c>
      <c r="C76" s="47">
        <v>5380</v>
      </c>
      <c r="D76" s="47" t="s">
        <v>20</v>
      </c>
      <c r="E76" s="42">
        <v>1674</v>
      </c>
      <c r="F76" s="42">
        <v>1844</v>
      </c>
      <c r="G76" s="42">
        <v>40045</v>
      </c>
      <c r="H76" s="42">
        <v>834</v>
      </c>
      <c r="I76" s="42">
        <v>3403</v>
      </c>
      <c r="J76" s="10">
        <v>47800</v>
      </c>
      <c r="K76" s="42">
        <v>1759</v>
      </c>
      <c r="L76" s="42">
        <v>15258</v>
      </c>
      <c r="M76" s="42">
        <v>4284</v>
      </c>
      <c r="N76" s="42">
        <v>9</v>
      </c>
      <c r="O76" s="42">
        <v>83113</v>
      </c>
      <c r="P76" s="42">
        <v>117</v>
      </c>
      <c r="Q76" s="42">
        <v>20</v>
      </c>
      <c r="R76" s="42">
        <v>5372</v>
      </c>
      <c r="S76" s="42">
        <v>1074</v>
      </c>
      <c r="T76" s="42">
        <v>1568</v>
      </c>
      <c r="U76" s="42">
        <v>897</v>
      </c>
      <c r="V76" s="42">
        <v>62</v>
      </c>
      <c r="W76" s="42">
        <v>3801</v>
      </c>
      <c r="X76" s="42">
        <v>4204</v>
      </c>
      <c r="Y76" s="42">
        <v>976</v>
      </c>
      <c r="Z76" s="11">
        <v>122514</v>
      </c>
      <c r="AA76" s="42">
        <v>767</v>
      </c>
      <c r="AB76" s="42">
        <v>339</v>
      </c>
      <c r="AC76" s="12">
        <v>1106</v>
      </c>
      <c r="AD76" s="42">
        <v>2564</v>
      </c>
      <c r="AE76" s="42">
        <v>299</v>
      </c>
      <c r="AF76" s="42">
        <v>41474</v>
      </c>
      <c r="AG76" s="42">
        <v>20700</v>
      </c>
      <c r="AH76" s="42">
        <v>96396</v>
      </c>
      <c r="AI76" s="42">
        <v>837</v>
      </c>
      <c r="AJ76" s="42">
        <v>4</v>
      </c>
      <c r="AK76" s="42">
        <v>137</v>
      </c>
      <c r="AL76" s="42">
        <v>50</v>
      </c>
      <c r="AM76" s="42">
        <v>13</v>
      </c>
      <c r="AN76" s="13">
        <v>162474</v>
      </c>
    </row>
    <row r="77" spans="1:40" hidden="1" x14ac:dyDescent="0.25">
      <c r="A77" s="47" t="s">
        <v>276</v>
      </c>
      <c r="B77" s="47" t="s">
        <v>274</v>
      </c>
      <c r="C77" s="47">
        <v>5381</v>
      </c>
      <c r="D77" s="47" t="s">
        <v>20</v>
      </c>
      <c r="E77" s="42">
        <v>1676</v>
      </c>
      <c r="F77" s="42">
        <v>1854</v>
      </c>
      <c r="G77" s="42">
        <v>39726</v>
      </c>
      <c r="H77" s="42">
        <v>823</v>
      </c>
      <c r="I77" s="42">
        <v>3352</v>
      </c>
      <c r="J77" s="10">
        <v>47431</v>
      </c>
      <c r="K77" s="42">
        <v>1776</v>
      </c>
      <c r="L77" s="42">
        <v>15587</v>
      </c>
      <c r="M77" s="42">
        <v>4302</v>
      </c>
      <c r="N77" s="42">
        <v>9</v>
      </c>
      <c r="O77" s="42">
        <v>78501</v>
      </c>
      <c r="P77" s="42">
        <v>118</v>
      </c>
      <c r="Q77" s="42">
        <v>19</v>
      </c>
      <c r="R77" s="42">
        <v>5498</v>
      </c>
      <c r="S77" s="42">
        <v>1063</v>
      </c>
      <c r="T77" s="42">
        <v>1561</v>
      </c>
      <c r="U77" s="42">
        <v>888</v>
      </c>
      <c r="V77" s="42">
        <v>58</v>
      </c>
      <c r="W77" s="42">
        <v>3949</v>
      </c>
      <c r="X77" s="42">
        <v>4264</v>
      </c>
      <c r="Y77" s="42">
        <v>962</v>
      </c>
      <c r="Z77" s="11">
        <v>118555</v>
      </c>
      <c r="AA77" s="42">
        <v>759</v>
      </c>
      <c r="AB77" s="42">
        <v>341</v>
      </c>
      <c r="AC77" s="12">
        <v>1100</v>
      </c>
      <c r="AD77" s="42">
        <v>2603</v>
      </c>
      <c r="AE77" s="42">
        <v>301</v>
      </c>
      <c r="AF77" s="42">
        <v>41004</v>
      </c>
      <c r="AG77" s="42">
        <v>20549</v>
      </c>
      <c r="AH77" s="42">
        <v>84913</v>
      </c>
      <c r="AI77" s="42">
        <v>823</v>
      </c>
      <c r="AJ77" s="42">
        <v>4</v>
      </c>
      <c r="AK77" s="42">
        <v>126</v>
      </c>
      <c r="AL77" s="42">
        <v>50</v>
      </c>
      <c r="AM77" s="42">
        <v>8</v>
      </c>
      <c r="AN77" s="13">
        <v>150381</v>
      </c>
    </row>
    <row r="78" spans="1:40" hidden="1" x14ac:dyDescent="0.25">
      <c r="A78" s="47" t="s">
        <v>279</v>
      </c>
      <c r="B78" s="47" t="s">
        <v>274</v>
      </c>
      <c r="C78" s="40">
        <v>5383</v>
      </c>
      <c r="D78" s="47" t="s">
        <v>20</v>
      </c>
      <c r="E78" s="42">
        <v>1763</v>
      </c>
      <c r="F78" s="42">
        <v>1887</v>
      </c>
      <c r="G78" s="42">
        <v>42466</v>
      </c>
      <c r="H78" s="42">
        <v>876</v>
      </c>
      <c r="I78" s="42">
        <v>3556</v>
      </c>
      <c r="J78" s="10">
        <v>50548</v>
      </c>
      <c r="K78" s="42">
        <v>1810</v>
      </c>
      <c r="L78" s="42">
        <v>15663</v>
      </c>
      <c r="M78" s="42">
        <v>4370</v>
      </c>
      <c r="N78" s="42">
        <v>9</v>
      </c>
      <c r="O78" s="42">
        <v>81552</v>
      </c>
      <c r="P78" s="42">
        <v>117</v>
      </c>
      <c r="Q78" s="42">
        <v>20</v>
      </c>
      <c r="R78" s="42">
        <v>5815</v>
      </c>
      <c r="S78" s="42">
        <v>1126</v>
      </c>
      <c r="T78" s="42">
        <v>1591</v>
      </c>
      <c r="U78" s="42">
        <v>885</v>
      </c>
      <c r="V78" s="42">
        <v>64</v>
      </c>
      <c r="W78" s="42">
        <v>4091</v>
      </c>
      <c r="X78" s="42">
        <v>4442</v>
      </c>
      <c r="Y78" s="42">
        <v>997</v>
      </c>
      <c r="Z78" s="11">
        <v>122552</v>
      </c>
      <c r="AA78" s="42">
        <v>776</v>
      </c>
      <c r="AB78" s="42">
        <v>348</v>
      </c>
      <c r="AC78" s="12">
        <v>1124</v>
      </c>
      <c r="AD78" s="42">
        <v>2696</v>
      </c>
      <c r="AE78" s="42">
        <v>302</v>
      </c>
      <c r="AF78" s="42">
        <v>42014</v>
      </c>
      <c r="AG78" s="42">
        <v>21007</v>
      </c>
      <c r="AH78" s="42">
        <v>81281</v>
      </c>
      <c r="AI78" s="42">
        <v>884</v>
      </c>
      <c r="AJ78" s="42">
        <v>4</v>
      </c>
      <c r="AK78" s="42">
        <v>136</v>
      </c>
      <c r="AL78" s="42">
        <v>54</v>
      </c>
      <c r="AM78" s="42">
        <v>13</v>
      </c>
      <c r="AN78" s="13">
        <v>148391</v>
      </c>
    </row>
    <row r="79" spans="1:40" hidden="1" x14ac:dyDescent="0.25">
      <c r="A79" s="47" t="s">
        <v>282</v>
      </c>
      <c r="B79" s="47" t="s">
        <v>283</v>
      </c>
      <c r="C79" s="47">
        <v>5385</v>
      </c>
      <c r="D79" s="47" t="s">
        <v>20</v>
      </c>
      <c r="E79" s="42">
        <v>1774</v>
      </c>
      <c r="F79" s="42">
        <v>1867</v>
      </c>
      <c r="G79" s="42">
        <v>42367</v>
      </c>
      <c r="H79" s="42">
        <v>875</v>
      </c>
      <c r="I79" s="42">
        <v>3576</v>
      </c>
      <c r="J79" s="10">
        <v>50459</v>
      </c>
      <c r="K79" s="42">
        <v>1804</v>
      </c>
      <c r="L79" s="42">
        <v>15327</v>
      </c>
      <c r="M79" s="42">
        <v>4335</v>
      </c>
      <c r="N79" s="42">
        <v>9</v>
      </c>
      <c r="O79" s="42">
        <v>54873</v>
      </c>
      <c r="P79" s="42">
        <v>122</v>
      </c>
      <c r="Q79" s="42">
        <v>20</v>
      </c>
      <c r="R79" s="42">
        <v>5725</v>
      </c>
      <c r="S79" s="42">
        <v>1114</v>
      </c>
      <c r="T79" s="42">
        <v>1587</v>
      </c>
      <c r="U79" s="42">
        <v>877</v>
      </c>
      <c r="V79" s="42">
        <v>63</v>
      </c>
      <c r="W79" s="42">
        <v>3982</v>
      </c>
      <c r="X79" s="42">
        <v>4370</v>
      </c>
      <c r="Y79" s="42">
        <v>1001</v>
      </c>
      <c r="Z79" s="11">
        <v>95209</v>
      </c>
      <c r="AA79" s="42">
        <v>780</v>
      </c>
      <c r="AB79" s="42">
        <v>343</v>
      </c>
      <c r="AC79" s="12">
        <v>1123</v>
      </c>
      <c r="AD79" s="42">
        <v>2640</v>
      </c>
      <c r="AE79" s="42">
        <v>293</v>
      </c>
      <c r="AF79" s="42">
        <v>41976</v>
      </c>
      <c r="AG79" s="42">
        <v>20918</v>
      </c>
      <c r="AH79" s="42">
        <v>136319</v>
      </c>
      <c r="AI79" s="42">
        <v>861</v>
      </c>
      <c r="AJ79" s="42">
        <v>4</v>
      </c>
      <c r="AK79" s="42">
        <v>133</v>
      </c>
      <c r="AL79" s="42">
        <v>54</v>
      </c>
      <c r="AM79" s="42">
        <v>13</v>
      </c>
      <c r="AN79" s="13">
        <v>203211</v>
      </c>
    </row>
    <row r="80" spans="1:40" hidden="1" x14ac:dyDescent="0.25">
      <c r="A80" s="47" t="s">
        <v>285</v>
      </c>
      <c r="B80" s="47" t="s">
        <v>283</v>
      </c>
      <c r="C80" s="47">
        <v>5397</v>
      </c>
      <c r="D80" s="47" t="s">
        <v>20</v>
      </c>
      <c r="E80" s="42">
        <v>1757</v>
      </c>
      <c r="F80" s="42">
        <v>1890</v>
      </c>
      <c r="G80" s="42">
        <v>43294</v>
      </c>
      <c r="H80" s="42">
        <v>876</v>
      </c>
      <c r="I80" s="42">
        <v>3556</v>
      </c>
      <c r="J80" s="10">
        <v>51373</v>
      </c>
      <c r="K80" s="42">
        <v>1806</v>
      </c>
      <c r="L80" s="42">
        <v>15161</v>
      </c>
      <c r="M80" s="42">
        <v>4313</v>
      </c>
      <c r="N80" s="42">
        <v>9</v>
      </c>
      <c r="O80" s="42">
        <v>72499</v>
      </c>
      <c r="P80" s="42">
        <v>125</v>
      </c>
      <c r="Q80" s="42">
        <v>20</v>
      </c>
      <c r="R80" s="42">
        <v>6656</v>
      </c>
      <c r="S80" s="42">
        <v>1122</v>
      </c>
      <c r="T80" s="42">
        <v>1584</v>
      </c>
      <c r="U80" s="42">
        <v>881</v>
      </c>
      <c r="V80" s="42">
        <v>64</v>
      </c>
      <c r="W80" s="42">
        <v>4341</v>
      </c>
      <c r="X80" s="42">
        <v>5027</v>
      </c>
      <c r="Y80" s="42">
        <v>998</v>
      </c>
      <c r="Z80" s="11">
        <v>114606</v>
      </c>
      <c r="AA80" s="42">
        <v>1094</v>
      </c>
      <c r="AB80" s="42">
        <v>337</v>
      </c>
      <c r="AC80" s="12">
        <v>1431</v>
      </c>
      <c r="AD80" s="42">
        <v>2952</v>
      </c>
      <c r="AE80" s="42">
        <v>301</v>
      </c>
      <c r="AF80" s="42">
        <v>42050</v>
      </c>
      <c r="AG80" s="42">
        <v>20907</v>
      </c>
      <c r="AH80" s="42">
        <v>108462</v>
      </c>
      <c r="AI80" s="42">
        <v>858</v>
      </c>
      <c r="AJ80" s="42">
        <v>4</v>
      </c>
      <c r="AK80" s="42">
        <v>460</v>
      </c>
      <c r="AL80" s="42">
        <v>54</v>
      </c>
      <c r="AM80" s="42">
        <v>12</v>
      </c>
      <c r="AN80" s="13">
        <v>176060</v>
      </c>
    </row>
    <row r="81" spans="1:40" hidden="1" x14ac:dyDescent="0.25">
      <c r="A81" s="47" t="s">
        <v>286</v>
      </c>
      <c r="B81" s="47" t="s">
        <v>287</v>
      </c>
      <c r="C81" s="47">
        <v>5402</v>
      </c>
      <c r="D81" s="47" t="s">
        <v>20</v>
      </c>
      <c r="E81" s="42">
        <v>1737</v>
      </c>
      <c r="F81" s="42">
        <v>1887</v>
      </c>
      <c r="G81" s="42">
        <v>42049</v>
      </c>
      <c r="H81" s="42">
        <v>876</v>
      </c>
      <c r="I81" s="42">
        <v>3568</v>
      </c>
      <c r="J81" s="10">
        <v>50117</v>
      </c>
      <c r="K81" s="42">
        <v>1797</v>
      </c>
      <c r="L81" s="42">
        <v>15926</v>
      </c>
      <c r="M81" s="42">
        <v>4318</v>
      </c>
      <c r="N81" s="42">
        <v>9</v>
      </c>
      <c r="O81" s="42">
        <v>80809</v>
      </c>
      <c r="P81" s="42">
        <v>118</v>
      </c>
      <c r="Q81" s="42">
        <v>20</v>
      </c>
      <c r="R81" s="42">
        <v>6006</v>
      </c>
      <c r="S81" s="42">
        <v>1099</v>
      </c>
      <c r="T81" s="42">
        <v>1594</v>
      </c>
      <c r="U81" s="42">
        <v>880</v>
      </c>
      <c r="V81" s="42">
        <v>64</v>
      </c>
      <c r="W81" s="42">
        <v>4023</v>
      </c>
      <c r="X81" s="42">
        <v>4218</v>
      </c>
      <c r="Y81" s="42">
        <v>1000</v>
      </c>
      <c r="Z81" s="11">
        <v>121881</v>
      </c>
      <c r="AA81" s="42">
        <v>770</v>
      </c>
      <c r="AB81" s="42">
        <v>348</v>
      </c>
      <c r="AC81" s="12">
        <v>1118</v>
      </c>
      <c r="AD81" s="42">
        <v>2676</v>
      </c>
      <c r="AE81" s="42">
        <v>287</v>
      </c>
      <c r="AF81" s="42">
        <v>41664</v>
      </c>
      <c r="AG81" s="42">
        <v>20918</v>
      </c>
      <c r="AH81" s="42">
        <v>102792</v>
      </c>
      <c r="AI81" s="42">
        <v>836</v>
      </c>
      <c r="AJ81" s="42">
        <v>4</v>
      </c>
      <c r="AK81" s="42">
        <v>130</v>
      </c>
      <c r="AL81" s="42">
        <v>43</v>
      </c>
      <c r="AM81" s="42">
        <v>12</v>
      </c>
      <c r="AN81" s="13">
        <v>169362</v>
      </c>
    </row>
    <row r="82" spans="1:40" hidden="1" x14ac:dyDescent="0.25">
      <c r="A82" s="47" t="s">
        <v>290</v>
      </c>
      <c r="B82" s="47" t="s">
        <v>291</v>
      </c>
      <c r="C82" s="47">
        <v>5406</v>
      </c>
      <c r="D82" s="47" t="s">
        <v>20</v>
      </c>
      <c r="E82" s="42">
        <v>1744</v>
      </c>
      <c r="F82" s="42">
        <v>1865</v>
      </c>
      <c r="G82" s="42">
        <v>42150</v>
      </c>
      <c r="H82" s="42">
        <v>876</v>
      </c>
      <c r="I82" s="42">
        <v>3550</v>
      </c>
      <c r="J82" s="10">
        <v>50185</v>
      </c>
      <c r="K82" s="42">
        <v>1831</v>
      </c>
      <c r="L82" s="42">
        <v>15606</v>
      </c>
      <c r="M82" s="42">
        <v>4378</v>
      </c>
      <c r="N82" s="42">
        <v>9</v>
      </c>
      <c r="O82" s="42">
        <v>83639</v>
      </c>
      <c r="P82" s="42">
        <v>114</v>
      </c>
      <c r="Q82" s="42">
        <v>20</v>
      </c>
      <c r="R82" s="42">
        <v>5996</v>
      </c>
      <c r="S82" s="42">
        <v>1083</v>
      </c>
      <c r="T82" s="42">
        <v>1589</v>
      </c>
      <c r="U82" s="42">
        <v>889</v>
      </c>
      <c r="V82" s="42">
        <v>62</v>
      </c>
      <c r="W82" s="42">
        <v>3935</v>
      </c>
      <c r="X82" s="42">
        <v>4239</v>
      </c>
      <c r="Y82" s="42">
        <v>1003</v>
      </c>
      <c r="Z82" s="11">
        <v>124393</v>
      </c>
      <c r="AA82" s="42">
        <v>774</v>
      </c>
      <c r="AB82" s="42">
        <v>346</v>
      </c>
      <c r="AC82" s="12">
        <v>1120</v>
      </c>
      <c r="AD82" s="42">
        <v>2704</v>
      </c>
      <c r="AE82" s="42">
        <v>294</v>
      </c>
      <c r="AF82" s="42">
        <v>42087</v>
      </c>
      <c r="AG82" s="42">
        <v>21077</v>
      </c>
      <c r="AH82" s="42">
        <v>105738</v>
      </c>
      <c r="AI82" s="42">
        <v>884</v>
      </c>
      <c r="AJ82" s="42">
        <v>4</v>
      </c>
      <c r="AK82" s="42">
        <v>128</v>
      </c>
      <c r="AL82" s="42">
        <v>47</v>
      </c>
      <c r="AM82" s="42">
        <v>12</v>
      </c>
      <c r="AN82" s="13">
        <v>172975</v>
      </c>
    </row>
    <row r="83" spans="1:40" x14ac:dyDescent="0.25">
      <c r="A83" s="47" t="s">
        <v>292</v>
      </c>
      <c r="B83" s="47" t="s">
        <v>293</v>
      </c>
      <c r="C83" s="47">
        <v>5411</v>
      </c>
      <c r="D83" s="47" t="s">
        <v>49</v>
      </c>
      <c r="E83" s="42">
        <v>1333</v>
      </c>
      <c r="F83" s="42">
        <v>1829</v>
      </c>
      <c r="G83" s="42">
        <v>38243</v>
      </c>
      <c r="H83" s="42">
        <v>875</v>
      </c>
      <c r="I83" s="42">
        <v>3479</v>
      </c>
      <c r="J83" s="10">
        <v>45759</v>
      </c>
      <c r="K83" s="42">
        <v>1665</v>
      </c>
      <c r="L83" s="42">
        <v>11438</v>
      </c>
      <c r="M83" s="42">
        <v>4072</v>
      </c>
      <c r="N83" s="42">
        <v>9</v>
      </c>
      <c r="O83" s="42">
        <v>52039</v>
      </c>
      <c r="P83" s="42">
        <v>57</v>
      </c>
      <c r="Q83" s="42">
        <v>20</v>
      </c>
      <c r="R83" s="42">
        <v>5440</v>
      </c>
      <c r="S83" s="42">
        <v>915</v>
      </c>
      <c r="T83" s="42">
        <v>949</v>
      </c>
      <c r="U83" s="42">
        <v>676</v>
      </c>
      <c r="V83" s="42">
        <v>64</v>
      </c>
      <c r="W83" s="42">
        <v>2951</v>
      </c>
      <c r="X83" s="42">
        <v>1695</v>
      </c>
      <c r="Y83" s="42">
        <v>1002</v>
      </c>
      <c r="Z83" s="11">
        <v>82992</v>
      </c>
      <c r="AA83" s="42">
        <v>766</v>
      </c>
      <c r="AB83" s="42">
        <v>333</v>
      </c>
      <c r="AC83" s="12">
        <v>1099</v>
      </c>
      <c r="AD83" s="42">
        <v>1786</v>
      </c>
      <c r="AE83" s="42">
        <v>281</v>
      </c>
      <c r="AF83" s="42">
        <v>46261</v>
      </c>
      <c r="AG83" s="42">
        <v>17811</v>
      </c>
      <c r="AH83" s="42">
        <v>106473</v>
      </c>
      <c r="AI83" s="42">
        <v>440</v>
      </c>
      <c r="AJ83" s="42">
        <v>4</v>
      </c>
      <c r="AK83" s="42">
        <v>138</v>
      </c>
      <c r="AL83" s="42">
        <v>44</v>
      </c>
      <c r="AM83" s="42">
        <v>12</v>
      </c>
      <c r="AN83" s="13">
        <v>173250</v>
      </c>
    </row>
    <row r="84" spans="1:40" hidden="1" x14ac:dyDescent="0.25">
      <c r="A84" s="47" t="s">
        <v>295</v>
      </c>
      <c r="B84" s="47" t="s">
        <v>293</v>
      </c>
      <c r="C84" s="47">
        <v>5413</v>
      </c>
      <c r="D84" s="47" t="s">
        <v>20</v>
      </c>
      <c r="E84" s="42">
        <v>1748</v>
      </c>
      <c r="F84" s="42">
        <v>1881</v>
      </c>
      <c r="G84" s="42">
        <v>39486</v>
      </c>
      <c r="H84" s="42">
        <v>875</v>
      </c>
      <c r="I84" s="42">
        <v>3544</v>
      </c>
      <c r="J84" s="10">
        <v>47534</v>
      </c>
      <c r="K84" s="42">
        <v>1814</v>
      </c>
      <c r="L84" s="42">
        <v>15442</v>
      </c>
      <c r="M84" s="42">
        <v>4432</v>
      </c>
      <c r="N84" s="42">
        <v>9</v>
      </c>
      <c r="O84" s="42">
        <v>50897</v>
      </c>
      <c r="P84" s="42">
        <v>111</v>
      </c>
      <c r="Q84" s="42">
        <v>20</v>
      </c>
      <c r="R84" s="42">
        <v>4799</v>
      </c>
      <c r="S84" s="42">
        <v>591</v>
      </c>
      <c r="T84" s="42">
        <v>1583</v>
      </c>
      <c r="U84" s="42">
        <v>894</v>
      </c>
      <c r="V84" s="42">
        <v>27</v>
      </c>
      <c r="W84" s="42">
        <v>2477</v>
      </c>
      <c r="X84" s="42">
        <v>2151</v>
      </c>
      <c r="Y84" s="42">
        <v>997</v>
      </c>
      <c r="Z84" s="11">
        <v>86244</v>
      </c>
      <c r="AA84" s="42">
        <v>692</v>
      </c>
      <c r="AB84" s="42">
        <v>333</v>
      </c>
      <c r="AC84" s="12">
        <v>1025</v>
      </c>
      <c r="AD84" s="42">
        <v>1198</v>
      </c>
      <c r="AE84" s="42">
        <v>177</v>
      </c>
      <c r="AF84" s="42">
        <v>41395</v>
      </c>
      <c r="AG84" s="42">
        <v>19492</v>
      </c>
      <c r="AH84" s="42">
        <v>148480</v>
      </c>
      <c r="AI84" s="42">
        <v>601</v>
      </c>
      <c r="AJ84" s="42">
        <v>4</v>
      </c>
      <c r="AK84" s="42">
        <v>133</v>
      </c>
      <c r="AL84" s="42">
        <v>40</v>
      </c>
      <c r="AM84" s="42">
        <v>12</v>
      </c>
      <c r="AN84" s="13">
        <v>211532</v>
      </c>
    </row>
    <row r="85" spans="1:40" hidden="1" x14ac:dyDescent="0.25">
      <c r="A85" s="47" t="s">
        <v>297</v>
      </c>
      <c r="B85" s="47" t="s">
        <v>298</v>
      </c>
      <c r="C85" s="47">
        <v>5415</v>
      </c>
      <c r="D85" s="47" t="s">
        <v>20</v>
      </c>
      <c r="E85" s="42">
        <v>1760</v>
      </c>
      <c r="F85" s="42">
        <v>1888</v>
      </c>
      <c r="G85" s="42">
        <v>42135</v>
      </c>
      <c r="H85" s="42">
        <v>875</v>
      </c>
      <c r="I85" s="42">
        <v>3582</v>
      </c>
      <c r="J85" s="10">
        <v>50240</v>
      </c>
      <c r="K85" s="42">
        <v>1794</v>
      </c>
      <c r="L85" s="42">
        <v>15269</v>
      </c>
      <c r="M85" s="42">
        <v>4359</v>
      </c>
      <c r="N85" s="42">
        <v>9</v>
      </c>
      <c r="O85" s="42">
        <v>64146</v>
      </c>
      <c r="P85" s="42">
        <v>119</v>
      </c>
      <c r="Q85" s="42">
        <v>20</v>
      </c>
      <c r="R85" s="42">
        <v>5986</v>
      </c>
      <c r="S85" s="42">
        <v>1109</v>
      </c>
      <c r="T85" s="42">
        <v>1578</v>
      </c>
      <c r="U85" s="42">
        <v>885</v>
      </c>
      <c r="V85" s="42">
        <v>64</v>
      </c>
      <c r="W85" s="42">
        <v>3816</v>
      </c>
      <c r="X85" s="42">
        <v>4245</v>
      </c>
      <c r="Y85" s="42">
        <v>1000</v>
      </c>
      <c r="Z85" s="11">
        <v>104399</v>
      </c>
      <c r="AA85" s="42">
        <v>765</v>
      </c>
      <c r="AB85" s="42">
        <v>336</v>
      </c>
      <c r="AC85" s="12">
        <v>1101</v>
      </c>
      <c r="AD85" s="42">
        <v>2463</v>
      </c>
      <c r="AE85" s="42">
        <v>281</v>
      </c>
      <c r="AF85" s="42">
        <v>41901</v>
      </c>
      <c r="AG85" s="42">
        <v>21175</v>
      </c>
      <c r="AH85" s="42">
        <v>129152</v>
      </c>
      <c r="AI85" s="42">
        <v>637</v>
      </c>
      <c r="AJ85" s="42">
        <v>4</v>
      </c>
      <c r="AK85" s="42">
        <v>127</v>
      </c>
      <c r="AL85" s="42">
        <v>48</v>
      </c>
      <c r="AM85" s="42">
        <v>12</v>
      </c>
      <c r="AN85" s="13">
        <v>195800</v>
      </c>
    </row>
    <row r="86" spans="1:40" hidden="1" x14ac:dyDescent="0.25">
      <c r="A86" s="47" t="s">
        <v>300</v>
      </c>
      <c r="B86" s="47" t="s">
        <v>301</v>
      </c>
      <c r="C86" s="47">
        <v>5435</v>
      </c>
      <c r="D86" s="47" t="s">
        <v>20</v>
      </c>
      <c r="E86" s="42">
        <v>1756</v>
      </c>
      <c r="F86" s="42">
        <v>1879</v>
      </c>
      <c r="G86" s="42">
        <v>42046</v>
      </c>
      <c r="H86" s="42">
        <v>876</v>
      </c>
      <c r="I86" s="42">
        <v>3551</v>
      </c>
      <c r="J86" s="10">
        <v>50108</v>
      </c>
      <c r="K86" s="42">
        <v>1799</v>
      </c>
      <c r="L86" s="42">
        <v>15324</v>
      </c>
      <c r="M86" s="42">
        <v>4354</v>
      </c>
      <c r="N86" s="42">
        <v>9</v>
      </c>
      <c r="O86" s="42">
        <v>84020</v>
      </c>
      <c r="P86" s="42">
        <v>122</v>
      </c>
      <c r="Q86" s="42">
        <v>20</v>
      </c>
      <c r="R86" s="42">
        <v>6049</v>
      </c>
      <c r="S86" s="42">
        <v>1081</v>
      </c>
      <c r="T86" s="42">
        <v>1596</v>
      </c>
      <c r="U86" s="42">
        <v>871</v>
      </c>
      <c r="V86" s="42">
        <v>63</v>
      </c>
      <c r="W86" s="42">
        <v>3782</v>
      </c>
      <c r="X86" s="42">
        <v>4118</v>
      </c>
      <c r="Y86" s="42">
        <v>998</v>
      </c>
      <c r="Z86" s="11">
        <v>124206</v>
      </c>
      <c r="AA86" s="42">
        <v>739</v>
      </c>
      <c r="AB86" s="42">
        <v>345</v>
      </c>
      <c r="AC86" s="12">
        <v>1084</v>
      </c>
      <c r="AD86" s="42">
        <v>2551</v>
      </c>
      <c r="AE86" s="42">
        <v>293</v>
      </c>
      <c r="AF86" s="42">
        <v>42176</v>
      </c>
      <c r="AG86" s="42">
        <v>21390</v>
      </c>
      <c r="AH86" s="42">
        <v>86670</v>
      </c>
      <c r="AI86" s="42">
        <v>748</v>
      </c>
      <c r="AJ86" s="42">
        <v>4</v>
      </c>
      <c r="AK86" s="42">
        <v>82</v>
      </c>
      <c r="AL86" s="42">
        <v>45</v>
      </c>
      <c r="AM86" s="42">
        <v>12</v>
      </c>
      <c r="AN86" s="13">
        <v>153971</v>
      </c>
    </row>
    <row r="87" spans="1:40" hidden="1" x14ac:dyDescent="0.25">
      <c r="A87" s="47" t="s">
        <v>303</v>
      </c>
      <c r="B87" s="47" t="s">
        <v>301</v>
      </c>
      <c r="C87" s="47">
        <v>5436</v>
      </c>
      <c r="D87" s="47" t="s">
        <v>20</v>
      </c>
      <c r="E87" s="42">
        <v>1751</v>
      </c>
      <c r="F87" s="42">
        <v>1879</v>
      </c>
      <c r="G87" s="42">
        <v>40255</v>
      </c>
      <c r="H87" s="42">
        <v>876</v>
      </c>
      <c r="I87" s="42">
        <v>3527</v>
      </c>
      <c r="J87" s="10">
        <v>48288</v>
      </c>
      <c r="K87" s="42">
        <v>1789</v>
      </c>
      <c r="L87" s="42">
        <v>14194</v>
      </c>
      <c r="M87" s="42">
        <v>4355</v>
      </c>
      <c r="N87" s="42">
        <v>9</v>
      </c>
      <c r="O87" s="42">
        <v>49555</v>
      </c>
      <c r="P87" s="42">
        <v>107</v>
      </c>
      <c r="Q87" s="42">
        <v>20</v>
      </c>
      <c r="R87" s="42">
        <v>6054</v>
      </c>
      <c r="S87" s="42">
        <v>939</v>
      </c>
      <c r="T87" s="42">
        <v>1589</v>
      </c>
      <c r="U87" s="42">
        <v>851</v>
      </c>
      <c r="V87" s="42">
        <v>57</v>
      </c>
      <c r="W87" s="42">
        <v>2545</v>
      </c>
      <c r="X87" s="42">
        <v>2726</v>
      </c>
      <c r="Y87" s="42">
        <v>997</v>
      </c>
      <c r="Z87" s="11">
        <v>85787</v>
      </c>
      <c r="AA87" s="42">
        <v>770</v>
      </c>
      <c r="AB87" s="42">
        <v>346</v>
      </c>
      <c r="AC87" s="12">
        <v>1116</v>
      </c>
      <c r="AD87" s="42">
        <v>2454</v>
      </c>
      <c r="AE87" s="42">
        <v>278</v>
      </c>
      <c r="AF87" s="42">
        <v>41408</v>
      </c>
      <c r="AG87" s="42">
        <v>20615</v>
      </c>
      <c r="AH87" s="42">
        <v>163002</v>
      </c>
      <c r="AI87" s="42">
        <v>704</v>
      </c>
      <c r="AJ87" s="42">
        <v>4</v>
      </c>
      <c r="AK87" s="42">
        <v>122</v>
      </c>
      <c r="AL87" s="42">
        <v>27</v>
      </c>
      <c r="AM87" s="42">
        <v>12</v>
      </c>
      <c r="AN87" s="13">
        <v>228626</v>
      </c>
    </row>
    <row r="88" spans="1:40" hidden="1" x14ac:dyDescent="0.25">
      <c r="A88" s="47" t="s">
        <v>305</v>
      </c>
      <c r="B88" s="47" t="s">
        <v>306</v>
      </c>
      <c r="C88" s="47">
        <v>5440</v>
      </c>
      <c r="D88" s="47" t="s">
        <v>20</v>
      </c>
      <c r="E88" s="42">
        <v>1740</v>
      </c>
      <c r="F88" s="42">
        <v>1873</v>
      </c>
      <c r="G88" s="42">
        <v>42321</v>
      </c>
      <c r="H88" s="42">
        <v>876</v>
      </c>
      <c r="I88" s="42">
        <v>3557</v>
      </c>
      <c r="J88" s="10">
        <v>50367</v>
      </c>
      <c r="K88" s="42">
        <v>1781</v>
      </c>
      <c r="L88" s="42">
        <v>15523</v>
      </c>
      <c r="M88" s="42">
        <v>4368</v>
      </c>
      <c r="N88" s="42">
        <v>9</v>
      </c>
      <c r="O88" s="42">
        <v>64654</v>
      </c>
      <c r="P88" s="42">
        <v>118</v>
      </c>
      <c r="Q88" s="42">
        <v>20</v>
      </c>
      <c r="R88" s="42">
        <v>6047</v>
      </c>
      <c r="S88" s="42">
        <v>1115</v>
      </c>
      <c r="T88" s="42">
        <v>1626</v>
      </c>
      <c r="U88" s="42">
        <v>876</v>
      </c>
      <c r="V88" s="42">
        <v>64</v>
      </c>
      <c r="W88" s="42">
        <v>4104</v>
      </c>
      <c r="X88" s="42">
        <v>4381</v>
      </c>
      <c r="Y88" s="42">
        <v>997</v>
      </c>
      <c r="Z88" s="11">
        <v>105683</v>
      </c>
      <c r="AA88" s="42">
        <v>761</v>
      </c>
      <c r="AB88" s="42">
        <v>343</v>
      </c>
      <c r="AC88" s="12">
        <v>1104</v>
      </c>
      <c r="AD88" s="42">
        <v>2658</v>
      </c>
      <c r="AE88" s="42">
        <v>256</v>
      </c>
      <c r="AF88" s="42">
        <v>42058</v>
      </c>
      <c r="AG88" s="42">
        <v>21087</v>
      </c>
      <c r="AH88" s="42">
        <v>138830</v>
      </c>
      <c r="AI88" s="42">
        <v>825</v>
      </c>
      <c r="AJ88" s="42">
        <v>4</v>
      </c>
      <c r="AK88" s="42">
        <v>114</v>
      </c>
      <c r="AL88" s="42">
        <v>54</v>
      </c>
      <c r="AM88" s="42">
        <v>12</v>
      </c>
      <c r="AN88" s="13">
        <v>205898</v>
      </c>
    </row>
    <row r="89" spans="1:40" x14ac:dyDescent="0.25">
      <c r="A89" s="47" t="s">
        <v>307</v>
      </c>
      <c r="B89" s="47" t="s">
        <v>306</v>
      </c>
      <c r="C89" s="47">
        <v>5445</v>
      </c>
      <c r="D89" s="47" t="s">
        <v>49</v>
      </c>
      <c r="E89" s="42">
        <v>1566</v>
      </c>
      <c r="F89" s="42">
        <v>1846</v>
      </c>
      <c r="G89" s="42">
        <v>38862</v>
      </c>
      <c r="H89" s="42">
        <v>871</v>
      </c>
      <c r="I89" s="42">
        <v>3537</v>
      </c>
      <c r="J89" s="10">
        <v>46682</v>
      </c>
      <c r="K89" s="42">
        <v>1765</v>
      </c>
      <c r="L89" s="42">
        <v>14133</v>
      </c>
      <c r="M89" s="42">
        <v>4090</v>
      </c>
      <c r="N89" s="42">
        <v>9</v>
      </c>
      <c r="O89" s="42">
        <v>51652</v>
      </c>
      <c r="P89" s="42">
        <v>55</v>
      </c>
      <c r="Q89" s="42">
        <v>20</v>
      </c>
      <c r="R89" s="42">
        <v>3146</v>
      </c>
      <c r="S89" s="42">
        <v>96</v>
      </c>
      <c r="T89" s="42">
        <v>1216</v>
      </c>
      <c r="U89" s="42">
        <v>824</v>
      </c>
      <c r="V89" s="42">
        <v>0</v>
      </c>
      <c r="W89" s="42">
        <v>2127</v>
      </c>
      <c r="X89" s="42">
        <v>1326</v>
      </c>
      <c r="Y89" s="42">
        <v>999</v>
      </c>
      <c r="Z89" s="11">
        <v>81458</v>
      </c>
      <c r="AA89" s="42">
        <v>775</v>
      </c>
      <c r="AB89" s="42">
        <v>340</v>
      </c>
      <c r="AC89" s="12">
        <v>1115</v>
      </c>
      <c r="AD89" s="42">
        <v>2294</v>
      </c>
      <c r="AE89" s="42">
        <v>287</v>
      </c>
      <c r="AF89" s="42">
        <v>51295</v>
      </c>
      <c r="AG89" s="42">
        <v>20339</v>
      </c>
      <c r="AH89" s="42">
        <v>126879</v>
      </c>
      <c r="AI89" s="42">
        <v>608</v>
      </c>
      <c r="AJ89" s="42">
        <v>4</v>
      </c>
      <c r="AK89" s="42">
        <v>133</v>
      </c>
      <c r="AL89" s="42">
        <v>53</v>
      </c>
      <c r="AM89" s="42">
        <v>16</v>
      </c>
      <c r="AN89" s="13">
        <v>201908</v>
      </c>
    </row>
    <row r="90" spans="1:40" hidden="1" x14ac:dyDescent="0.25">
      <c r="A90" s="47" t="s">
        <v>310</v>
      </c>
      <c r="B90" s="47" t="s">
        <v>311</v>
      </c>
      <c r="C90" s="47">
        <v>5447</v>
      </c>
      <c r="D90" s="47" t="s">
        <v>20</v>
      </c>
      <c r="E90" s="42">
        <v>1757</v>
      </c>
      <c r="F90" s="42">
        <v>1886</v>
      </c>
      <c r="G90" s="42">
        <v>43252</v>
      </c>
      <c r="H90" s="42">
        <v>876</v>
      </c>
      <c r="I90" s="42">
        <v>3560</v>
      </c>
      <c r="J90" s="10">
        <v>51331</v>
      </c>
      <c r="K90" s="42">
        <v>1767</v>
      </c>
      <c r="L90" s="42">
        <v>15154</v>
      </c>
      <c r="M90" s="42">
        <v>4381</v>
      </c>
      <c r="N90" s="42">
        <v>9</v>
      </c>
      <c r="O90" s="42">
        <v>83500</v>
      </c>
      <c r="P90" s="42">
        <v>124</v>
      </c>
      <c r="Q90" s="42">
        <v>20</v>
      </c>
      <c r="R90" s="42">
        <v>6676</v>
      </c>
      <c r="S90" s="42">
        <v>1115</v>
      </c>
      <c r="T90" s="42">
        <v>1628</v>
      </c>
      <c r="U90" s="42">
        <v>885</v>
      </c>
      <c r="V90" s="42">
        <v>64</v>
      </c>
      <c r="W90" s="42">
        <v>4266</v>
      </c>
      <c r="X90" s="42">
        <v>5005</v>
      </c>
      <c r="Y90" s="42">
        <v>1003</v>
      </c>
      <c r="Z90" s="11">
        <v>125597</v>
      </c>
      <c r="AA90" s="42">
        <v>1081</v>
      </c>
      <c r="AB90" s="42">
        <v>338</v>
      </c>
      <c r="AC90" s="12">
        <v>1419</v>
      </c>
      <c r="AD90" s="42">
        <v>2926</v>
      </c>
      <c r="AE90" s="42">
        <v>274</v>
      </c>
      <c r="AF90" s="42">
        <v>42182</v>
      </c>
      <c r="AG90" s="42">
        <v>21263</v>
      </c>
      <c r="AH90" s="42">
        <v>107107</v>
      </c>
      <c r="AI90" s="42">
        <v>756</v>
      </c>
      <c r="AJ90" s="42">
        <v>4</v>
      </c>
      <c r="AK90" s="42">
        <v>443</v>
      </c>
      <c r="AL90" s="42">
        <v>54</v>
      </c>
      <c r="AM90" s="42">
        <v>12</v>
      </c>
      <c r="AN90" s="13">
        <v>175021</v>
      </c>
    </row>
    <row r="91" spans="1:40" hidden="1" x14ac:dyDescent="0.25">
      <c r="A91" s="47" t="s">
        <v>313</v>
      </c>
      <c r="B91" s="47" t="s">
        <v>311</v>
      </c>
      <c r="C91" s="47">
        <v>5449</v>
      </c>
      <c r="D91" s="47" t="s">
        <v>20</v>
      </c>
      <c r="E91" s="42">
        <v>2547</v>
      </c>
      <c r="F91" s="42">
        <v>1874</v>
      </c>
      <c r="G91" s="42">
        <v>46812</v>
      </c>
      <c r="H91" s="42">
        <v>876</v>
      </c>
      <c r="I91" s="42">
        <v>8175</v>
      </c>
      <c r="J91" s="10">
        <v>60284</v>
      </c>
      <c r="K91" s="42">
        <v>1816</v>
      </c>
      <c r="L91" s="42">
        <v>15406</v>
      </c>
      <c r="M91" s="42">
        <v>1669</v>
      </c>
      <c r="N91" s="42">
        <v>9</v>
      </c>
      <c r="O91" s="42">
        <v>82247</v>
      </c>
      <c r="P91" s="42">
        <v>124</v>
      </c>
      <c r="Q91" s="42">
        <v>20</v>
      </c>
      <c r="R91" s="42">
        <v>5925</v>
      </c>
      <c r="S91" s="42">
        <v>1112</v>
      </c>
      <c r="T91" s="42">
        <v>1598</v>
      </c>
      <c r="U91" s="42">
        <v>872</v>
      </c>
      <c r="V91" s="42">
        <v>61</v>
      </c>
      <c r="W91" s="42">
        <v>4003</v>
      </c>
      <c r="X91" s="42">
        <v>4282</v>
      </c>
      <c r="Y91" s="42">
        <v>1001</v>
      </c>
      <c r="Z91" s="11">
        <v>120145</v>
      </c>
      <c r="AA91" s="42">
        <v>771</v>
      </c>
      <c r="AB91" s="42">
        <v>350</v>
      </c>
      <c r="AC91" s="12">
        <v>1121</v>
      </c>
      <c r="AD91" s="42">
        <v>2530</v>
      </c>
      <c r="AE91" s="42">
        <v>241</v>
      </c>
      <c r="AF91" s="42">
        <v>19877</v>
      </c>
      <c r="AG91" s="42">
        <v>12777</v>
      </c>
      <c r="AH91" s="42">
        <v>113372</v>
      </c>
      <c r="AI91" s="42">
        <v>788</v>
      </c>
      <c r="AJ91" s="42">
        <v>4</v>
      </c>
      <c r="AK91" s="42">
        <v>121</v>
      </c>
      <c r="AL91" s="42">
        <v>54</v>
      </c>
      <c r="AM91" s="42"/>
      <c r="AN91" s="13">
        <v>149764</v>
      </c>
    </row>
    <row r="92" spans="1:40" hidden="1" x14ac:dyDescent="0.25">
      <c r="A92" s="47" t="s">
        <v>314</v>
      </c>
      <c r="B92" s="47" t="s">
        <v>315</v>
      </c>
      <c r="C92" s="47">
        <v>5459</v>
      </c>
      <c r="D92" s="47" t="s">
        <v>20</v>
      </c>
      <c r="E92" s="42">
        <v>1770</v>
      </c>
      <c r="F92" s="42">
        <v>1874</v>
      </c>
      <c r="G92" s="42">
        <v>42343</v>
      </c>
      <c r="H92" s="42">
        <v>876</v>
      </c>
      <c r="I92" s="42">
        <v>3578</v>
      </c>
      <c r="J92" s="10">
        <v>50441</v>
      </c>
      <c r="K92" s="42">
        <v>1766</v>
      </c>
      <c r="L92" s="42">
        <v>15828</v>
      </c>
      <c r="M92" s="42">
        <v>4415</v>
      </c>
      <c r="N92" s="42">
        <v>9</v>
      </c>
      <c r="O92" s="42">
        <v>79522</v>
      </c>
      <c r="P92" s="42">
        <v>115</v>
      </c>
      <c r="Q92" s="42">
        <v>20</v>
      </c>
      <c r="R92" s="42">
        <v>6012</v>
      </c>
      <c r="S92" s="42">
        <v>1124</v>
      </c>
      <c r="T92" s="42">
        <v>1578</v>
      </c>
      <c r="U92" s="42">
        <v>865</v>
      </c>
      <c r="V92" s="42">
        <v>64</v>
      </c>
      <c r="W92" s="42">
        <v>4132</v>
      </c>
      <c r="X92" s="42">
        <v>4338</v>
      </c>
      <c r="Y92" s="42">
        <v>996</v>
      </c>
      <c r="Z92" s="11">
        <v>120784</v>
      </c>
      <c r="AA92" s="42">
        <v>768</v>
      </c>
      <c r="AB92" s="42">
        <v>346</v>
      </c>
      <c r="AC92" s="12">
        <v>1114</v>
      </c>
      <c r="AD92" s="42">
        <v>2621</v>
      </c>
      <c r="AE92" s="42">
        <v>255</v>
      </c>
      <c r="AF92" s="42">
        <v>42083</v>
      </c>
      <c r="AG92" s="42">
        <v>21199</v>
      </c>
      <c r="AH92" s="42">
        <v>118757</v>
      </c>
      <c r="AI92" s="42">
        <v>763</v>
      </c>
      <c r="AJ92" s="42">
        <v>4</v>
      </c>
      <c r="AK92" s="42">
        <v>113</v>
      </c>
      <c r="AL92" s="42">
        <v>53</v>
      </c>
      <c r="AM92" s="42">
        <v>14</v>
      </c>
      <c r="AN92" s="13">
        <v>185862</v>
      </c>
    </row>
    <row r="93" spans="1:40" hidden="1" x14ac:dyDescent="0.25">
      <c r="A93" s="47" t="s">
        <v>317</v>
      </c>
      <c r="B93" s="47" t="s">
        <v>318</v>
      </c>
      <c r="C93" s="47">
        <v>5469</v>
      </c>
      <c r="D93" s="47" t="s">
        <v>20</v>
      </c>
      <c r="E93" s="42">
        <v>1726</v>
      </c>
      <c r="F93" s="42">
        <v>1794</v>
      </c>
      <c r="G93" s="42">
        <v>43604</v>
      </c>
      <c r="H93" s="42">
        <v>870</v>
      </c>
      <c r="I93" s="42">
        <v>3413</v>
      </c>
      <c r="J93" s="10">
        <v>51407</v>
      </c>
      <c r="K93" s="42">
        <v>1745</v>
      </c>
      <c r="L93" s="42">
        <v>16204</v>
      </c>
      <c r="M93" s="42">
        <v>4323</v>
      </c>
      <c r="N93" s="42">
        <v>9</v>
      </c>
      <c r="O93" s="42">
        <v>83973</v>
      </c>
      <c r="P93" s="42">
        <v>117</v>
      </c>
      <c r="Q93" s="42">
        <v>20</v>
      </c>
      <c r="R93" s="42">
        <v>6821</v>
      </c>
      <c r="S93" s="42">
        <v>1091</v>
      </c>
      <c r="T93" s="42">
        <v>1573</v>
      </c>
      <c r="U93" s="42">
        <v>841</v>
      </c>
      <c r="V93" s="42">
        <v>64</v>
      </c>
      <c r="W93" s="42">
        <v>4489</v>
      </c>
      <c r="X93" s="42">
        <v>5564</v>
      </c>
      <c r="Y93" s="42">
        <v>997</v>
      </c>
      <c r="Z93" s="11">
        <v>127831</v>
      </c>
      <c r="AA93" s="42">
        <v>1145</v>
      </c>
      <c r="AB93" s="42">
        <v>336</v>
      </c>
      <c r="AC93" s="12">
        <v>1481</v>
      </c>
      <c r="AD93" s="42">
        <v>3048</v>
      </c>
      <c r="AE93" s="42">
        <v>251</v>
      </c>
      <c r="AF93" s="42">
        <v>42776</v>
      </c>
      <c r="AG93" s="42">
        <v>21852</v>
      </c>
      <c r="AH93" s="42">
        <v>120487</v>
      </c>
      <c r="AI93" s="42">
        <v>942</v>
      </c>
      <c r="AJ93" s="42">
        <v>4</v>
      </c>
      <c r="AK93" s="42">
        <v>421</v>
      </c>
      <c r="AL93" s="42">
        <v>52</v>
      </c>
      <c r="AM93" s="42">
        <v>19</v>
      </c>
      <c r="AN93" s="13">
        <v>189852</v>
      </c>
    </row>
    <row r="94" spans="1:40" x14ac:dyDescent="0.25">
      <c r="A94" s="47" t="s">
        <v>320</v>
      </c>
      <c r="B94" s="47" t="s">
        <v>318</v>
      </c>
      <c r="C94" s="47">
        <v>5471</v>
      </c>
      <c r="D94" s="47" t="s">
        <v>49</v>
      </c>
      <c r="E94" s="42">
        <v>1128</v>
      </c>
      <c r="F94" s="42">
        <v>1779</v>
      </c>
      <c r="G94" s="42">
        <v>37909</v>
      </c>
      <c r="H94" s="42">
        <v>861</v>
      </c>
      <c r="I94" s="42">
        <v>3334</v>
      </c>
      <c r="J94" s="10">
        <v>45011</v>
      </c>
      <c r="K94" s="42">
        <v>1545</v>
      </c>
      <c r="L94" s="42">
        <v>10462</v>
      </c>
      <c r="M94" s="42">
        <v>4030</v>
      </c>
      <c r="N94" s="42">
        <v>9</v>
      </c>
      <c r="O94" s="42">
        <v>50628</v>
      </c>
      <c r="P94" s="42">
        <v>55</v>
      </c>
      <c r="Q94" s="42">
        <v>20</v>
      </c>
      <c r="R94" s="42">
        <v>5534</v>
      </c>
      <c r="S94" s="42">
        <v>910</v>
      </c>
      <c r="T94" s="42">
        <v>902</v>
      </c>
      <c r="U94" s="42">
        <v>636</v>
      </c>
      <c r="V94" s="42">
        <v>62</v>
      </c>
      <c r="W94" s="42">
        <v>2743</v>
      </c>
      <c r="X94" s="42">
        <v>1931</v>
      </c>
      <c r="Y94" s="42">
        <v>1000</v>
      </c>
      <c r="Z94" s="11">
        <v>80467</v>
      </c>
      <c r="AA94" s="42">
        <v>793</v>
      </c>
      <c r="AB94" s="42">
        <v>326</v>
      </c>
      <c r="AC94" s="12">
        <v>1119</v>
      </c>
      <c r="AD94" s="42">
        <v>1909</v>
      </c>
      <c r="AE94" s="42">
        <v>238</v>
      </c>
      <c r="AF94" s="42">
        <v>44217</v>
      </c>
      <c r="AG94" s="42">
        <v>17355</v>
      </c>
      <c r="AH94" s="42">
        <v>133080</v>
      </c>
      <c r="AI94" s="42">
        <v>548</v>
      </c>
      <c r="AJ94" s="42">
        <v>4</v>
      </c>
      <c r="AK94" s="42">
        <v>127</v>
      </c>
      <c r="AL94" s="42">
        <v>39</v>
      </c>
      <c r="AM94" s="42">
        <v>10</v>
      </c>
      <c r="AN94" s="13">
        <v>197527</v>
      </c>
    </row>
    <row r="95" spans="1:40" hidden="1" x14ac:dyDescent="0.25">
      <c r="A95" s="47" t="s">
        <v>321</v>
      </c>
      <c r="B95" s="47" t="s">
        <v>322</v>
      </c>
      <c r="C95" s="47">
        <v>5474</v>
      </c>
      <c r="D95" s="47" t="s">
        <v>20</v>
      </c>
      <c r="E95" s="42">
        <v>1743</v>
      </c>
      <c r="F95" s="42">
        <v>1850</v>
      </c>
      <c r="G95" s="42">
        <v>46241</v>
      </c>
      <c r="H95" s="42">
        <v>875</v>
      </c>
      <c r="I95" s="42">
        <v>6854</v>
      </c>
      <c r="J95" s="10">
        <v>57563</v>
      </c>
      <c r="K95" s="42">
        <v>1745</v>
      </c>
      <c r="L95" s="42">
        <v>16505</v>
      </c>
      <c r="M95" s="42">
        <v>2199</v>
      </c>
      <c r="N95" s="42">
        <v>9</v>
      </c>
      <c r="O95" s="42">
        <v>85667</v>
      </c>
      <c r="P95" s="42">
        <v>121</v>
      </c>
      <c r="Q95" s="42">
        <v>20</v>
      </c>
      <c r="R95" s="42">
        <v>7008</v>
      </c>
      <c r="S95" s="42">
        <v>1123</v>
      </c>
      <c r="T95" s="42">
        <v>1568</v>
      </c>
      <c r="U95" s="42">
        <v>843</v>
      </c>
      <c r="V95" s="42">
        <v>64</v>
      </c>
      <c r="W95" s="42">
        <v>4594</v>
      </c>
      <c r="X95" s="42">
        <v>5724</v>
      </c>
      <c r="Y95" s="42">
        <v>1002</v>
      </c>
      <c r="Z95" s="11">
        <v>128192</v>
      </c>
      <c r="AA95" s="42">
        <v>1165</v>
      </c>
      <c r="AB95" s="42">
        <v>337</v>
      </c>
      <c r="AC95" s="12">
        <v>1502</v>
      </c>
      <c r="AD95" s="42">
        <v>3275</v>
      </c>
      <c r="AE95" s="42">
        <v>402</v>
      </c>
      <c r="AF95" s="42">
        <v>21050</v>
      </c>
      <c r="AG95" s="42">
        <v>14000</v>
      </c>
      <c r="AH95" s="42">
        <v>112996</v>
      </c>
      <c r="AI95" s="42">
        <v>1002</v>
      </c>
      <c r="AJ95" s="42">
        <v>4</v>
      </c>
      <c r="AK95" s="42">
        <v>417</v>
      </c>
      <c r="AL95" s="42">
        <v>54</v>
      </c>
      <c r="AM95" s="42">
        <v>21</v>
      </c>
      <c r="AN95" s="13">
        <v>153221</v>
      </c>
    </row>
    <row r="96" spans="1:40" x14ac:dyDescent="0.25">
      <c r="A96" s="47" t="s">
        <v>324</v>
      </c>
      <c r="B96" s="47" t="s">
        <v>322</v>
      </c>
      <c r="C96" s="47">
        <v>5475</v>
      </c>
      <c r="D96" s="47" t="s">
        <v>49</v>
      </c>
      <c r="E96" s="42">
        <v>1108</v>
      </c>
      <c r="F96" s="42">
        <v>1775</v>
      </c>
      <c r="G96" s="42">
        <v>37901</v>
      </c>
      <c r="H96" s="42">
        <v>868</v>
      </c>
      <c r="I96" s="42">
        <v>3344</v>
      </c>
      <c r="J96" s="10">
        <v>44996</v>
      </c>
      <c r="K96" s="42">
        <v>1562</v>
      </c>
      <c r="L96" s="42">
        <v>10379</v>
      </c>
      <c r="M96" s="42">
        <v>3950</v>
      </c>
      <c r="N96" s="42">
        <v>9</v>
      </c>
      <c r="O96" s="42">
        <v>50173</v>
      </c>
      <c r="P96" s="42">
        <v>55</v>
      </c>
      <c r="Q96" s="42">
        <v>20</v>
      </c>
      <c r="R96" s="42">
        <v>5586</v>
      </c>
      <c r="S96" s="42">
        <v>916</v>
      </c>
      <c r="T96" s="42">
        <v>916</v>
      </c>
      <c r="U96" s="42">
        <v>622</v>
      </c>
      <c r="V96" s="42">
        <v>63</v>
      </c>
      <c r="W96" s="42">
        <v>2749</v>
      </c>
      <c r="X96" s="42">
        <v>2004</v>
      </c>
      <c r="Y96" s="42">
        <v>998</v>
      </c>
      <c r="Z96" s="11">
        <v>80002</v>
      </c>
      <c r="AA96" s="42">
        <v>790</v>
      </c>
      <c r="AB96" s="42">
        <v>319</v>
      </c>
      <c r="AC96" s="12">
        <v>1109</v>
      </c>
      <c r="AD96" s="42">
        <v>1879</v>
      </c>
      <c r="AE96" s="42">
        <v>237</v>
      </c>
      <c r="AF96" s="42">
        <v>42706</v>
      </c>
      <c r="AG96" s="42">
        <v>16744</v>
      </c>
      <c r="AH96" s="42">
        <v>127987</v>
      </c>
      <c r="AI96" s="42">
        <v>548</v>
      </c>
      <c r="AJ96" s="42">
        <v>4</v>
      </c>
      <c r="AK96" s="42">
        <v>129</v>
      </c>
      <c r="AL96" s="42">
        <v>44</v>
      </c>
      <c r="AM96" s="42">
        <v>12</v>
      </c>
      <c r="AN96" s="13">
        <v>190290</v>
      </c>
    </row>
    <row r="97" spans="1:40" x14ac:dyDescent="0.25">
      <c r="A97" s="47" t="s">
        <v>327</v>
      </c>
      <c r="B97" s="47" t="s">
        <v>328</v>
      </c>
      <c r="C97" s="47">
        <v>5482</v>
      </c>
      <c r="D97" s="47" t="s">
        <v>49</v>
      </c>
      <c r="E97" s="42">
        <v>923</v>
      </c>
      <c r="F97" s="42">
        <v>1580</v>
      </c>
      <c r="G97" s="42">
        <v>34612</v>
      </c>
      <c r="H97" s="42">
        <v>874</v>
      </c>
      <c r="I97" s="42">
        <v>3325</v>
      </c>
      <c r="J97" s="10">
        <v>41314</v>
      </c>
      <c r="K97" s="42">
        <v>1469</v>
      </c>
      <c r="L97" s="42">
        <v>8422</v>
      </c>
      <c r="M97" s="42">
        <v>3177</v>
      </c>
      <c r="N97" s="42">
        <v>7</v>
      </c>
      <c r="O97" s="42">
        <v>42754</v>
      </c>
      <c r="P97" s="42">
        <v>55</v>
      </c>
      <c r="Q97" s="42">
        <v>20</v>
      </c>
      <c r="R97" s="42">
        <v>4656</v>
      </c>
      <c r="S97" s="42">
        <v>550</v>
      </c>
      <c r="T97" s="42">
        <v>816</v>
      </c>
      <c r="U97" s="42">
        <v>562</v>
      </c>
      <c r="V97" s="42">
        <v>64</v>
      </c>
      <c r="W97" s="42">
        <v>1183</v>
      </c>
      <c r="X97" s="42">
        <v>1230</v>
      </c>
      <c r="Y97" s="42">
        <v>1003</v>
      </c>
      <c r="Z97" s="11">
        <v>65968</v>
      </c>
      <c r="AA97" s="42">
        <v>490</v>
      </c>
      <c r="AB97" s="42">
        <v>165</v>
      </c>
      <c r="AC97" s="12">
        <v>655</v>
      </c>
      <c r="AD97" s="42">
        <v>1162</v>
      </c>
      <c r="AE97" s="42">
        <v>165</v>
      </c>
      <c r="AF97" s="42">
        <v>32513</v>
      </c>
      <c r="AG97" s="42">
        <v>12504</v>
      </c>
      <c r="AH97" s="42">
        <v>125361</v>
      </c>
      <c r="AI97" s="42">
        <v>301</v>
      </c>
      <c r="AJ97" s="42">
        <v>4</v>
      </c>
      <c r="AK97" s="42">
        <v>124</v>
      </c>
      <c r="AL97" s="42">
        <v>9</v>
      </c>
      <c r="AM97" s="42">
        <v>6</v>
      </c>
      <c r="AN97" s="13">
        <v>172149</v>
      </c>
    </row>
    <row r="98" spans="1:40" hidden="1" x14ac:dyDescent="0.25">
      <c r="A98" s="47" t="s">
        <v>330</v>
      </c>
      <c r="B98" s="47" t="s">
        <v>331</v>
      </c>
      <c r="C98" s="47">
        <v>5484</v>
      </c>
      <c r="D98" s="47" t="s">
        <v>20</v>
      </c>
      <c r="E98" s="42">
        <v>1746</v>
      </c>
      <c r="F98" s="42">
        <v>1840</v>
      </c>
      <c r="G98" s="42">
        <v>43563</v>
      </c>
      <c r="H98" s="42">
        <v>876</v>
      </c>
      <c r="I98" s="42">
        <v>3413</v>
      </c>
      <c r="J98" s="10">
        <v>51438</v>
      </c>
      <c r="K98" s="42">
        <v>1770</v>
      </c>
      <c r="L98" s="42">
        <v>16197</v>
      </c>
      <c r="M98" s="42">
        <v>4285</v>
      </c>
      <c r="N98" s="42">
        <v>9</v>
      </c>
      <c r="O98" s="42">
        <v>83379</v>
      </c>
      <c r="P98" s="42">
        <v>122</v>
      </c>
      <c r="Q98" s="42">
        <v>20</v>
      </c>
      <c r="R98" s="42">
        <v>6949</v>
      </c>
      <c r="S98" s="42">
        <v>1108</v>
      </c>
      <c r="T98" s="42">
        <v>1593</v>
      </c>
      <c r="U98" s="42">
        <v>866</v>
      </c>
      <c r="V98" s="42">
        <v>64</v>
      </c>
      <c r="W98" s="42">
        <v>4519</v>
      </c>
      <c r="X98" s="42">
        <v>5549</v>
      </c>
      <c r="Y98" s="42">
        <v>1005</v>
      </c>
      <c r="Z98" s="11">
        <v>127435</v>
      </c>
      <c r="AA98" s="42">
        <v>1209</v>
      </c>
      <c r="AB98" s="42">
        <v>342</v>
      </c>
      <c r="AC98" s="12">
        <v>1551</v>
      </c>
      <c r="AD98" s="42">
        <v>3151</v>
      </c>
      <c r="AE98" s="42">
        <v>254</v>
      </c>
      <c r="AF98" s="42">
        <v>42805</v>
      </c>
      <c r="AG98" s="42">
        <v>22141</v>
      </c>
      <c r="AH98" s="42">
        <v>112943</v>
      </c>
      <c r="AI98" s="42">
        <v>1012</v>
      </c>
      <c r="AJ98" s="42">
        <v>4</v>
      </c>
      <c r="AK98" s="42">
        <v>434</v>
      </c>
      <c r="AL98" s="42">
        <v>53</v>
      </c>
      <c r="AM98" s="42">
        <v>12</v>
      </c>
      <c r="AN98" s="13">
        <v>182809</v>
      </c>
    </row>
    <row r="99" spans="1:40" hidden="1" x14ac:dyDescent="0.25">
      <c r="A99" s="47" t="s">
        <v>333</v>
      </c>
      <c r="B99" s="47" t="s">
        <v>334</v>
      </c>
      <c r="C99" s="47">
        <v>5487</v>
      </c>
      <c r="D99" s="47" t="s">
        <v>20</v>
      </c>
      <c r="E99" s="42">
        <v>1729</v>
      </c>
      <c r="F99" s="42">
        <v>1828</v>
      </c>
      <c r="G99" s="42">
        <v>43392</v>
      </c>
      <c r="H99" s="42">
        <v>876</v>
      </c>
      <c r="I99" s="42">
        <v>3420</v>
      </c>
      <c r="J99" s="10">
        <v>51245</v>
      </c>
      <c r="K99" s="42">
        <v>1710</v>
      </c>
      <c r="L99" s="42">
        <v>15350</v>
      </c>
      <c r="M99" s="42">
        <v>4216</v>
      </c>
      <c r="N99" s="42">
        <v>9</v>
      </c>
      <c r="O99" s="42">
        <v>80537</v>
      </c>
      <c r="P99" s="42">
        <v>122</v>
      </c>
      <c r="Q99" s="42">
        <v>20</v>
      </c>
      <c r="R99" s="42">
        <v>6893</v>
      </c>
      <c r="S99" s="42">
        <v>1107</v>
      </c>
      <c r="T99" s="42">
        <v>1580</v>
      </c>
      <c r="U99" s="42">
        <v>840</v>
      </c>
      <c r="V99" s="42">
        <v>64</v>
      </c>
      <c r="W99" s="42">
        <v>4353</v>
      </c>
      <c r="X99" s="42">
        <v>5515</v>
      </c>
      <c r="Y99" s="42">
        <v>1004</v>
      </c>
      <c r="Z99" s="11">
        <v>123320</v>
      </c>
      <c r="AA99" s="42">
        <v>1220</v>
      </c>
      <c r="AB99" s="42">
        <v>347</v>
      </c>
      <c r="AC99" s="12">
        <v>1567</v>
      </c>
      <c r="AD99" s="42">
        <v>3112</v>
      </c>
      <c r="AE99" s="42">
        <v>247</v>
      </c>
      <c r="AF99" s="42">
        <v>42239</v>
      </c>
      <c r="AG99" s="42">
        <v>22132</v>
      </c>
      <c r="AH99" s="42">
        <v>133194</v>
      </c>
      <c r="AI99" s="42">
        <v>990</v>
      </c>
      <c r="AJ99" s="42">
        <v>4</v>
      </c>
      <c r="AK99" s="42">
        <v>427</v>
      </c>
      <c r="AL99" s="42">
        <v>52</v>
      </c>
      <c r="AM99" s="42">
        <v>12</v>
      </c>
      <c r="AN99" s="13">
        <v>202409</v>
      </c>
    </row>
    <row r="100" spans="1:40" hidden="1" x14ac:dyDescent="0.25">
      <c r="A100" s="47" t="s">
        <v>336</v>
      </c>
      <c r="B100" s="47" t="s">
        <v>337</v>
      </c>
      <c r="C100" s="47">
        <v>5490</v>
      </c>
      <c r="D100" s="47" t="s">
        <v>20</v>
      </c>
      <c r="E100" s="42">
        <v>1749</v>
      </c>
      <c r="F100" s="42">
        <v>1823</v>
      </c>
      <c r="G100" s="42">
        <v>43700</v>
      </c>
      <c r="H100" s="42">
        <v>876</v>
      </c>
      <c r="I100" s="42">
        <v>3432</v>
      </c>
      <c r="J100" s="10">
        <v>51580</v>
      </c>
      <c r="K100" s="42">
        <v>1704</v>
      </c>
      <c r="L100" s="42">
        <v>15804</v>
      </c>
      <c r="M100" s="42">
        <v>4373</v>
      </c>
      <c r="N100" s="42">
        <v>9</v>
      </c>
      <c r="O100" s="42">
        <v>77921</v>
      </c>
      <c r="P100" s="42">
        <v>121</v>
      </c>
      <c r="Q100" s="42">
        <v>20</v>
      </c>
      <c r="R100" s="42">
        <v>6932</v>
      </c>
      <c r="S100" s="42">
        <v>1112</v>
      </c>
      <c r="T100" s="42">
        <v>1587</v>
      </c>
      <c r="U100" s="42">
        <v>832</v>
      </c>
      <c r="V100" s="42">
        <v>62</v>
      </c>
      <c r="W100" s="42">
        <v>4461</v>
      </c>
      <c r="X100" s="42">
        <v>5584</v>
      </c>
      <c r="Y100" s="42">
        <v>1005</v>
      </c>
      <c r="Z100" s="11">
        <v>121527</v>
      </c>
      <c r="AA100" s="42">
        <v>1231</v>
      </c>
      <c r="AB100" s="42">
        <v>349</v>
      </c>
      <c r="AC100" s="12">
        <v>1580</v>
      </c>
      <c r="AD100" s="42">
        <v>3116</v>
      </c>
      <c r="AE100" s="42">
        <v>241</v>
      </c>
      <c r="AF100" s="42">
        <v>42950</v>
      </c>
      <c r="AG100" s="42">
        <v>21985</v>
      </c>
      <c r="AH100" s="42">
        <v>156433</v>
      </c>
      <c r="AI100" s="42">
        <v>1006</v>
      </c>
      <c r="AJ100" s="42">
        <v>4</v>
      </c>
      <c r="AK100" s="42">
        <v>431</v>
      </c>
      <c r="AL100" s="42">
        <v>54</v>
      </c>
      <c r="AM100" s="42">
        <v>12</v>
      </c>
      <c r="AN100" s="13">
        <v>226232</v>
      </c>
    </row>
    <row r="101" spans="1:40" hidden="1" x14ac:dyDescent="0.25">
      <c r="A101" s="47" t="s">
        <v>340</v>
      </c>
      <c r="B101" s="47" t="s">
        <v>341</v>
      </c>
      <c r="C101" s="47">
        <v>5499</v>
      </c>
      <c r="D101" s="47" t="s">
        <v>20</v>
      </c>
      <c r="E101" s="42">
        <v>1745</v>
      </c>
      <c r="F101" s="42">
        <v>1819</v>
      </c>
      <c r="G101" s="42">
        <v>43366</v>
      </c>
      <c r="H101" s="42">
        <v>876</v>
      </c>
      <c r="I101" s="42">
        <v>3425</v>
      </c>
      <c r="J101" s="10">
        <v>51231</v>
      </c>
      <c r="K101" s="42">
        <v>1728</v>
      </c>
      <c r="L101" s="42">
        <v>15908</v>
      </c>
      <c r="M101" s="42">
        <v>4177</v>
      </c>
      <c r="N101" s="42">
        <v>9</v>
      </c>
      <c r="O101" s="42">
        <v>79642</v>
      </c>
      <c r="P101" s="42">
        <v>120</v>
      </c>
      <c r="Q101" s="42">
        <v>20</v>
      </c>
      <c r="R101" s="42">
        <v>6666</v>
      </c>
      <c r="S101" s="42">
        <v>1084</v>
      </c>
      <c r="T101" s="42">
        <v>1588</v>
      </c>
      <c r="U101" s="42">
        <v>846</v>
      </c>
      <c r="V101" s="42">
        <v>66</v>
      </c>
      <c r="W101" s="42">
        <v>4460</v>
      </c>
      <c r="X101" s="42">
        <v>5282</v>
      </c>
      <c r="Y101" s="42">
        <v>997</v>
      </c>
      <c r="Z101" s="11">
        <v>122593</v>
      </c>
      <c r="AA101" s="42">
        <v>1229</v>
      </c>
      <c r="AB101" s="42">
        <v>341</v>
      </c>
      <c r="AC101" s="12">
        <v>1570</v>
      </c>
      <c r="AD101" s="42">
        <v>2894</v>
      </c>
      <c r="AE101" s="42">
        <v>248</v>
      </c>
      <c r="AF101" s="42">
        <v>42635</v>
      </c>
      <c r="AG101" s="42">
        <v>21652</v>
      </c>
      <c r="AH101" s="42">
        <v>147740</v>
      </c>
      <c r="AI101" s="42">
        <v>851</v>
      </c>
      <c r="AJ101" s="42">
        <v>4</v>
      </c>
      <c r="AK101" s="42">
        <v>434</v>
      </c>
      <c r="AL101" s="42">
        <v>50</v>
      </c>
      <c r="AM101" s="42">
        <v>12</v>
      </c>
      <c r="AN101" s="13">
        <v>216520</v>
      </c>
    </row>
    <row r="102" spans="1:40" hidden="1" x14ac:dyDescent="0.25">
      <c r="A102" s="47" t="s">
        <v>343</v>
      </c>
      <c r="B102" s="47" t="s">
        <v>344</v>
      </c>
      <c r="C102" s="47">
        <v>5505</v>
      </c>
      <c r="D102" s="47" t="s">
        <v>20</v>
      </c>
      <c r="E102" s="42">
        <v>1763</v>
      </c>
      <c r="F102" s="42">
        <v>1837</v>
      </c>
      <c r="G102" s="42">
        <v>42678</v>
      </c>
      <c r="H102" s="42">
        <v>876</v>
      </c>
      <c r="I102" s="42">
        <v>3441</v>
      </c>
      <c r="J102" s="10">
        <v>50595</v>
      </c>
      <c r="K102" s="42">
        <v>1588</v>
      </c>
      <c r="L102" s="42">
        <v>13175</v>
      </c>
      <c r="M102" s="42">
        <v>4271</v>
      </c>
      <c r="N102" s="42">
        <v>9</v>
      </c>
      <c r="O102" s="42">
        <v>81630</v>
      </c>
      <c r="P102" s="42">
        <v>120</v>
      </c>
      <c r="Q102" s="42">
        <v>20</v>
      </c>
      <c r="R102" s="42">
        <v>6878</v>
      </c>
      <c r="S102" s="42">
        <v>1124</v>
      </c>
      <c r="T102" s="42">
        <v>1586</v>
      </c>
      <c r="U102" s="42">
        <v>681</v>
      </c>
      <c r="V102" s="42">
        <v>65</v>
      </c>
      <c r="W102" s="42">
        <v>3528</v>
      </c>
      <c r="X102" s="42">
        <v>4429</v>
      </c>
      <c r="Y102" s="42">
        <v>1005</v>
      </c>
      <c r="Z102" s="11">
        <v>120109</v>
      </c>
      <c r="AA102" s="42">
        <v>1224</v>
      </c>
      <c r="AB102" s="42">
        <v>326</v>
      </c>
      <c r="AC102" s="12">
        <v>1550</v>
      </c>
      <c r="AD102" s="42">
        <v>2448</v>
      </c>
      <c r="AE102" s="42">
        <v>224</v>
      </c>
      <c r="AF102" s="42">
        <v>38792</v>
      </c>
      <c r="AG102" s="42">
        <v>17669</v>
      </c>
      <c r="AH102" s="42">
        <v>127560</v>
      </c>
      <c r="AI102" s="42">
        <v>720</v>
      </c>
      <c r="AJ102" s="42">
        <v>4</v>
      </c>
      <c r="AK102" s="42">
        <v>440</v>
      </c>
      <c r="AL102" s="42">
        <v>54</v>
      </c>
      <c r="AM102" s="42">
        <v>12</v>
      </c>
      <c r="AN102" s="13">
        <v>187923</v>
      </c>
    </row>
    <row r="103" spans="1:40" hidden="1" x14ac:dyDescent="0.25">
      <c r="A103" s="47" t="s">
        <v>346</v>
      </c>
      <c r="B103" s="47" t="s">
        <v>347</v>
      </c>
      <c r="C103" s="47">
        <v>5515</v>
      </c>
      <c r="D103" s="47" t="s">
        <v>20</v>
      </c>
      <c r="E103" s="42">
        <v>1752</v>
      </c>
      <c r="F103" s="42">
        <v>1838</v>
      </c>
      <c r="G103" s="42">
        <v>42633</v>
      </c>
      <c r="H103" s="42">
        <v>876</v>
      </c>
      <c r="I103" s="42">
        <v>3428</v>
      </c>
      <c r="J103" s="10">
        <v>50527</v>
      </c>
      <c r="K103" s="42">
        <v>1688</v>
      </c>
      <c r="L103" s="42">
        <v>13950</v>
      </c>
      <c r="M103" s="42">
        <v>4265</v>
      </c>
      <c r="N103" s="42">
        <v>9</v>
      </c>
      <c r="O103" s="42">
        <v>84761</v>
      </c>
      <c r="P103" s="42">
        <v>139</v>
      </c>
      <c r="Q103" s="42">
        <v>139</v>
      </c>
      <c r="R103" s="42">
        <v>6799</v>
      </c>
      <c r="S103" s="42">
        <v>1123</v>
      </c>
      <c r="T103" s="42">
        <v>1592</v>
      </c>
      <c r="U103" s="42">
        <v>770</v>
      </c>
      <c r="V103" s="42">
        <v>63</v>
      </c>
      <c r="W103" s="42">
        <v>3717</v>
      </c>
      <c r="X103" s="42">
        <v>4417</v>
      </c>
      <c r="Y103" s="42">
        <v>1005</v>
      </c>
      <c r="Z103" s="11">
        <v>124437</v>
      </c>
      <c r="AA103" s="42">
        <v>1232</v>
      </c>
      <c r="AB103" s="42">
        <v>327</v>
      </c>
      <c r="AC103" s="12">
        <v>1559</v>
      </c>
      <c r="AD103" s="42">
        <v>2416</v>
      </c>
      <c r="AE103" s="42">
        <v>198</v>
      </c>
      <c r="AF103" s="42">
        <v>38770</v>
      </c>
      <c r="AG103" s="42">
        <v>17627</v>
      </c>
      <c r="AH103" s="42">
        <v>121009</v>
      </c>
      <c r="AI103" s="42">
        <v>692</v>
      </c>
      <c r="AJ103" s="42">
        <v>4</v>
      </c>
      <c r="AK103" s="42">
        <v>435</v>
      </c>
      <c r="AL103" s="42">
        <v>54</v>
      </c>
      <c r="AM103" s="42">
        <v>12</v>
      </c>
      <c r="AN103" s="13">
        <v>181217</v>
      </c>
    </row>
    <row r="104" spans="1:40" hidden="1" x14ac:dyDescent="0.25">
      <c r="A104" s="47" t="s">
        <v>349</v>
      </c>
      <c r="B104" s="47" t="s">
        <v>350</v>
      </c>
      <c r="C104" s="47">
        <v>5519</v>
      </c>
      <c r="D104" s="47" t="s">
        <v>20</v>
      </c>
      <c r="E104" s="42">
        <v>1720</v>
      </c>
      <c r="F104" s="42">
        <v>1827</v>
      </c>
      <c r="G104" s="42">
        <v>43607</v>
      </c>
      <c r="H104" s="42">
        <v>875</v>
      </c>
      <c r="I104" s="42">
        <v>3417</v>
      </c>
      <c r="J104" s="10">
        <v>51446</v>
      </c>
      <c r="K104" s="42">
        <v>1854</v>
      </c>
      <c r="L104" s="42">
        <v>17444</v>
      </c>
      <c r="M104" s="42">
        <v>4271</v>
      </c>
      <c r="N104" s="42">
        <v>9</v>
      </c>
      <c r="O104" s="42">
        <v>57238</v>
      </c>
      <c r="P104" s="42">
        <v>127</v>
      </c>
      <c r="Q104" s="42">
        <v>128</v>
      </c>
      <c r="R104" s="42">
        <v>6917</v>
      </c>
      <c r="S104" s="42">
        <v>1124</v>
      </c>
      <c r="T104" s="42">
        <v>1585</v>
      </c>
      <c r="U104" s="42">
        <v>967</v>
      </c>
      <c r="V104" s="42">
        <v>64</v>
      </c>
      <c r="W104" s="42">
        <v>4812</v>
      </c>
      <c r="X104" s="42">
        <v>5642</v>
      </c>
      <c r="Y104" s="42">
        <v>997</v>
      </c>
      <c r="Z104" s="11">
        <v>103179</v>
      </c>
      <c r="AA104" s="42">
        <v>1241</v>
      </c>
      <c r="AB104" s="42">
        <v>351</v>
      </c>
      <c r="AC104" s="12">
        <v>1592</v>
      </c>
      <c r="AD104" s="42">
        <v>3090</v>
      </c>
      <c r="AE104" s="42">
        <v>269</v>
      </c>
      <c r="AF104" s="42">
        <v>40822</v>
      </c>
      <c r="AG104" s="42">
        <v>20037</v>
      </c>
      <c r="AH104" s="42">
        <v>146718</v>
      </c>
      <c r="AI104" s="42">
        <v>922</v>
      </c>
      <c r="AJ104" s="42">
        <v>4</v>
      </c>
      <c r="AK104" s="42">
        <v>432</v>
      </c>
      <c r="AL104" s="42">
        <v>50</v>
      </c>
      <c r="AM104" s="42">
        <v>13</v>
      </c>
      <c r="AN104" s="13">
        <v>212357</v>
      </c>
    </row>
    <row r="105" spans="1:40" hidden="1" x14ac:dyDescent="0.25">
      <c r="A105" s="47" t="s">
        <v>351</v>
      </c>
      <c r="B105" s="47" t="s">
        <v>350</v>
      </c>
      <c r="C105" s="47">
        <v>5521</v>
      </c>
      <c r="D105" s="47" t="s">
        <v>20</v>
      </c>
      <c r="E105" s="42">
        <v>1769</v>
      </c>
      <c r="F105" s="42">
        <v>1821</v>
      </c>
      <c r="G105" s="42">
        <v>43913</v>
      </c>
      <c r="H105" s="42">
        <v>876</v>
      </c>
      <c r="I105" s="42">
        <v>3441</v>
      </c>
      <c r="J105" s="10">
        <v>51820</v>
      </c>
      <c r="K105" s="42">
        <v>1846</v>
      </c>
      <c r="L105" s="42">
        <v>17200</v>
      </c>
      <c r="M105" s="42">
        <v>4391</v>
      </c>
      <c r="N105" s="42">
        <v>9</v>
      </c>
      <c r="O105" s="42">
        <v>83636</v>
      </c>
      <c r="P105" s="42">
        <v>121</v>
      </c>
      <c r="Q105" s="42">
        <v>140</v>
      </c>
      <c r="R105" s="42">
        <v>6947</v>
      </c>
      <c r="S105" s="42">
        <v>1124</v>
      </c>
      <c r="T105" s="42">
        <v>1591</v>
      </c>
      <c r="U105" s="42">
        <v>950</v>
      </c>
      <c r="V105" s="42">
        <v>64</v>
      </c>
      <c r="W105" s="42">
        <v>4723</v>
      </c>
      <c r="X105" s="42">
        <v>5706</v>
      </c>
      <c r="Y105" s="42">
        <v>1005</v>
      </c>
      <c r="Z105" s="11">
        <v>129453</v>
      </c>
      <c r="AA105" s="42">
        <v>1246</v>
      </c>
      <c r="AB105" s="42">
        <v>349</v>
      </c>
      <c r="AC105" s="12">
        <v>1595</v>
      </c>
      <c r="AD105" s="42">
        <v>3105</v>
      </c>
      <c r="AE105" s="42">
        <v>238</v>
      </c>
      <c r="AF105" s="42">
        <v>41440</v>
      </c>
      <c r="AG105" s="42">
        <v>20193</v>
      </c>
      <c r="AH105" s="42">
        <v>100145</v>
      </c>
      <c r="AI105" s="42">
        <v>969</v>
      </c>
      <c r="AJ105" s="42">
        <v>4</v>
      </c>
      <c r="AK105" s="42">
        <v>429</v>
      </c>
      <c r="AL105" s="42">
        <v>54</v>
      </c>
      <c r="AM105" s="42">
        <v>12</v>
      </c>
      <c r="AN105" s="13">
        <v>166589</v>
      </c>
    </row>
    <row r="106" spans="1:40" hidden="1" x14ac:dyDescent="0.25">
      <c r="A106" s="47" t="s">
        <v>353</v>
      </c>
      <c r="B106" s="47" t="s">
        <v>354</v>
      </c>
      <c r="C106" s="47">
        <v>5523</v>
      </c>
      <c r="D106" s="47" t="s">
        <v>20</v>
      </c>
      <c r="E106" s="42">
        <v>1741</v>
      </c>
      <c r="F106" s="42">
        <v>1841</v>
      </c>
      <c r="G106" s="42">
        <v>43823</v>
      </c>
      <c r="H106" s="42">
        <v>875</v>
      </c>
      <c r="I106" s="42">
        <v>3421</v>
      </c>
      <c r="J106" s="10">
        <v>51701</v>
      </c>
      <c r="K106" s="42">
        <v>1864</v>
      </c>
      <c r="L106" s="42">
        <v>17152</v>
      </c>
      <c r="M106" s="42">
        <v>4376</v>
      </c>
      <c r="N106" s="42">
        <v>9</v>
      </c>
      <c r="O106" s="42">
        <v>80821</v>
      </c>
      <c r="P106" s="42">
        <v>129</v>
      </c>
      <c r="Q106" s="42">
        <v>139</v>
      </c>
      <c r="R106" s="42">
        <v>6895</v>
      </c>
      <c r="S106" s="42">
        <v>1123</v>
      </c>
      <c r="T106" s="42">
        <v>1582</v>
      </c>
      <c r="U106" s="42">
        <v>985</v>
      </c>
      <c r="V106" s="42">
        <v>63</v>
      </c>
      <c r="W106" s="42">
        <v>4710</v>
      </c>
      <c r="X106" s="42">
        <v>5653</v>
      </c>
      <c r="Y106" s="42">
        <v>1005</v>
      </c>
      <c r="Z106" s="11">
        <v>126506</v>
      </c>
      <c r="AA106" s="42">
        <v>1223</v>
      </c>
      <c r="AB106" s="42">
        <v>341</v>
      </c>
      <c r="AC106" s="12">
        <v>1564</v>
      </c>
      <c r="AD106" s="42">
        <v>3108</v>
      </c>
      <c r="AE106" s="42">
        <v>256</v>
      </c>
      <c r="AF106" s="42">
        <v>41716</v>
      </c>
      <c r="AG106" s="42">
        <v>20261</v>
      </c>
      <c r="AH106" s="42">
        <v>160399</v>
      </c>
      <c r="AI106" s="42">
        <v>978</v>
      </c>
      <c r="AJ106" s="42">
        <v>4</v>
      </c>
      <c r="AK106" s="42">
        <v>432</v>
      </c>
      <c r="AL106" s="42">
        <v>53</v>
      </c>
      <c r="AM106" s="42">
        <v>12</v>
      </c>
      <c r="AN106" s="13">
        <v>227219</v>
      </c>
    </row>
    <row r="107" spans="1:40" hidden="1" x14ac:dyDescent="0.25">
      <c r="A107" s="47" t="s">
        <v>355</v>
      </c>
      <c r="B107" s="47" t="s">
        <v>356</v>
      </c>
      <c r="C107" s="47">
        <v>5528</v>
      </c>
      <c r="D107" s="47" t="s">
        <v>20</v>
      </c>
      <c r="E107" s="42">
        <v>1728</v>
      </c>
      <c r="F107" s="42">
        <v>1838</v>
      </c>
      <c r="G107" s="42">
        <v>43793</v>
      </c>
      <c r="H107" s="42">
        <v>876</v>
      </c>
      <c r="I107" s="42">
        <v>3434</v>
      </c>
      <c r="J107" s="10">
        <v>51669</v>
      </c>
      <c r="K107" s="42">
        <v>1873</v>
      </c>
      <c r="L107" s="42">
        <v>17291</v>
      </c>
      <c r="M107" s="42">
        <v>4372</v>
      </c>
      <c r="N107" s="42">
        <v>9</v>
      </c>
      <c r="O107" s="42">
        <v>82720</v>
      </c>
      <c r="P107" s="42">
        <v>122</v>
      </c>
      <c r="Q107" s="42">
        <v>138</v>
      </c>
      <c r="R107" s="42">
        <v>6952</v>
      </c>
      <c r="S107" s="42">
        <v>1120</v>
      </c>
      <c r="T107" s="42">
        <v>1591</v>
      </c>
      <c r="U107" s="42">
        <v>985</v>
      </c>
      <c r="V107" s="42">
        <v>60</v>
      </c>
      <c r="W107" s="42">
        <v>4678</v>
      </c>
      <c r="X107" s="42">
        <v>5628</v>
      </c>
      <c r="Y107" s="42">
        <v>1005</v>
      </c>
      <c r="Z107" s="11">
        <v>128544</v>
      </c>
      <c r="AA107" s="42">
        <v>1243</v>
      </c>
      <c r="AB107" s="42">
        <v>331</v>
      </c>
      <c r="AC107" s="12">
        <v>1574</v>
      </c>
      <c r="AD107" s="42">
        <v>3204</v>
      </c>
      <c r="AE107" s="42">
        <v>252</v>
      </c>
      <c r="AF107" s="42">
        <v>42503</v>
      </c>
      <c r="AG107" s="42">
        <v>21121</v>
      </c>
      <c r="AH107" s="42">
        <v>147671</v>
      </c>
      <c r="AI107" s="42">
        <v>1056</v>
      </c>
      <c r="AJ107" s="42">
        <v>4</v>
      </c>
      <c r="AK107" s="42">
        <v>439</v>
      </c>
      <c r="AL107" s="42">
        <v>54</v>
      </c>
      <c r="AM107" s="42">
        <v>12</v>
      </c>
      <c r="AN107" s="13">
        <v>216316</v>
      </c>
    </row>
    <row r="108" spans="1:40" hidden="1" x14ac:dyDescent="0.25">
      <c r="A108" s="47" t="s">
        <v>359</v>
      </c>
      <c r="B108" s="47" t="s">
        <v>360</v>
      </c>
      <c r="C108" s="47">
        <v>5532</v>
      </c>
      <c r="D108" s="47" t="s">
        <v>20</v>
      </c>
      <c r="E108" s="42">
        <v>1549</v>
      </c>
      <c r="F108" s="42">
        <v>1830</v>
      </c>
      <c r="G108" s="42">
        <v>42473</v>
      </c>
      <c r="H108" s="42">
        <v>876</v>
      </c>
      <c r="I108" s="42">
        <v>2638</v>
      </c>
      <c r="J108" s="10">
        <v>49366</v>
      </c>
      <c r="K108" s="42">
        <v>1821</v>
      </c>
      <c r="L108" s="42">
        <v>16961</v>
      </c>
      <c r="M108" s="42">
        <v>4220</v>
      </c>
      <c r="N108" s="42">
        <v>9</v>
      </c>
      <c r="O108" s="42">
        <v>56113</v>
      </c>
      <c r="P108" s="42">
        <v>121</v>
      </c>
      <c r="Q108" s="42">
        <v>140</v>
      </c>
      <c r="R108" s="42">
        <v>7204</v>
      </c>
      <c r="S108" s="42">
        <v>1259</v>
      </c>
      <c r="T108" s="42">
        <v>1597</v>
      </c>
      <c r="U108" s="42">
        <v>946</v>
      </c>
      <c r="V108" s="42">
        <v>60</v>
      </c>
      <c r="W108" s="42">
        <v>4768</v>
      </c>
      <c r="X108" s="42">
        <v>5874</v>
      </c>
      <c r="Y108" s="42">
        <v>1004</v>
      </c>
      <c r="Z108" s="11">
        <v>102097</v>
      </c>
      <c r="AA108" s="42">
        <v>1242</v>
      </c>
      <c r="AB108" s="42">
        <v>347</v>
      </c>
      <c r="AC108" s="12">
        <v>1589</v>
      </c>
      <c r="AD108" s="42">
        <v>3099</v>
      </c>
      <c r="AE108" s="42">
        <v>243</v>
      </c>
      <c r="AF108" s="42">
        <v>41556</v>
      </c>
      <c r="AG108" s="42">
        <v>20144</v>
      </c>
      <c r="AH108" s="42">
        <v>148894</v>
      </c>
      <c r="AI108" s="42">
        <v>985</v>
      </c>
      <c r="AJ108" s="42">
        <v>4</v>
      </c>
      <c r="AK108" s="42">
        <v>431</v>
      </c>
      <c r="AL108" s="42">
        <v>50</v>
      </c>
      <c r="AM108" s="42">
        <v>12</v>
      </c>
      <c r="AN108" s="13">
        <v>215418</v>
      </c>
    </row>
    <row r="109" spans="1:40" hidden="1" x14ac:dyDescent="0.25">
      <c r="A109" s="47" t="s">
        <v>361</v>
      </c>
      <c r="B109" s="47" t="s">
        <v>362</v>
      </c>
      <c r="C109" s="47">
        <v>5536</v>
      </c>
      <c r="D109" s="47" t="s">
        <v>20</v>
      </c>
      <c r="E109" s="42">
        <v>1550</v>
      </c>
      <c r="F109" s="42">
        <v>1832</v>
      </c>
      <c r="G109" s="42">
        <v>42691</v>
      </c>
      <c r="H109" s="42">
        <v>876</v>
      </c>
      <c r="I109" s="42">
        <v>2666</v>
      </c>
      <c r="J109" s="10">
        <v>49615</v>
      </c>
      <c r="K109" s="42">
        <v>1846</v>
      </c>
      <c r="L109" s="42">
        <v>17133</v>
      </c>
      <c r="M109" s="42">
        <v>4226</v>
      </c>
      <c r="N109" s="42">
        <v>9</v>
      </c>
      <c r="O109" s="42">
        <v>81377</v>
      </c>
      <c r="P109" s="42">
        <v>122</v>
      </c>
      <c r="Q109" s="42">
        <v>140</v>
      </c>
      <c r="R109" s="42">
        <v>7262</v>
      </c>
      <c r="S109" s="42">
        <v>1257</v>
      </c>
      <c r="T109" s="42">
        <v>1211</v>
      </c>
      <c r="U109" s="42">
        <v>954</v>
      </c>
      <c r="V109" s="42">
        <v>58</v>
      </c>
      <c r="W109" s="42">
        <v>4840</v>
      </c>
      <c r="X109" s="42">
        <v>5997</v>
      </c>
      <c r="Y109" s="42">
        <v>996</v>
      </c>
      <c r="Z109" s="11">
        <v>127428</v>
      </c>
      <c r="AA109" s="42">
        <v>1255</v>
      </c>
      <c r="AB109" s="42">
        <v>350</v>
      </c>
      <c r="AC109" s="12">
        <v>1605</v>
      </c>
      <c r="AD109" s="42">
        <v>3147</v>
      </c>
      <c r="AE109" s="42">
        <v>240</v>
      </c>
      <c r="AF109" s="42">
        <v>41609</v>
      </c>
      <c r="AG109" s="42">
        <v>20149</v>
      </c>
      <c r="AH109" s="42">
        <v>138987</v>
      </c>
      <c r="AI109" s="42">
        <v>1010</v>
      </c>
      <c r="AJ109" s="42">
        <v>4</v>
      </c>
      <c r="AK109" s="42">
        <v>438</v>
      </c>
      <c r="AL109" s="42">
        <v>54</v>
      </c>
      <c r="AM109" s="42">
        <v>12</v>
      </c>
      <c r="AN109" s="13">
        <v>205650</v>
      </c>
    </row>
    <row r="110" spans="1:40" hidden="1" x14ac:dyDescent="0.25">
      <c r="A110" s="47" t="s">
        <v>364</v>
      </c>
      <c r="B110" s="47" t="s">
        <v>365</v>
      </c>
      <c r="C110" s="47">
        <v>5547</v>
      </c>
      <c r="D110" s="47" t="s">
        <v>20</v>
      </c>
      <c r="E110" s="42">
        <v>1744</v>
      </c>
      <c r="F110" s="42">
        <v>1818</v>
      </c>
      <c r="G110" s="42">
        <v>43731</v>
      </c>
      <c r="H110" s="42">
        <v>876</v>
      </c>
      <c r="I110" s="42">
        <v>3422</v>
      </c>
      <c r="J110" s="10">
        <v>51591</v>
      </c>
      <c r="K110" s="42">
        <v>1854</v>
      </c>
      <c r="L110" s="42">
        <v>16695</v>
      </c>
      <c r="M110" s="42">
        <v>4496</v>
      </c>
      <c r="N110" s="42">
        <v>9</v>
      </c>
      <c r="O110" s="42">
        <v>83814</v>
      </c>
      <c r="P110" s="42">
        <v>119</v>
      </c>
      <c r="Q110" s="42">
        <v>141</v>
      </c>
      <c r="R110" s="42">
        <v>6965</v>
      </c>
      <c r="S110" s="42">
        <v>1122</v>
      </c>
      <c r="T110" s="42">
        <v>1624</v>
      </c>
      <c r="U110" s="42">
        <v>936</v>
      </c>
      <c r="V110" s="42">
        <v>60</v>
      </c>
      <c r="W110" s="42">
        <v>4604</v>
      </c>
      <c r="X110" s="42">
        <v>5549</v>
      </c>
      <c r="Y110" s="42">
        <v>999</v>
      </c>
      <c r="Z110" s="11">
        <v>128987</v>
      </c>
      <c r="AA110" s="42">
        <v>1239</v>
      </c>
      <c r="AB110" s="42">
        <v>352</v>
      </c>
      <c r="AC110" s="12">
        <v>1591</v>
      </c>
      <c r="AD110" s="42">
        <v>3069</v>
      </c>
      <c r="AE110" s="42">
        <v>232</v>
      </c>
      <c r="AF110" s="42">
        <v>41336</v>
      </c>
      <c r="AG110" s="42">
        <v>20200</v>
      </c>
      <c r="AH110" s="42">
        <v>129869</v>
      </c>
      <c r="AI110" s="42">
        <v>955</v>
      </c>
      <c r="AJ110" s="42">
        <v>4</v>
      </c>
      <c r="AK110" s="42">
        <v>403</v>
      </c>
      <c r="AL110" s="42">
        <v>54</v>
      </c>
      <c r="AM110" s="42">
        <v>11</v>
      </c>
      <c r="AN110" s="13">
        <v>196133</v>
      </c>
    </row>
    <row r="111" spans="1:40" hidden="1" x14ac:dyDescent="0.25">
      <c r="A111" s="47" t="s">
        <v>367</v>
      </c>
      <c r="B111" s="47" t="s">
        <v>365</v>
      </c>
      <c r="C111" s="47">
        <v>5548</v>
      </c>
      <c r="D111" s="47" t="s">
        <v>20</v>
      </c>
      <c r="E111" s="42">
        <v>1755</v>
      </c>
      <c r="F111" s="42">
        <v>1842</v>
      </c>
      <c r="G111" s="42">
        <v>43861</v>
      </c>
      <c r="H111" s="42">
        <v>876</v>
      </c>
      <c r="I111" s="42">
        <v>3440</v>
      </c>
      <c r="J111" s="10">
        <v>51774</v>
      </c>
      <c r="K111" s="42">
        <v>1818</v>
      </c>
      <c r="L111" s="42">
        <v>17119</v>
      </c>
      <c r="M111" s="42">
        <v>4417</v>
      </c>
      <c r="N111" s="42">
        <v>9</v>
      </c>
      <c r="O111" s="42">
        <v>84081</v>
      </c>
      <c r="P111" s="42">
        <v>123</v>
      </c>
      <c r="Q111" s="42">
        <v>124</v>
      </c>
      <c r="R111" s="42">
        <v>6964</v>
      </c>
      <c r="S111" s="42">
        <v>1128</v>
      </c>
      <c r="T111" s="42">
        <v>1628</v>
      </c>
      <c r="U111" s="42">
        <v>929</v>
      </c>
      <c r="V111" s="42">
        <v>60</v>
      </c>
      <c r="W111" s="42">
        <v>4748</v>
      </c>
      <c r="X111" s="42">
        <v>5605</v>
      </c>
      <c r="Y111" s="42">
        <v>1005</v>
      </c>
      <c r="Z111" s="11">
        <v>129758</v>
      </c>
      <c r="AA111" s="42">
        <v>1242</v>
      </c>
      <c r="AB111" s="42">
        <v>351</v>
      </c>
      <c r="AC111" s="12">
        <v>1593</v>
      </c>
      <c r="AD111" s="42">
        <v>3141</v>
      </c>
      <c r="AE111" s="42">
        <v>227</v>
      </c>
      <c r="AF111" s="42">
        <v>41382</v>
      </c>
      <c r="AG111" s="42">
        <v>20239</v>
      </c>
      <c r="AH111" s="42">
        <v>125198</v>
      </c>
      <c r="AI111" s="42">
        <v>1008</v>
      </c>
      <c r="AJ111" s="42">
        <v>4</v>
      </c>
      <c r="AK111" s="42">
        <v>429</v>
      </c>
      <c r="AL111" s="42">
        <v>54</v>
      </c>
      <c r="AM111" s="42">
        <v>12</v>
      </c>
      <c r="AN111" s="13">
        <v>191694</v>
      </c>
    </row>
    <row r="112" spans="1:40" hidden="1" x14ac:dyDescent="0.25">
      <c r="A112" s="47" t="s">
        <v>368</v>
      </c>
      <c r="B112" s="47" t="s">
        <v>369</v>
      </c>
      <c r="C112" s="47">
        <v>5553</v>
      </c>
      <c r="D112" s="47" t="s">
        <v>20</v>
      </c>
      <c r="E112" s="42">
        <v>1754</v>
      </c>
      <c r="F112" s="42">
        <v>1839</v>
      </c>
      <c r="G112" s="42">
        <v>43754</v>
      </c>
      <c r="H112" s="42">
        <v>876</v>
      </c>
      <c r="I112" s="42">
        <v>3420</v>
      </c>
      <c r="J112" s="10">
        <v>51643</v>
      </c>
      <c r="K112" s="42">
        <v>1845</v>
      </c>
      <c r="L112" s="42">
        <v>17132</v>
      </c>
      <c r="M112" s="42">
        <v>4353</v>
      </c>
      <c r="N112" s="42">
        <v>9</v>
      </c>
      <c r="O112" s="42">
        <v>82759</v>
      </c>
      <c r="P112" s="42">
        <v>122</v>
      </c>
      <c r="Q112" s="42">
        <v>124</v>
      </c>
      <c r="R112" s="42">
        <v>6939</v>
      </c>
      <c r="S112" s="42">
        <v>1121</v>
      </c>
      <c r="T112" s="42">
        <v>1629</v>
      </c>
      <c r="U112" s="42">
        <v>952</v>
      </c>
      <c r="V112" s="42">
        <v>60</v>
      </c>
      <c r="W112" s="42">
        <v>4683</v>
      </c>
      <c r="X112" s="42">
        <v>5554</v>
      </c>
      <c r="Y112" s="42">
        <v>997</v>
      </c>
      <c r="Z112" s="11">
        <v>128279</v>
      </c>
      <c r="AA112" s="42">
        <v>1262</v>
      </c>
      <c r="AB112" s="42">
        <v>344</v>
      </c>
      <c r="AC112" s="12">
        <v>1606</v>
      </c>
      <c r="AD112" s="42">
        <v>3124</v>
      </c>
      <c r="AE112" s="42">
        <v>259</v>
      </c>
      <c r="AF112" s="42">
        <v>41517</v>
      </c>
      <c r="AG112" s="42">
        <v>20159</v>
      </c>
      <c r="AH112" s="42">
        <v>146888</v>
      </c>
      <c r="AI112" s="42">
        <v>1001</v>
      </c>
      <c r="AJ112" s="42">
        <v>4</v>
      </c>
      <c r="AK112" s="42">
        <v>444</v>
      </c>
      <c r="AL112" s="42">
        <v>54</v>
      </c>
      <c r="AM112" s="42">
        <v>12</v>
      </c>
      <c r="AN112" s="13">
        <v>213462</v>
      </c>
    </row>
    <row r="113" spans="1:40" hidden="1" x14ac:dyDescent="0.25">
      <c r="A113" s="47" t="s">
        <v>371</v>
      </c>
      <c r="B113" s="47" t="s">
        <v>372</v>
      </c>
      <c r="C113" s="47">
        <v>5559</v>
      </c>
      <c r="D113" s="47" t="s">
        <v>20</v>
      </c>
      <c r="E113" s="42">
        <v>1733</v>
      </c>
      <c r="F113" s="42">
        <v>1831</v>
      </c>
      <c r="G113" s="42">
        <v>43777</v>
      </c>
      <c r="H113" s="42">
        <v>872</v>
      </c>
      <c r="I113" s="42">
        <v>3425</v>
      </c>
      <c r="J113" s="10">
        <v>51638</v>
      </c>
      <c r="K113" s="42">
        <v>1843</v>
      </c>
      <c r="L113" s="42">
        <v>17012</v>
      </c>
      <c r="M113" s="42">
        <v>4367</v>
      </c>
      <c r="N113" s="42">
        <v>9</v>
      </c>
      <c r="O113" s="42">
        <v>85158</v>
      </c>
      <c r="P113" s="42">
        <v>123</v>
      </c>
      <c r="Q113" s="42">
        <v>139</v>
      </c>
      <c r="R113" s="42">
        <v>7021</v>
      </c>
      <c r="S113" s="42">
        <v>1123</v>
      </c>
      <c r="T113" s="42">
        <v>1589</v>
      </c>
      <c r="U113" s="42">
        <v>954</v>
      </c>
      <c r="V113" s="42">
        <v>60</v>
      </c>
      <c r="W113" s="42">
        <v>4756</v>
      </c>
      <c r="X113" s="42">
        <v>5596</v>
      </c>
      <c r="Y113" s="42">
        <v>999</v>
      </c>
      <c r="Z113" s="11">
        <v>130749</v>
      </c>
      <c r="AA113" s="42">
        <v>1226</v>
      </c>
      <c r="AB113" s="42">
        <v>337</v>
      </c>
      <c r="AC113" s="12">
        <v>1563</v>
      </c>
      <c r="AD113" s="42">
        <v>3130</v>
      </c>
      <c r="AE113" s="42">
        <v>243</v>
      </c>
      <c r="AF113" s="42">
        <v>41318</v>
      </c>
      <c r="AG113" s="42">
        <v>20060</v>
      </c>
      <c r="AH113" s="42">
        <v>138057</v>
      </c>
      <c r="AI113" s="42">
        <v>994</v>
      </c>
      <c r="AJ113" s="42">
        <v>4</v>
      </c>
      <c r="AK113" s="42">
        <v>440</v>
      </c>
      <c r="AL113" s="42">
        <v>54</v>
      </c>
      <c r="AM113" s="42">
        <v>12</v>
      </c>
      <c r="AN113" s="13">
        <v>204312</v>
      </c>
    </row>
    <row r="114" spans="1:40" hidden="1" x14ac:dyDescent="0.25">
      <c r="A114" s="47" t="s">
        <v>374</v>
      </c>
      <c r="B114" s="47" t="s">
        <v>375</v>
      </c>
      <c r="C114" s="47">
        <v>5565</v>
      </c>
      <c r="D114" s="47" t="s">
        <v>20</v>
      </c>
      <c r="E114" s="42">
        <v>1759</v>
      </c>
      <c r="F114" s="42">
        <v>1626</v>
      </c>
      <c r="G114" s="42">
        <v>43126</v>
      </c>
      <c r="H114" s="42">
        <v>875</v>
      </c>
      <c r="I114" s="42">
        <v>3389</v>
      </c>
      <c r="J114" s="10">
        <v>50775</v>
      </c>
      <c r="K114" s="42">
        <v>1717</v>
      </c>
      <c r="L114" s="42">
        <v>16100</v>
      </c>
      <c r="M114" s="42">
        <v>4330</v>
      </c>
      <c r="N114" s="42">
        <v>9</v>
      </c>
      <c r="O114" s="42">
        <v>88514</v>
      </c>
      <c r="P114" s="42">
        <v>117</v>
      </c>
      <c r="Q114" s="42">
        <v>138</v>
      </c>
      <c r="R114" s="42">
        <v>6084</v>
      </c>
      <c r="S114" s="42">
        <v>936</v>
      </c>
      <c r="T114" s="42">
        <v>1626</v>
      </c>
      <c r="U114" s="42">
        <v>826</v>
      </c>
      <c r="V114" s="42">
        <v>52</v>
      </c>
      <c r="W114" s="42">
        <v>4393</v>
      </c>
      <c r="X114" s="42">
        <v>5189</v>
      </c>
      <c r="Y114" s="42">
        <v>996</v>
      </c>
      <c r="Z114" s="11">
        <v>131027</v>
      </c>
      <c r="AA114" s="42">
        <v>1154</v>
      </c>
      <c r="AB114" s="42">
        <v>299</v>
      </c>
      <c r="AC114" s="12">
        <v>1453</v>
      </c>
      <c r="AD114" s="42">
        <v>3103</v>
      </c>
      <c r="AE114" s="42">
        <v>187</v>
      </c>
      <c r="AF114" s="42">
        <v>41172</v>
      </c>
      <c r="AG114" s="42">
        <v>19915</v>
      </c>
      <c r="AH114" s="42">
        <v>106044</v>
      </c>
      <c r="AI114" s="42">
        <v>1002</v>
      </c>
      <c r="AJ114" s="42">
        <v>4</v>
      </c>
      <c r="AK114" s="42">
        <v>421</v>
      </c>
      <c r="AL114" s="42">
        <v>54</v>
      </c>
      <c r="AM114" s="42">
        <v>12</v>
      </c>
      <c r="AN114" s="13">
        <v>171914</v>
      </c>
    </row>
    <row r="115" spans="1:40" hidden="1" x14ac:dyDescent="0.25">
      <c r="A115" s="47" t="s">
        <v>376</v>
      </c>
      <c r="B115" s="47" t="s">
        <v>375</v>
      </c>
      <c r="C115" s="47">
        <v>5571</v>
      </c>
      <c r="D115" s="47" t="s">
        <v>20</v>
      </c>
      <c r="E115" s="42">
        <v>930</v>
      </c>
      <c r="F115" s="42">
        <v>1645</v>
      </c>
      <c r="G115" s="42">
        <v>22564</v>
      </c>
      <c r="H115" s="42">
        <v>252</v>
      </c>
      <c r="I115" s="42">
        <v>3026</v>
      </c>
      <c r="J115" s="10">
        <v>28417</v>
      </c>
      <c r="K115" s="42">
        <v>1859</v>
      </c>
      <c r="L115" s="42">
        <v>16512</v>
      </c>
      <c r="M115" s="42">
        <v>3985</v>
      </c>
      <c r="N115" s="42">
        <v>9</v>
      </c>
      <c r="O115" s="42">
        <v>72952</v>
      </c>
      <c r="P115" s="42">
        <v>72</v>
      </c>
      <c r="Q115" s="42">
        <v>120</v>
      </c>
      <c r="R115" s="42">
        <v>5768</v>
      </c>
      <c r="S115" s="42">
        <v>1124</v>
      </c>
      <c r="T115" s="42">
        <v>961</v>
      </c>
      <c r="U115" s="42">
        <v>967</v>
      </c>
      <c r="V115" s="42">
        <v>58</v>
      </c>
      <c r="W115" s="42">
        <v>4506</v>
      </c>
      <c r="X115" s="42">
        <v>5562</v>
      </c>
      <c r="Y115" s="42">
        <v>998</v>
      </c>
      <c r="Z115" s="11">
        <v>115453</v>
      </c>
      <c r="AA115" s="42">
        <v>1174</v>
      </c>
      <c r="AB115" s="42">
        <v>338</v>
      </c>
      <c r="AC115" s="12">
        <v>1512</v>
      </c>
      <c r="AD115" s="42">
        <v>1841</v>
      </c>
      <c r="AE115" s="42">
        <v>230</v>
      </c>
      <c r="AF115" s="42">
        <v>28386</v>
      </c>
      <c r="AG115" s="42">
        <v>12660</v>
      </c>
      <c r="AH115" s="42">
        <v>103186</v>
      </c>
      <c r="AI115" s="42">
        <v>751</v>
      </c>
      <c r="AJ115" s="42">
        <v>4</v>
      </c>
      <c r="AK115" s="42">
        <v>432</v>
      </c>
      <c r="AL115" s="42">
        <v>54</v>
      </c>
      <c r="AM115" s="42">
        <v>12</v>
      </c>
      <c r="AN115" s="13">
        <v>147556</v>
      </c>
    </row>
    <row r="116" spans="1:40" hidden="1" x14ac:dyDescent="0.25">
      <c r="A116" s="47" t="s">
        <v>378</v>
      </c>
      <c r="B116" s="47" t="s">
        <v>379</v>
      </c>
      <c r="C116" s="47">
        <v>5576</v>
      </c>
      <c r="D116" s="47" t="s">
        <v>20</v>
      </c>
      <c r="E116" s="42">
        <v>1752</v>
      </c>
      <c r="F116" s="42">
        <v>1854</v>
      </c>
      <c r="G116" s="42">
        <v>43556</v>
      </c>
      <c r="H116" s="42">
        <v>876</v>
      </c>
      <c r="I116" s="42">
        <v>3437</v>
      </c>
      <c r="J116" s="10">
        <v>51475</v>
      </c>
      <c r="K116" s="42">
        <v>1846</v>
      </c>
      <c r="L116" s="42">
        <v>16803</v>
      </c>
      <c r="M116" s="42">
        <v>4226</v>
      </c>
      <c r="N116" s="42">
        <v>9</v>
      </c>
      <c r="O116" s="42">
        <v>86204</v>
      </c>
      <c r="P116" s="42">
        <v>123</v>
      </c>
      <c r="Q116" s="42">
        <v>140</v>
      </c>
      <c r="R116" s="42">
        <v>6841</v>
      </c>
      <c r="S116" s="42">
        <v>1127</v>
      </c>
      <c r="T116" s="42">
        <v>1568</v>
      </c>
      <c r="U116" s="42">
        <v>952</v>
      </c>
      <c r="V116" s="42">
        <v>60</v>
      </c>
      <c r="W116" s="42">
        <v>4631</v>
      </c>
      <c r="X116" s="42">
        <v>5495</v>
      </c>
      <c r="Y116" s="42">
        <v>999</v>
      </c>
      <c r="Z116" s="11">
        <v>131024</v>
      </c>
      <c r="AA116" s="42">
        <v>1251</v>
      </c>
      <c r="AB116" s="42">
        <v>350</v>
      </c>
      <c r="AC116" s="12">
        <v>1601</v>
      </c>
      <c r="AD116" s="42">
        <v>3001</v>
      </c>
      <c r="AE116" s="42">
        <v>215</v>
      </c>
      <c r="AF116" s="42">
        <v>41325</v>
      </c>
      <c r="AG116" s="42">
        <v>20087</v>
      </c>
      <c r="AH116" s="42">
        <v>124900</v>
      </c>
      <c r="AI116" s="42">
        <v>917</v>
      </c>
      <c r="AJ116" s="42">
        <v>4</v>
      </c>
      <c r="AK116" s="42">
        <v>428</v>
      </c>
      <c r="AL116" s="42">
        <v>54</v>
      </c>
      <c r="AM116" s="42">
        <v>13</v>
      </c>
      <c r="AN116" s="13">
        <v>190944</v>
      </c>
    </row>
    <row r="117" spans="1:40" hidden="1" x14ac:dyDescent="0.25">
      <c r="A117" s="47" t="s">
        <v>381</v>
      </c>
      <c r="B117" s="47" t="s">
        <v>382</v>
      </c>
      <c r="C117" s="47">
        <v>5583</v>
      </c>
      <c r="D117" s="47" t="s">
        <v>20</v>
      </c>
      <c r="E117" s="42">
        <v>1754</v>
      </c>
      <c r="F117" s="42">
        <v>1854</v>
      </c>
      <c r="G117" s="42">
        <v>43804</v>
      </c>
      <c r="H117" s="42">
        <v>877</v>
      </c>
      <c r="I117" s="42">
        <v>3485</v>
      </c>
      <c r="J117" s="10">
        <v>51774</v>
      </c>
      <c r="K117" s="42">
        <v>1855</v>
      </c>
      <c r="L117" s="42">
        <v>17260</v>
      </c>
      <c r="M117" s="42">
        <v>4372</v>
      </c>
      <c r="N117" s="42">
        <v>9</v>
      </c>
      <c r="O117" s="42">
        <v>86724</v>
      </c>
      <c r="P117" s="42">
        <v>122</v>
      </c>
      <c r="Q117" s="42">
        <v>140</v>
      </c>
      <c r="R117" s="42">
        <v>6989</v>
      </c>
      <c r="S117" s="42">
        <v>1123</v>
      </c>
      <c r="T117" s="42">
        <v>1352</v>
      </c>
      <c r="U117" s="42">
        <v>956</v>
      </c>
      <c r="V117" s="42">
        <v>60</v>
      </c>
      <c r="W117" s="42">
        <v>4721</v>
      </c>
      <c r="X117" s="42">
        <v>5656</v>
      </c>
      <c r="Y117" s="42">
        <v>1002</v>
      </c>
      <c r="Z117" s="11">
        <v>132341</v>
      </c>
      <c r="AA117" s="42">
        <v>1248</v>
      </c>
      <c r="AB117" s="42">
        <v>357</v>
      </c>
      <c r="AC117" s="12">
        <v>1605</v>
      </c>
      <c r="AD117" s="42">
        <v>3078</v>
      </c>
      <c r="AE117" s="42">
        <v>220</v>
      </c>
      <c r="AF117" s="42">
        <v>40940</v>
      </c>
      <c r="AG117" s="42">
        <v>20100</v>
      </c>
      <c r="AH117" s="42">
        <v>123075</v>
      </c>
      <c r="AI117" s="42">
        <v>941</v>
      </c>
      <c r="AJ117" s="42">
        <v>4</v>
      </c>
      <c r="AK117" s="42">
        <v>406</v>
      </c>
      <c r="AL117" s="42">
        <v>54</v>
      </c>
      <c r="AM117" s="42">
        <v>12</v>
      </c>
      <c r="AN117" s="13">
        <v>188830</v>
      </c>
    </row>
    <row r="118" spans="1:40" hidden="1" x14ac:dyDescent="0.25">
      <c r="A118" s="47" t="s">
        <v>383</v>
      </c>
      <c r="B118" s="47" t="s">
        <v>382</v>
      </c>
      <c r="C118" s="47">
        <v>5584</v>
      </c>
      <c r="D118" s="47" t="s">
        <v>20</v>
      </c>
      <c r="E118" s="42">
        <v>1745</v>
      </c>
      <c r="F118" s="42">
        <v>1834</v>
      </c>
      <c r="G118" s="42">
        <v>43748</v>
      </c>
      <c r="H118" s="42">
        <v>874</v>
      </c>
      <c r="I118" s="42">
        <v>3471</v>
      </c>
      <c r="J118" s="10">
        <v>51672</v>
      </c>
      <c r="K118" s="42">
        <v>1845</v>
      </c>
      <c r="L118" s="42">
        <v>17066</v>
      </c>
      <c r="M118" s="42">
        <v>4374</v>
      </c>
      <c r="N118" s="42">
        <v>9</v>
      </c>
      <c r="O118" s="42">
        <v>86191</v>
      </c>
      <c r="P118" s="42">
        <v>125</v>
      </c>
      <c r="Q118" s="42">
        <v>125</v>
      </c>
      <c r="R118" s="42">
        <v>6908</v>
      </c>
      <c r="S118" s="42">
        <v>1109</v>
      </c>
      <c r="T118" s="42">
        <v>1579</v>
      </c>
      <c r="U118" s="42">
        <v>933</v>
      </c>
      <c r="V118" s="42">
        <v>58</v>
      </c>
      <c r="W118" s="42">
        <v>4619</v>
      </c>
      <c r="X118" s="42">
        <v>5554</v>
      </c>
      <c r="Y118" s="42">
        <v>1003</v>
      </c>
      <c r="Z118" s="11">
        <v>131498</v>
      </c>
      <c r="AA118" s="42">
        <v>1251</v>
      </c>
      <c r="AB118" s="42">
        <v>351</v>
      </c>
      <c r="AC118" s="12">
        <v>1602</v>
      </c>
      <c r="AD118" s="42">
        <v>3080</v>
      </c>
      <c r="AE118" s="42">
        <v>228</v>
      </c>
      <c r="AF118" s="42">
        <v>41486</v>
      </c>
      <c r="AG118" s="42">
        <v>20234</v>
      </c>
      <c r="AH118" s="42">
        <v>121516</v>
      </c>
      <c r="AI118" s="42">
        <v>1007</v>
      </c>
      <c r="AJ118" s="42">
        <v>4</v>
      </c>
      <c r="AK118" s="42">
        <v>414</v>
      </c>
      <c r="AL118" s="42">
        <v>53</v>
      </c>
      <c r="AM118" s="42">
        <v>13</v>
      </c>
      <c r="AN118" s="13">
        <v>188035</v>
      </c>
    </row>
    <row r="119" spans="1:40" hidden="1" x14ac:dyDescent="0.25">
      <c r="A119" s="47" t="s">
        <v>385</v>
      </c>
      <c r="B119" s="47" t="s">
        <v>382</v>
      </c>
      <c r="C119" s="47">
        <v>5590</v>
      </c>
      <c r="D119" s="47" t="s">
        <v>20</v>
      </c>
      <c r="E119" s="42">
        <v>1779</v>
      </c>
      <c r="F119" s="42">
        <v>1856</v>
      </c>
      <c r="G119" s="42">
        <v>43893</v>
      </c>
      <c r="H119" s="42">
        <v>876</v>
      </c>
      <c r="I119" s="42">
        <v>3493</v>
      </c>
      <c r="J119" s="10">
        <v>51897</v>
      </c>
      <c r="K119" s="42">
        <v>1860</v>
      </c>
      <c r="L119" s="42">
        <v>16993</v>
      </c>
      <c r="M119" s="42">
        <v>4395</v>
      </c>
      <c r="N119" s="42">
        <v>9</v>
      </c>
      <c r="O119" s="42">
        <v>83196</v>
      </c>
      <c r="P119" s="42">
        <v>106</v>
      </c>
      <c r="Q119" s="42">
        <v>126</v>
      </c>
      <c r="R119" s="42">
        <v>6965</v>
      </c>
      <c r="S119" s="42">
        <v>1120</v>
      </c>
      <c r="T119" s="42">
        <v>1580</v>
      </c>
      <c r="U119" s="42">
        <v>942</v>
      </c>
      <c r="V119" s="42">
        <v>60</v>
      </c>
      <c r="W119" s="42">
        <v>4598</v>
      </c>
      <c r="X119" s="42">
        <v>5657</v>
      </c>
      <c r="Y119" s="42">
        <v>1000</v>
      </c>
      <c r="Z119" s="11">
        <v>128607</v>
      </c>
      <c r="AA119" s="42">
        <v>1239</v>
      </c>
      <c r="AB119" s="42">
        <v>352</v>
      </c>
      <c r="AC119" s="12">
        <v>1591</v>
      </c>
      <c r="AD119" s="42">
        <v>3062</v>
      </c>
      <c r="AE119" s="42">
        <v>229</v>
      </c>
      <c r="AF119" s="42">
        <v>41376</v>
      </c>
      <c r="AG119" s="42">
        <v>20281</v>
      </c>
      <c r="AH119" s="42">
        <v>142181</v>
      </c>
      <c r="AI119" s="42">
        <v>929</v>
      </c>
      <c r="AJ119" s="42">
        <v>4</v>
      </c>
      <c r="AK119" s="42">
        <v>422</v>
      </c>
      <c r="AL119" s="42">
        <v>54</v>
      </c>
      <c r="AM119" s="42">
        <v>12</v>
      </c>
      <c r="AN119" s="13">
        <v>208550</v>
      </c>
    </row>
    <row r="120" spans="1:40" hidden="1" x14ac:dyDescent="0.25">
      <c r="A120" s="47" t="s">
        <v>388</v>
      </c>
      <c r="B120" s="47" t="s">
        <v>389</v>
      </c>
      <c r="C120" s="47">
        <v>5595</v>
      </c>
      <c r="D120" s="47" t="s">
        <v>20</v>
      </c>
      <c r="E120" s="42">
        <v>1735</v>
      </c>
      <c r="F120" s="42">
        <v>1849</v>
      </c>
      <c r="G120" s="42">
        <v>43918</v>
      </c>
      <c r="H120" s="42">
        <v>876</v>
      </c>
      <c r="I120" s="42">
        <v>3489</v>
      </c>
      <c r="J120" s="10">
        <v>51867</v>
      </c>
      <c r="K120" s="42">
        <v>1865</v>
      </c>
      <c r="L120" s="42">
        <v>16977</v>
      </c>
      <c r="M120" s="42">
        <v>4339</v>
      </c>
      <c r="N120" s="42">
        <v>9</v>
      </c>
      <c r="O120" s="42">
        <v>85807</v>
      </c>
      <c r="P120" s="42">
        <v>120</v>
      </c>
      <c r="Q120" s="42">
        <v>138</v>
      </c>
      <c r="R120" s="42">
        <v>6969</v>
      </c>
      <c r="S120" s="42">
        <v>1118</v>
      </c>
      <c r="T120" s="42">
        <v>1582</v>
      </c>
      <c r="U120" s="42">
        <v>940</v>
      </c>
      <c r="V120" s="42">
        <v>60</v>
      </c>
      <c r="W120" s="42">
        <v>4639</v>
      </c>
      <c r="X120" s="42">
        <v>5751</v>
      </c>
      <c r="Y120" s="42">
        <v>1003</v>
      </c>
      <c r="Z120" s="11">
        <v>131317</v>
      </c>
      <c r="AA120" s="42">
        <v>1255</v>
      </c>
      <c r="AB120" s="42">
        <v>349</v>
      </c>
      <c r="AC120" s="12">
        <v>1604</v>
      </c>
      <c r="AD120" s="42">
        <v>3024</v>
      </c>
      <c r="AE120" s="42">
        <v>231</v>
      </c>
      <c r="AF120" s="42">
        <v>41320</v>
      </c>
      <c r="AG120" s="42">
        <v>20044</v>
      </c>
      <c r="AH120" s="42">
        <v>130887</v>
      </c>
      <c r="AI120" s="42">
        <v>959</v>
      </c>
      <c r="AJ120" s="42">
        <v>4</v>
      </c>
      <c r="AK120" s="42">
        <v>430</v>
      </c>
      <c r="AL120" s="42">
        <v>53</v>
      </c>
      <c r="AM120" s="42">
        <v>12</v>
      </c>
      <c r="AN120" s="13">
        <v>196964</v>
      </c>
    </row>
    <row r="121" spans="1:40" hidden="1" x14ac:dyDescent="0.25">
      <c r="A121" s="47" t="s">
        <v>390</v>
      </c>
      <c r="B121" s="47" t="s">
        <v>391</v>
      </c>
      <c r="C121" s="47">
        <v>5598</v>
      </c>
      <c r="D121" s="47" t="s">
        <v>20</v>
      </c>
      <c r="E121" s="42">
        <v>1761</v>
      </c>
      <c r="F121" s="42">
        <v>1835</v>
      </c>
      <c r="G121" s="42">
        <v>43887</v>
      </c>
      <c r="H121" s="42">
        <v>876</v>
      </c>
      <c r="I121" s="42">
        <v>3473</v>
      </c>
      <c r="J121" s="10">
        <v>51832</v>
      </c>
      <c r="K121" s="42">
        <v>1853</v>
      </c>
      <c r="L121" s="42">
        <v>17223</v>
      </c>
      <c r="M121" s="42">
        <v>4389</v>
      </c>
      <c r="N121" s="42">
        <v>9</v>
      </c>
      <c r="O121" s="42">
        <v>87198</v>
      </c>
      <c r="P121" s="42">
        <v>156</v>
      </c>
      <c r="Q121" s="42">
        <v>137</v>
      </c>
      <c r="R121" s="42">
        <v>6962</v>
      </c>
      <c r="S121" s="42">
        <v>1121</v>
      </c>
      <c r="T121" s="42">
        <v>1588</v>
      </c>
      <c r="U121" s="42">
        <v>965</v>
      </c>
      <c r="V121" s="42">
        <v>60</v>
      </c>
      <c r="W121" s="42">
        <v>4665</v>
      </c>
      <c r="X121" s="42">
        <v>5747</v>
      </c>
      <c r="Y121" s="42">
        <v>1005</v>
      </c>
      <c r="Z121" s="11">
        <v>133078</v>
      </c>
      <c r="AA121" s="42">
        <v>1211</v>
      </c>
      <c r="AB121" s="42">
        <v>341</v>
      </c>
      <c r="AC121" s="12">
        <v>1552</v>
      </c>
      <c r="AD121" s="42">
        <v>3142</v>
      </c>
      <c r="AE121" s="42">
        <v>260</v>
      </c>
      <c r="AF121" s="42">
        <v>41699</v>
      </c>
      <c r="AG121" s="42">
        <v>20377</v>
      </c>
      <c r="AH121" s="42">
        <v>140471</v>
      </c>
      <c r="AI121" s="42">
        <v>1019</v>
      </c>
      <c r="AJ121" s="42">
        <v>4</v>
      </c>
      <c r="AK121" s="42">
        <v>434</v>
      </c>
      <c r="AL121" s="42">
        <v>54</v>
      </c>
      <c r="AM121" s="42">
        <v>12</v>
      </c>
      <c r="AN121" s="13">
        <v>207472</v>
      </c>
    </row>
    <row r="122" spans="1:40" hidden="1" x14ac:dyDescent="0.25">
      <c r="A122" s="47" t="s">
        <v>393</v>
      </c>
      <c r="B122" s="47" t="s">
        <v>391</v>
      </c>
      <c r="C122" s="47">
        <v>5600</v>
      </c>
      <c r="D122" s="47" t="s">
        <v>20</v>
      </c>
      <c r="E122" s="42">
        <v>1773</v>
      </c>
      <c r="F122" s="42">
        <v>1854</v>
      </c>
      <c r="G122" s="42">
        <v>44019</v>
      </c>
      <c r="H122" s="42">
        <v>876</v>
      </c>
      <c r="I122" s="42">
        <v>3490</v>
      </c>
      <c r="J122" s="10">
        <v>52012</v>
      </c>
      <c r="K122" s="42">
        <v>1837</v>
      </c>
      <c r="L122" s="42">
        <v>17065</v>
      </c>
      <c r="M122" s="42">
        <v>4351</v>
      </c>
      <c r="N122" s="42">
        <v>9</v>
      </c>
      <c r="O122" s="42">
        <v>84462</v>
      </c>
      <c r="P122" s="42">
        <v>125</v>
      </c>
      <c r="Q122" s="42">
        <v>126</v>
      </c>
      <c r="R122" s="42">
        <v>7014</v>
      </c>
      <c r="S122" s="42">
        <v>1127</v>
      </c>
      <c r="T122" s="42">
        <v>1590</v>
      </c>
      <c r="U122" s="42">
        <v>939</v>
      </c>
      <c r="V122" s="42">
        <v>60</v>
      </c>
      <c r="W122" s="42">
        <v>4645</v>
      </c>
      <c r="X122" s="42">
        <v>5800</v>
      </c>
      <c r="Y122" s="42">
        <v>996</v>
      </c>
      <c r="Z122" s="11">
        <v>130146</v>
      </c>
      <c r="AA122" s="42">
        <v>1259</v>
      </c>
      <c r="AB122" s="42">
        <v>346</v>
      </c>
      <c r="AC122" s="12">
        <v>1605</v>
      </c>
      <c r="AD122" s="42">
        <v>3107</v>
      </c>
      <c r="AE122" s="42">
        <v>235</v>
      </c>
      <c r="AF122" s="42">
        <v>41496</v>
      </c>
      <c r="AG122" s="42">
        <v>20167</v>
      </c>
      <c r="AH122" s="42">
        <v>124981</v>
      </c>
      <c r="AI122" s="42">
        <v>1011</v>
      </c>
      <c r="AJ122" s="42">
        <v>4</v>
      </c>
      <c r="AK122" s="42">
        <v>441</v>
      </c>
      <c r="AL122" s="42">
        <v>54</v>
      </c>
      <c r="AM122" s="42">
        <v>12</v>
      </c>
      <c r="AN122" s="13">
        <v>191508</v>
      </c>
    </row>
    <row r="123" spans="1:40" hidden="1" x14ac:dyDescent="0.25">
      <c r="A123" s="47" t="s">
        <v>395</v>
      </c>
      <c r="B123" s="47" t="s">
        <v>396</v>
      </c>
      <c r="C123" s="47">
        <v>5605</v>
      </c>
      <c r="D123" s="47" t="s">
        <v>20</v>
      </c>
      <c r="E123" s="42">
        <v>1740</v>
      </c>
      <c r="F123" s="42">
        <v>1855</v>
      </c>
      <c r="G123" s="42">
        <v>43903</v>
      </c>
      <c r="H123" s="42">
        <v>876</v>
      </c>
      <c r="I123" s="42">
        <v>3494</v>
      </c>
      <c r="J123" s="10">
        <v>51868</v>
      </c>
      <c r="K123" s="42">
        <v>1835</v>
      </c>
      <c r="L123" s="42">
        <v>17197</v>
      </c>
      <c r="M123" s="42">
        <v>4377</v>
      </c>
      <c r="N123" s="42">
        <v>9</v>
      </c>
      <c r="O123" s="42">
        <v>86001</v>
      </c>
      <c r="P123" s="42">
        <v>123</v>
      </c>
      <c r="Q123" s="42">
        <v>126</v>
      </c>
      <c r="R123" s="42">
        <v>6992</v>
      </c>
      <c r="S123" s="42">
        <v>1130</v>
      </c>
      <c r="T123" s="42">
        <v>1582</v>
      </c>
      <c r="U123" s="42">
        <v>945</v>
      </c>
      <c r="V123" s="42">
        <v>60</v>
      </c>
      <c r="W123" s="42">
        <v>4701</v>
      </c>
      <c r="X123" s="42">
        <v>5727</v>
      </c>
      <c r="Y123" s="42">
        <v>1003</v>
      </c>
      <c r="Z123" s="11">
        <v>131808</v>
      </c>
      <c r="AA123" s="42">
        <v>1223</v>
      </c>
      <c r="AB123" s="42">
        <v>344</v>
      </c>
      <c r="AC123" s="12">
        <v>1567</v>
      </c>
      <c r="AD123" s="42">
        <v>3104</v>
      </c>
      <c r="AE123" s="42">
        <v>243</v>
      </c>
      <c r="AF123" s="42">
        <v>41232</v>
      </c>
      <c r="AG123" s="42">
        <v>20265</v>
      </c>
      <c r="AH123" s="42">
        <v>126921</v>
      </c>
      <c r="AI123" s="42">
        <v>950</v>
      </c>
      <c r="AJ123" s="42">
        <v>4</v>
      </c>
      <c r="AK123" s="42">
        <v>417</v>
      </c>
      <c r="AL123" s="42">
        <v>54</v>
      </c>
      <c r="AM123" s="42">
        <v>12</v>
      </c>
      <c r="AN123" s="13">
        <v>193202</v>
      </c>
    </row>
    <row r="124" spans="1:40" hidden="1" x14ac:dyDescent="0.25">
      <c r="A124" s="47" t="s">
        <v>399</v>
      </c>
      <c r="B124" s="47" t="s">
        <v>400</v>
      </c>
      <c r="C124" s="47">
        <v>5611</v>
      </c>
      <c r="D124" s="47" t="s">
        <v>20</v>
      </c>
      <c r="E124" s="42">
        <v>1743</v>
      </c>
      <c r="F124" s="42">
        <v>1844</v>
      </c>
      <c r="G124" s="42">
        <v>44083</v>
      </c>
      <c r="H124" s="42">
        <v>876</v>
      </c>
      <c r="I124" s="42">
        <v>3495</v>
      </c>
      <c r="J124" s="10">
        <v>52041</v>
      </c>
      <c r="K124" s="42">
        <v>1854</v>
      </c>
      <c r="L124" s="42">
        <v>17271</v>
      </c>
      <c r="M124" s="42">
        <v>4427</v>
      </c>
      <c r="N124" s="42">
        <v>9</v>
      </c>
      <c r="O124" s="42">
        <v>86101</v>
      </c>
      <c r="P124" s="42">
        <v>118</v>
      </c>
      <c r="Q124" s="42">
        <v>126</v>
      </c>
      <c r="R124" s="42">
        <v>7071</v>
      </c>
      <c r="S124" s="42">
        <v>1127</v>
      </c>
      <c r="T124" s="42">
        <v>828</v>
      </c>
      <c r="U124" s="42">
        <v>934</v>
      </c>
      <c r="V124" s="42">
        <v>60</v>
      </c>
      <c r="W124" s="42">
        <v>4702</v>
      </c>
      <c r="X124" s="42">
        <v>5827</v>
      </c>
      <c r="Y124" s="42">
        <v>996</v>
      </c>
      <c r="Z124" s="11">
        <v>131451</v>
      </c>
      <c r="AA124" s="42">
        <v>1247</v>
      </c>
      <c r="AB124" s="42">
        <v>349</v>
      </c>
      <c r="AC124" s="12">
        <v>1596</v>
      </c>
      <c r="AD124" s="42">
        <v>3172</v>
      </c>
      <c r="AE124" s="42">
        <v>235</v>
      </c>
      <c r="AF124" s="42">
        <v>41583</v>
      </c>
      <c r="AG124" s="42">
        <v>20353</v>
      </c>
      <c r="AH124" s="42">
        <v>137882</v>
      </c>
      <c r="AI124" s="42">
        <v>1019</v>
      </c>
      <c r="AJ124" s="42">
        <v>4</v>
      </c>
      <c r="AK124" s="42">
        <v>422</v>
      </c>
      <c r="AL124" s="42">
        <v>54</v>
      </c>
      <c r="AM124" s="42">
        <v>12</v>
      </c>
      <c r="AN124" s="13">
        <v>204736</v>
      </c>
    </row>
    <row r="125" spans="1:40" hidden="1" x14ac:dyDescent="0.25">
      <c r="A125" s="47" t="s">
        <v>402</v>
      </c>
      <c r="B125" s="47" t="s">
        <v>403</v>
      </c>
      <c r="C125" s="47">
        <v>5617</v>
      </c>
      <c r="D125" s="47" t="s">
        <v>20</v>
      </c>
      <c r="E125" s="42">
        <v>1745</v>
      </c>
      <c r="F125" s="42">
        <v>1857</v>
      </c>
      <c r="G125" s="42">
        <v>43777</v>
      </c>
      <c r="H125" s="42">
        <v>876</v>
      </c>
      <c r="I125" s="42">
        <v>3483</v>
      </c>
      <c r="J125" s="10">
        <v>51738</v>
      </c>
      <c r="K125" s="42">
        <v>1832</v>
      </c>
      <c r="L125" s="42">
        <v>16303</v>
      </c>
      <c r="M125" s="42">
        <v>4406</v>
      </c>
      <c r="N125" s="42">
        <v>9</v>
      </c>
      <c r="O125" s="42">
        <v>66117</v>
      </c>
      <c r="P125" s="42">
        <v>121</v>
      </c>
      <c r="Q125" s="42">
        <v>124</v>
      </c>
      <c r="R125" s="42">
        <v>6952</v>
      </c>
      <c r="S125" s="42">
        <v>1125</v>
      </c>
      <c r="T125" s="42">
        <v>1252</v>
      </c>
      <c r="U125" s="42">
        <v>921</v>
      </c>
      <c r="V125" s="42">
        <v>60</v>
      </c>
      <c r="W125" s="42">
        <v>4613</v>
      </c>
      <c r="X125" s="42">
        <v>5483</v>
      </c>
      <c r="Y125" s="42">
        <v>1007</v>
      </c>
      <c r="Z125" s="11">
        <v>110325</v>
      </c>
      <c r="AA125" s="42">
        <v>1218</v>
      </c>
      <c r="AB125" s="42">
        <v>345</v>
      </c>
      <c r="AC125" s="12">
        <v>1563</v>
      </c>
      <c r="AD125" s="42">
        <v>3109</v>
      </c>
      <c r="AE125" s="42">
        <v>233</v>
      </c>
      <c r="AF125" s="42">
        <v>41301</v>
      </c>
      <c r="AG125" s="42">
        <v>20108</v>
      </c>
      <c r="AH125" s="42">
        <v>120940</v>
      </c>
      <c r="AI125" s="42">
        <v>982</v>
      </c>
      <c r="AJ125" s="42">
        <v>4</v>
      </c>
      <c r="AK125" s="42">
        <v>425</v>
      </c>
      <c r="AL125" s="42">
        <v>48</v>
      </c>
      <c r="AM125" s="42">
        <v>13</v>
      </c>
      <c r="AN125" s="13">
        <v>187163</v>
      </c>
    </row>
    <row r="126" spans="1:40" hidden="1" x14ac:dyDescent="0.25">
      <c r="A126" s="47" t="s">
        <v>405</v>
      </c>
      <c r="B126" s="47" t="s">
        <v>403</v>
      </c>
      <c r="C126" s="47">
        <v>5618</v>
      </c>
      <c r="D126" s="47" t="s">
        <v>20</v>
      </c>
      <c r="E126" s="42">
        <v>1775</v>
      </c>
      <c r="F126" s="42">
        <v>1848</v>
      </c>
      <c r="G126" s="42">
        <v>43902</v>
      </c>
      <c r="H126" s="42">
        <v>876</v>
      </c>
      <c r="I126" s="42">
        <v>3498</v>
      </c>
      <c r="J126" s="10">
        <v>51899</v>
      </c>
      <c r="K126" s="42">
        <v>1823</v>
      </c>
      <c r="L126" s="42">
        <v>16911</v>
      </c>
      <c r="M126" s="42">
        <v>4402</v>
      </c>
      <c r="N126" s="42">
        <v>9</v>
      </c>
      <c r="O126" s="42">
        <v>80747</v>
      </c>
      <c r="P126" s="42">
        <v>114</v>
      </c>
      <c r="Q126" s="42">
        <v>126</v>
      </c>
      <c r="R126" s="42">
        <v>6960</v>
      </c>
      <c r="S126" s="42">
        <v>1129</v>
      </c>
      <c r="T126" s="42">
        <v>1577</v>
      </c>
      <c r="U126" s="42">
        <v>929</v>
      </c>
      <c r="V126" s="42">
        <v>60</v>
      </c>
      <c r="W126" s="42">
        <v>4686</v>
      </c>
      <c r="X126" s="42">
        <v>5568</v>
      </c>
      <c r="Y126" s="42">
        <v>1004</v>
      </c>
      <c r="Z126" s="11">
        <v>126045</v>
      </c>
      <c r="AA126" s="42">
        <v>1236</v>
      </c>
      <c r="AB126" s="42">
        <v>348</v>
      </c>
      <c r="AC126" s="12">
        <v>1584</v>
      </c>
      <c r="AD126" s="42">
        <v>3253</v>
      </c>
      <c r="AE126" s="42">
        <v>227</v>
      </c>
      <c r="AF126" s="42">
        <v>41638</v>
      </c>
      <c r="AG126" s="42">
        <v>20292</v>
      </c>
      <c r="AH126" s="42">
        <v>118780</v>
      </c>
      <c r="AI126" s="42">
        <v>1114</v>
      </c>
      <c r="AJ126" s="42">
        <v>4</v>
      </c>
      <c r="AK126" s="42">
        <v>424</v>
      </c>
      <c r="AL126" s="42">
        <v>50</v>
      </c>
      <c r="AM126" s="42">
        <v>12</v>
      </c>
      <c r="AN126" s="13">
        <v>185794</v>
      </c>
    </row>
    <row r="127" spans="1:40" hidden="1" x14ac:dyDescent="0.25">
      <c r="A127" s="47" t="s">
        <v>407</v>
      </c>
      <c r="B127" s="47" t="s">
        <v>408</v>
      </c>
      <c r="C127" s="47">
        <v>5621</v>
      </c>
      <c r="D127" s="47" t="s">
        <v>20</v>
      </c>
      <c r="E127" s="42">
        <v>1778</v>
      </c>
      <c r="F127" s="42">
        <v>1841</v>
      </c>
      <c r="G127" s="42">
        <v>44002</v>
      </c>
      <c r="H127" s="42">
        <v>876</v>
      </c>
      <c r="I127" s="42">
        <v>3489</v>
      </c>
      <c r="J127" s="10">
        <v>51986</v>
      </c>
      <c r="K127" s="42">
        <v>1849</v>
      </c>
      <c r="L127" s="42">
        <v>17087</v>
      </c>
      <c r="M127" s="42">
        <v>4400</v>
      </c>
      <c r="N127" s="42">
        <v>9</v>
      </c>
      <c r="O127" s="42">
        <v>58510</v>
      </c>
      <c r="P127" s="42">
        <v>120</v>
      </c>
      <c r="Q127" s="42">
        <v>138</v>
      </c>
      <c r="R127" s="42">
        <v>7085</v>
      </c>
      <c r="S127" s="42">
        <v>1129</v>
      </c>
      <c r="T127" s="42">
        <v>1594</v>
      </c>
      <c r="U127" s="42">
        <v>936</v>
      </c>
      <c r="V127" s="42">
        <v>59</v>
      </c>
      <c r="W127" s="42">
        <v>4682</v>
      </c>
      <c r="X127" s="42">
        <v>5755</v>
      </c>
      <c r="Y127" s="42">
        <v>1002</v>
      </c>
      <c r="Z127" s="11">
        <v>104355</v>
      </c>
      <c r="AA127" s="42">
        <v>1213</v>
      </c>
      <c r="AB127" s="42">
        <v>343</v>
      </c>
      <c r="AC127" s="12">
        <v>1556</v>
      </c>
      <c r="AD127" s="42">
        <v>3177</v>
      </c>
      <c r="AE127" s="42">
        <v>231</v>
      </c>
      <c r="AF127" s="42">
        <v>41384</v>
      </c>
      <c r="AG127" s="42">
        <v>20099</v>
      </c>
      <c r="AH127" s="42">
        <v>152802</v>
      </c>
      <c r="AI127" s="42">
        <v>1044</v>
      </c>
      <c r="AJ127" s="42">
        <v>4</v>
      </c>
      <c r="AK127" s="42">
        <v>438</v>
      </c>
      <c r="AL127" s="42">
        <v>52</v>
      </c>
      <c r="AM127" s="42">
        <v>12</v>
      </c>
      <c r="AN127" s="13">
        <v>219243</v>
      </c>
    </row>
    <row r="128" spans="1:40" hidden="1" x14ac:dyDescent="0.25">
      <c r="A128" s="47" t="s">
        <v>410</v>
      </c>
      <c r="B128" s="47" t="s">
        <v>411</v>
      </c>
      <c r="C128" s="47">
        <v>5622</v>
      </c>
      <c r="D128" s="47" t="s">
        <v>20</v>
      </c>
      <c r="E128" s="42">
        <v>1774</v>
      </c>
      <c r="F128" s="42">
        <v>1847</v>
      </c>
      <c r="G128" s="42">
        <v>44021</v>
      </c>
      <c r="H128" s="42">
        <v>876</v>
      </c>
      <c r="I128" s="42">
        <v>3496</v>
      </c>
      <c r="J128" s="10">
        <v>52014</v>
      </c>
      <c r="K128" s="42">
        <v>1832</v>
      </c>
      <c r="L128" s="42">
        <v>17183</v>
      </c>
      <c r="M128" s="42">
        <v>4366</v>
      </c>
      <c r="N128" s="42">
        <v>9</v>
      </c>
      <c r="O128" s="42">
        <v>87066</v>
      </c>
      <c r="P128" s="42">
        <v>123</v>
      </c>
      <c r="Q128" s="42">
        <v>123</v>
      </c>
      <c r="R128" s="42">
        <v>7061</v>
      </c>
      <c r="S128" s="42">
        <v>1127</v>
      </c>
      <c r="T128" s="42">
        <v>1600</v>
      </c>
      <c r="U128" s="42">
        <v>932</v>
      </c>
      <c r="V128" s="42">
        <v>59</v>
      </c>
      <c r="W128" s="42">
        <v>4717</v>
      </c>
      <c r="X128" s="42">
        <v>5678</v>
      </c>
      <c r="Y128" s="42">
        <v>1004</v>
      </c>
      <c r="Z128" s="11">
        <v>132880</v>
      </c>
      <c r="AA128" s="42">
        <v>1181</v>
      </c>
      <c r="AB128" s="42">
        <v>347</v>
      </c>
      <c r="AC128" s="12">
        <v>1528</v>
      </c>
      <c r="AD128" s="42">
        <v>3250</v>
      </c>
      <c r="AE128" s="42">
        <v>231</v>
      </c>
      <c r="AF128" s="42">
        <v>41610</v>
      </c>
      <c r="AG128" s="42">
        <v>20371</v>
      </c>
      <c r="AH128" s="42">
        <v>107960</v>
      </c>
      <c r="AI128" s="42">
        <v>1117</v>
      </c>
      <c r="AJ128" s="42">
        <v>4</v>
      </c>
      <c r="AK128" s="42">
        <v>412</v>
      </c>
      <c r="AL128" s="42">
        <v>54</v>
      </c>
      <c r="AM128" s="42">
        <v>12</v>
      </c>
      <c r="AN128" s="13">
        <v>175021</v>
      </c>
    </row>
    <row r="129" spans="1:40" hidden="1" x14ac:dyDescent="0.25">
      <c r="A129" s="47" t="s">
        <v>413</v>
      </c>
      <c r="B129" s="47" t="s">
        <v>414</v>
      </c>
      <c r="C129" s="47">
        <v>5624</v>
      </c>
      <c r="D129" s="47" t="s">
        <v>20</v>
      </c>
      <c r="E129" s="42">
        <v>1752</v>
      </c>
      <c r="F129" s="42">
        <v>1836</v>
      </c>
      <c r="G129" s="42">
        <v>43817</v>
      </c>
      <c r="H129" s="42">
        <v>876</v>
      </c>
      <c r="I129" s="42">
        <v>3477</v>
      </c>
      <c r="J129" s="10">
        <v>51758</v>
      </c>
      <c r="K129" s="42">
        <v>1840</v>
      </c>
      <c r="L129" s="42">
        <v>16776</v>
      </c>
      <c r="M129" s="42">
        <v>4388</v>
      </c>
      <c r="N129" s="42">
        <v>9</v>
      </c>
      <c r="O129" s="42">
        <v>85054</v>
      </c>
      <c r="P129" s="42">
        <v>125</v>
      </c>
      <c r="Q129" s="42">
        <v>141</v>
      </c>
      <c r="R129" s="42">
        <v>7029</v>
      </c>
      <c r="S129" s="42">
        <v>1127</v>
      </c>
      <c r="T129" s="42">
        <v>1595</v>
      </c>
      <c r="U129" s="42">
        <v>939</v>
      </c>
      <c r="V129" s="42">
        <v>60</v>
      </c>
      <c r="W129" s="42">
        <v>4670</v>
      </c>
      <c r="X129" s="42">
        <v>5506</v>
      </c>
      <c r="Y129" s="42">
        <v>1000</v>
      </c>
      <c r="Z129" s="11">
        <v>130259</v>
      </c>
      <c r="AA129" s="42">
        <v>1230</v>
      </c>
      <c r="AB129" s="42">
        <v>349</v>
      </c>
      <c r="AC129" s="12">
        <v>1579</v>
      </c>
      <c r="AD129" s="42">
        <v>3357</v>
      </c>
      <c r="AE129" s="42">
        <v>221</v>
      </c>
      <c r="AF129" s="42">
        <v>41740</v>
      </c>
      <c r="AG129" s="42">
        <v>20326</v>
      </c>
      <c r="AH129" s="42">
        <v>106264</v>
      </c>
      <c r="AI129" s="42">
        <v>1224</v>
      </c>
      <c r="AJ129" s="42">
        <v>4</v>
      </c>
      <c r="AK129" s="42">
        <v>425</v>
      </c>
      <c r="AL129" s="42">
        <v>54</v>
      </c>
      <c r="AM129" s="42">
        <v>12</v>
      </c>
      <c r="AN129" s="13">
        <v>173627</v>
      </c>
    </row>
    <row r="130" spans="1:40" hidden="1" x14ac:dyDescent="0.25">
      <c r="A130" s="47" t="s">
        <v>417</v>
      </c>
      <c r="B130" s="47" t="s">
        <v>414</v>
      </c>
      <c r="C130" s="47">
        <v>5625</v>
      </c>
      <c r="D130" s="47" t="s">
        <v>20</v>
      </c>
      <c r="E130" s="42">
        <v>1790</v>
      </c>
      <c r="F130" s="42">
        <v>1851</v>
      </c>
      <c r="G130" s="42">
        <v>44001</v>
      </c>
      <c r="H130" s="42">
        <v>875</v>
      </c>
      <c r="I130" s="42">
        <v>3491</v>
      </c>
      <c r="J130" s="10">
        <v>52008</v>
      </c>
      <c r="K130" s="42">
        <v>1811</v>
      </c>
      <c r="L130" s="42">
        <v>16917</v>
      </c>
      <c r="M130" s="42">
        <v>4377</v>
      </c>
      <c r="N130" s="42">
        <v>9</v>
      </c>
      <c r="O130" s="42">
        <v>55041</v>
      </c>
      <c r="P130" s="42">
        <v>122</v>
      </c>
      <c r="Q130" s="42">
        <v>124</v>
      </c>
      <c r="R130" s="42">
        <v>7044</v>
      </c>
      <c r="S130" s="42">
        <v>1132</v>
      </c>
      <c r="T130" s="42">
        <v>1596</v>
      </c>
      <c r="U130" s="42">
        <v>919</v>
      </c>
      <c r="V130" s="42">
        <v>60</v>
      </c>
      <c r="W130" s="42">
        <v>4672</v>
      </c>
      <c r="X130" s="42">
        <v>5667</v>
      </c>
      <c r="Y130" s="42">
        <v>1000</v>
      </c>
      <c r="Z130" s="11">
        <v>100491</v>
      </c>
      <c r="AA130" s="42">
        <v>1196</v>
      </c>
      <c r="AB130" s="42">
        <v>349</v>
      </c>
      <c r="AC130" s="12">
        <v>1545</v>
      </c>
      <c r="AD130" s="42">
        <v>3218</v>
      </c>
      <c r="AE130" s="42">
        <v>223</v>
      </c>
      <c r="AF130" s="42">
        <v>41472</v>
      </c>
      <c r="AG130" s="42">
        <v>20235</v>
      </c>
      <c r="AH130" s="42">
        <v>116991</v>
      </c>
      <c r="AI130" s="42">
        <v>1091</v>
      </c>
      <c r="AJ130" s="42">
        <v>4</v>
      </c>
      <c r="AK130" s="42">
        <v>419</v>
      </c>
      <c r="AL130" s="42">
        <v>54</v>
      </c>
      <c r="AM130" s="42">
        <v>12</v>
      </c>
      <c r="AN130" s="13">
        <v>183719</v>
      </c>
    </row>
    <row r="131" spans="1:40" x14ac:dyDescent="0.25">
      <c r="A131" s="47" t="s">
        <v>419</v>
      </c>
      <c r="B131" s="47" t="s">
        <v>414</v>
      </c>
      <c r="C131" s="47">
        <v>5626</v>
      </c>
      <c r="D131" s="47" t="s">
        <v>49</v>
      </c>
      <c r="E131" s="42">
        <v>1593</v>
      </c>
      <c r="F131" s="42">
        <v>1904</v>
      </c>
      <c r="G131" s="42">
        <v>42233</v>
      </c>
      <c r="H131" s="42">
        <v>870</v>
      </c>
      <c r="I131" s="42">
        <v>3471</v>
      </c>
      <c r="J131" s="10">
        <v>50071</v>
      </c>
      <c r="K131" s="42">
        <v>1774</v>
      </c>
      <c r="L131" s="42">
        <v>14929</v>
      </c>
      <c r="M131" s="42">
        <v>4119</v>
      </c>
      <c r="N131" s="42">
        <v>9</v>
      </c>
      <c r="O131" s="42">
        <v>50285</v>
      </c>
      <c r="P131" s="42">
        <v>62</v>
      </c>
      <c r="Q131" s="42">
        <v>69</v>
      </c>
      <c r="R131" s="42">
        <v>5965</v>
      </c>
      <c r="S131" s="42">
        <v>947</v>
      </c>
      <c r="T131" s="42">
        <v>1206</v>
      </c>
      <c r="U131" s="42">
        <v>866</v>
      </c>
      <c r="V131" s="42">
        <v>60</v>
      </c>
      <c r="W131" s="42">
        <v>3606</v>
      </c>
      <c r="X131" s="42">
        <v>4328</v>
      </c>
      <c r="Y131" s="42">
        <v>1004</v>
      </c>
      <c r="Z131" s="11">
        <v>89229</v>
      </c>
      <c r="AA131" s="42">
        <v>884</v>
      </c>
      <c r="AB131" s="42">
        <v>342</v>
      </c>
      <c r="AC131" s="12">
        <v>1226</v>
      </c>
      <c r="AD131" s="42">
        <v>2655</v>
      </c>
      <c r="AE131" s="42">
        <v>248</v>
      </c>
      <c r="AF131" s="42">
        <v>50300</v>
      </c>
      <c r="AG131" s="42">
        <v>20657</v>
      </c>
      <c r="AH131" s="42">
        <v>139236</v>
      </c>
      <c r="AI131" s="42">
        <v>953</v>
      </c>
      <c r="AJ131" s="42">
        <v>4</v>
      </c>
      <c r="AK131" s="42">
        <v>109</v>
      </c>
      <c r="AL131" s="42">
        <v>31</v>
      </c>
      <c r="AM131" s="42">
        <v>12</v>
      </c>
      <c r="AN131" s="13">
        <v>214205</v>
      </c>
    </row>
    <row r="132" spans="1:40" x14ac:dyDescent="0.25">
      <c r="A132" s="47" t="s">
        <v>422</v>
      </c>
      <c r="B132" s="47" t="s">
        <v>423</v>
      </c>
      <c r="C132" s="47">
        <v>5632</v>
      </c>
      <c r="D132" s="47" t="s">
        <v>49</v>
      </c>
      <c r="E132" s="42">
        <v>1596</v>
      </c>
      <c r="F132" s="42">
        <v>1859</v>
      </c>
      <c r="G132" s="42">
        <v>41904</v>
      </c>
      <c r="H132" s="42">
        <v>869</v>
      </c>
      <c r="I132" s="42">
        <v>3454</v>
      </c>
      <c r="J132" s="10">
        <v>49682</v>
      </c>
      <c r="K132" s="42">
        <v>1731</v>
      </c>
      <c r="L132" s="42">
        <v>13221</v>
      </c>
      <c r="M132" s="42">
        <v>4040</v>
      </c>
      <c r="N132" s="42">
        <v>9</v>
      </c>
      <c r="O132" s="42">
        <v>53274</v>
      </c>
      <c r="P132" s="42">
        <v>62</v>
      </c>
      <c r="Q132" s="42">
        <v>20</v>
      </c>
      <c r="R132" s="42">
        <v>5736</v>
      </c>
      <c r="S132" s="42">
        <v>917</v>
      </c>
      <c r="T132" s="42">
        <v>1192</v>
      </c>
      <c r="U132" s="42">
        <v>798</v>
      </c>
      <c r="V132" s="42">
        <v>60</v>
      </c>
      <c r="W132" s="42">
        <v>3243</v>
      </c>
      <c r="X132" s="42">
        <v>4075</v>
      </c>
      <c r="Y132" s="42">
        <v>1001</v>
      </c>
      <c r="Z132" s="11">
        <v>89379</v>
      </c>
      <c r="AA132" s="42">
        <v>866</v>
      </c>
      <c r="AB132" s="42">
        <v>330</v>
      </c>
      <c r="AC132" s="12">
        <v>1196</v>
      </c>
      <c r="AD132" s="42">
        <v>2496</v>
      </c>
      <c r="AE132" s="42">
        <v>249</v>
      </c>
      <c r="AF132" s="42">
        <v>50468</v>
      </c>
      <c r="AG132" s="42">
        <v>20416</v>
      </c>
      <c r="AH132" s="42">
        <v>156089</v>
      </c>
      <c r="AI132" s="42">
        <v>858</v>
      </c>
      <c r="AJ132" s="42">
        <v>4</v>
      </c>
      <c r="AK132" s="42">
        <v>104</v>
      </c>
      <c r="AL132" s="42">
        <v>26</v>
      </c>
      <c r="AM132" s="42">
        <v>12</v>
      </c>
      <c r="AN132" s="13">
        <v>230722</v>
      </c>
    </row>
    <row r="133" spans="1:40" x14ac:dyDescent="0.25">
      <c r="A133" s="47" t="s">
        <v>424</v>
      </c>
      <c r="B133" s="47" t="s">
        <v>423</v>
      </c>
      <c r="C133" s="47">
        <v>5636</v>
      </c>
      <c r="D133" s="47" t="s">
        <v>49</v>
      </c>
      <c r="E133" s="42">
        <v>1636</v>
      </c>
      <c r="F133" s="42">
        <v>1866</v>
      </c>
      <c r="G133" s="42">
        <v>42127</v>
      </c>
      <c r="H133" s="42">
        <v>868</v>
      </c>
      <c r="I133" s="42">
        <v>3475</v>
      </c>
      <c r="J133" s="10">
        <v>49972</v>
      </c>
      <c r="K133" s="42">
        <v>1712</v>
      </c>
      <c r="L133" s="42">
        <v>15145</v>
      </c>
      <c r="M133" s="42">
        <v>4197</v>
      </c>
      <c r="N133" s="42">
        <v>9</v>
      </c>
      <c r="O133" s="42">
        <v>49964</v>
      </c>
      <c r="P133" s="42">
        <v>65</v>
      </c>
      <c r="Q133" s="42">
        <v>20</v>
      </c>
      <c r="R133" s="42">
        <v>5713</v>
      </c>
      <c r="S133" s="42">
        <v>890</v>
      </c>
      <c r="T133" s="42">
        <v>1163</v>
      </c>
      <c r="U133" s="42">
        <v>796</v>
      </c>
      <c r="V133" s="42">
        <v>60</v>
      </c>
      <c r="W133" s="42">
        <v>3752</v>
      </c>
      <c r="X133" s="42">
        <v>4030</v>
      </c>
      <c r="Y133" s="42">
        <v>999</v>
      </c>
      <c r="Z133" s="11">
        <v>88515</v>
      </c>
      <c r="AA133" s="42">
        <v>898</v>
      </c>
      <c r="AB133" s="42">
        <v>347</v>
      </c>
      <c r="AC133" s="12">
        <v>1245</v>
      </c>
      <c r="AD133" s="42">
        <v>2464</v>
      </c>
      <c r="AE133" s="42">
        <v>246</v>
      </c>
      <c r="AF133" s="42">
        <v>50957</v>
      </c>
      <c r="AG133" s="42">
        <v>20608</v>
      </c>
      <c r="AH133" s="42">
        <v>141605</v>
      </c>
      <c r="AI133" s="42">
        <v>815</v>
      </c>
      <c r="AJ133" s="42">
        <v>4</v>
      </c>
      <c r="AK133" s="42">
        <v>108</v>
      </c>
      <c r="AL133" s="42">
        <v>26</v>
      </c>
      <c r="AM133" s="42">
        <v>12</v>
      </c>
      <c r="AN133" s="13">
        <v>216845</v>
      </c>
    </row>
    <row r="134" spans="1:40" hidden="1" x14ac:dyDescent="0.25">
      <c r="A134" s="47" t="s">
        <v>426</v>
      </c>
      <c r="B134" s="47" t="s">
        <v>427</v>
      </c>
      <c r="C134" s="47">
        <v>5641</v>
      </c>
      <c r="D134" s="47" t="s">
        <v>20</v>
      </c>
      <c r="E134" s="42">
        <v>1740</v>
      </c>
      <c r="F134" s="42">
        <v>1839</v>
      </c>
      <c r="G134" s="42">
        <v>43890</v>
      </c>
      <c r="H134" s="42">
        <v>876</v>
      </c>
      <c r="I134" s="42">
        <v>3469</v>
      </c>
      <c r="J134" s="10">
        <v>51814</v>
      </c>
      <c r="K134" s="42">
        <v>1832</v>
      </c>
      <c r="L134" s="42">
        <v>17446</v>
      </c>
      <c r="M134" s="42">
        <v>4404</v>
      </c>
      <c r="N134" s="42">
        <v>9</v>
      </c>
      <c r="O134" s="42">
        <v>83586</v>
      </c>
      <c r="P134" s="42">
        <v>127</v>
      </c>
      <c r="Q134" s="42">
        <v>141</v>
      </c>
      <c r="R134" s="42">
        <v>7038</v>
      </c>
      <c r="S134" s="42">
        <v>1109</v>
      </c>
      <c r="T134" s="42">
        <v>1590</v>
      </c>
      <c r="U134" s="42">
        <v>953</v>
      </c>
      <c r="V134" s="42">
        <v>60</v>
      </c>
      <c r="W134" s="42">
        <v>4709</v>
      </c>
      <c r="X134" s="42">
        <v>5666</v>
      </c>
      <c r="Y134" s="42">
        <v>1001</v>
      </c>
      <c r="Z134" s="11">
        <v>129671</v>
      </c>
      <c r="AA134" s="42">
        <v>1225</v>
      </c>
      <c r="AB134" s="42">
        <v>348</v>
      </c>
      <c r="AC134" s="12">
        <v>1573</v>
      </c>
      <c r="AD134" s="42">
        <v>3317</v>
      </c>
      <c r="AE134" s="42">
        <v>255</v>
      </c>
      <c r="AF134" s="42">
        <v>41769</v>
      </c>
      <c r="AG134" s="42">
        <v>20416</v>
      </c>
      <c r="AH134" s="42">
        <v>119178</v>
      </c>
      <c r="AI134" s="42">
        <v>1145</v>
      </c>
      <c r="AJ134" s="42">
        <v>4</v>
      </c>
      <c r="AK134" s="42">
        <v>439</v>
      </c>
      <c r="AL134" s="42">
        <v>54</v>
      </c>
      <c r="AM134" s="42">
        <v>12</v>
      </c>
      <c r="AN134" s="13">
        <v>186589</v>
      </c>
    </row>
    <row r="135" spans="1:40" hidden="1" x14ac:dyDescent="0.25">
      <c r="A135" s="47" t="s">
        <v>428</v>
      </c>
      <c r="B135" s="47" t="s">
        <v>429</v>
      </c>
      <c r="C135" s="47">
        <v>5646</v>
      </c>
      <c r="D135" s="47" t="s">
        <v>20</v>
      </c>
      <c r="E135" s="42">
        <v>1761</v>
      </c>
      <c r="F135" s="42">
        <v>1842</v>
      </c>
      <c r="G135" s="42">
        <v>42959</v>
      </c>
      <c r="H135" s="42">
        <v>877</v>
      </c>
      <c r="I135" s="42">
        <v>3489</v>
      </c>
      <c r="J135" s="10">
        <v>50928</v>
      </c>
      <c r="K135" s="42">
        <v>1867</v>
      </c>
      <c r="L135" s="42">
        <v>16863</v>
      </c>
      <c r="M135" s="42">
        <v>8047</v>
      </c>
      <c r="N135" s="42">
        <v>9</v>
      </c>
      <c r="O135" s="42">
        <v>86076</v>
      </c>
      <c r="P135" s="42">
        <v>123</v>
      </c>
      <c r="Q135" s="42">
        <v>139</v>
      </c>
      <c r="R135" s="42">
        <v>7542</v>
      </c>
      <c r="S135" s="42">
        <v>807</v>
      </c>
      <c r="T135" s="42">
        <v>1586</v>
      </c>
      <c r="U135" s="42">
        <v>967</v>
      </c>
      <c r="V135" s="42">
        <v>60</v>
      </c>
      <c r="W135" s="42">
        <v>4306</v>
      </c>
      <c r="X135" s="42">
        <v>4594</v>
      </c>
      <c r="Y135" s="42">
        <v>999</v>
      </c>
      <c r="Z135" s="11">
        <v>133985</v>
      </c>
      <c r="AA135" s="42">
        <v>1183</v>
      </c>
      <c r="AB135" s="42">
        <v>350</v>
      </c>
      <c r="AC135" s="12">
        <v>1533</v>
      </c>
      <c r="AD135" s="42">
        <v>3234</v>
      </c>
      <c r="AE135" s="42">
        <v>254</v>
      </c>
      <c r="AF135" s="42">
        <v>41488</v>
      </c>
      <c r="AG135" s="42">
        <v>20338</v>
      </c>
      <c r="AH135" s="42">
        <v>106982</v>
      </c>
      <c r="AI135" s="42">
        <v>1058</v>
      </c>
      <c r="AJ135" s="42">
        <v>4</v>
      </c>
      <c r="AK135" s="42">
        <v>446</v>
      </c>
      <c r="AL135" s="42">
        <v>54</v>
      </c>
      <c r="AM135" s="42">
        <v>12</v>
      </c>
      <c r="AN135" s="13">
        <v>173870</v>
      </c>
    </row>
    <row r="136" spans="1:40" hidden="1" x14ac:dyDescent="0.25">
      <c r="A136" s="47" t="s">
        <v>431</v>
      </c>
      <c r="B136" s="47" t="s">
        <v>432</v>
      </c>
      <c r="C136" s="47">
        <v>5649</v>
      </c>
      <c r="D136" s="47" t="s">
        <v>20</v>
      </c>
      <c r="E136" s="42">
        <v>1784</v>
      </c>
      <c r="F136" s="42">
        <v>1858</v>
      </c>
      <c r="G136" s="42">
        <v>43455</v>
      </c>
      <c r="H136" s="42">
        <v>876</v>
      </c>
      <c r="I136" s="42">
        <v>3491</v>
      </c>
      <c r="J136" s="10">
        <v>51464</v>
      </c>
      <c r="K136" s="42">
        <v>1827</v>
      </c>
      <c r="L136" s="42">
        <v>16906</v>
      </c>
      <c r="M136" s="42">
        <v>4443</v>
      </c>
      <c r="N136" s="42">
        <v>9</v>
      </c>
      <c r="O136" s="42">
        <v>82381</v>
      </c>
      <c r="P136" s="42">
        <v>122</v>
      </c>
      <c r="Q136" s="42">
        <v>140</v>
      </c>
      <c r="R136" s="42">
        <v>7662</v>
      </c>
      <c r="S136" s="42">
        <v>843</v>
      </c>
      <c r="T136" s="42">
        <v>1577</v>
      </c>
      <c r="U136" s="42">
        <v>956</v>
      </c>
      <c r="V136" s="42">
        <v>60</v>
      </c>
      <c r="W136" s="42">
        <v>4432</v>
      </c>
      <c r="X136" s="42">
        <v>4967</v>
      </c>
      <c r="Y136" s="42">
        <v>1002</v>
      </c>
      <c r="Z136" s="11">
        <v>127327</v>
      </c>
      <c r="AA136" s="42">
        <v>1161</v>
      </c>
      <c r="AB136" s="42">
        <v>348</v>
      </c>
      <c r="AC136" s="12">
        <v>1509</v>
      </c>
      <c r="AD136" s="42">
        <v>3390</v>
      </c>
      <c r="AE136" s="42">
        <v>228</v>
      </c>
      <c r="AF136" s="42">
        <v>41934</v>
      </c>
      <c r="AG136" s="42">
        <v>20610</v>
      </c>
      <c r="AH136" s="42">
        <v>132813</v>
      </c>
      <c r="AI136" s="42">
        <v>1214</v>
      </c>
      <c r="AJ136" s="42">
        <v>4</v>
      </c>
      <c r="AK136" s="42">
        <v>432</v>
      </c>
      <c r="AL136" s="42">
        <v>54</v>
      </c>
      <c r="AM136" s="42">
        <v>13</v>
      </c>
      <c r="AN136" s="13">
        <v>200692</v>
      </c>
    </row>
    <row r="137" spans="1:40" hidden="1" x14ac:dyDescent="0.25">
      <c r="A137" s="47" t="s">
        <v>434</v>
      </c>
      <c r="B137" s="47" t="s">
        <v>435</v>
      </c>
      <c r="C137" s="47">
        <v>5654</v>
      </c>
      <c r="D137" s="47" t="s">
        <v>20</v>
      </c>
      <c r="E137" s="42">
        <v>1780</v>
      </c>
      <c r="F137" s="42">
        <v>1836</v>
      </c>
      <c r="G137" s="42">
        <v>43497</v>
      </c>
      <c r="H137" s="42">
        <v>876</v>
      </c>
      <c r="I137" s="42">
        <v>3485</v>
      </c>
      <c r="J137" s="10">
        <v>51474</v>
      </c>
      <c r="K137" s="42">
        <v>1874</v>
      </c>
      <c r="L137" s="42">
        <v>17316</v>
      </c>
      <c r="M137" s="42">
        <v>4394</v>
      </c>
      <c r="N137" s="42">
        <v>9</v>
      </c>
      <c r="O137" s="42">
        <v>87946</v>
      </c>
      <c r="P137" s="42">
        <v>130</v>
      </c>
      <c r="Q137" s="42">
        <v>137</v>
      </c>
      <c r="R137" s="42">
        <v>7659</v>
      </c>
      <c r="S137" s="42">
        <v>845</v>
      </c>
      <c r="T137" s="42">
        <v>1592</v>
      </c>
      <c r="U137" s="42">
        <v>961</v>
      </c>
      <c r="V137" s="42">
        <v>60</v>
      </c>
      <c r="W137" s="42">
        <v>4484</v>
      </c>
      <c r="X137" s="42">
        <v>5099</v>
      </c>
      <c r="Y137" s="42">
        <v>1002</v>
      </c>
      <c r="Z137" s="11">
        <v>133508</v>
      </c>
      <c r="AA137" s="42">
        <v>1171</v>
      </c>
      <c r="AB137" s="42">
        <v>350</v>
      </c>
      <c r="AC137" s="12">
        <v>1521</v>
      </c>
      <c r="AD137" s="42">
        <v>3322</v>
      </c>
      <c r="AE137" s="42">
        <v>255</v>
      </c>
      <c r="AF137" s="42">
        <v>41773</v>
      </c>
      <c r="AG137" s="42">
        <v>20607</v>
      </c>
      <c r="AH137" s="42">
        <v>96218</v>
      </c>
      <c r="AI137" s="42">
        <v>1135</v>
      </c>
      <c r="AJ137" s="42">
        <v>4</v>
      </c>
      <c r="AK137" s="42">
        <v>424</v>
      </c>
      <c r="AL137" s="42">
        <v>53</v>
      </c>
      <c r="AM137" s="42">
        <v>13</v>
      </c>
      <c r="AN137" s="13">
        <v>163804</v>
      </c>
    </row>
    <row r="138" spans="1:40" hidden="1" x14ac:dyDescent="0.25">
      <c r="A138" s="47" t="s">
        <v>437</v>
      </c>
      <c r="B138" s="47" t="s">
        <v>438</v>
      </c>
      <c r="C138" s="47">
        <v>5657</v>
      </c>
      <c r="D138" s="47" t="s">
        <v>20</v>
      </c>
      <c r="E138" s="42">
        <v>1769</v>
      </c>
      <c r="F138" s="42">
        <v>1845</v>
      </c>
      <c r="G138" s="42">
        <v>43332</v>
      </c>
      <c r="H138" s="42">
        <v>876</v>
      </c>
      <c r="I138" s="42">
        <v>3482</v>
      </c>
      <c r="J138" s="10">
        <v>51304</v>
      </c>
      <c r="K138" s="42">
        <v>1854</v>
      </c>
      <c r="L138" s="42">
        <v>16415</v>
      </c>
      <c r="M138" s="42">
        <v>4417</v>
      </c>
      <c r="N138" s="42">
        <v>9</v>
      </c>
      <c r="O138" s="42">
        <v>87515</v>
      </c>
      <c r="P138" s="42">
        <v>123</v>
      </c>
      <c r="Q138" s="42">
        <v>139</v>
      </c>
      <c r="R138" s="42">
        <v>7600</v>
      </c>
      <c r="S138" s="42">
        <v>839</v>
      </c>
      <c r="T138" s="42">
        <v>1587</v>
      </c>
      <c r="U138" s="42">
        <v>948</v>
      </c>
      <c r="V138" s="42">
        <v>59</v>
      </c>
      <c r="W138" s="42">
        <v>4286</v>
      </c>
      <c r="X138" s="42">
        <v>4926</v>
      </c>
      <c r="Y138" s="42">
        <v>1000</v>
      </c>
      <c r="Z138" s="11">
        <v>131717</v>
      </c>
      <c r="AA138" s="42">
        <v>1198</v>
      </c>
      <c r="AB138" s="42">
        <v>349</v>
      </c>
      <c r="AC138" s="12">
        <v>1547</v>
      </c>
      <c r="AD138" s="42">
        <v>3402</v>
      </c>
      <c r="AE138" s="42">
        <v>224</v>
      </c>
      <c r="AF138" s="42">
        <v>42034</v>
      </c>
      <c r="AG138" s="42">
        <v>20700</v>
      </c>
      <c r="AH138" s="42">
        <v>107823</v>
      </c>
      <c r="AI138" s="42">
        <v>1207</v>
      </c>
      <c r="AJ138" s="42">
        <v>4</v>
      </c>
      <c r="AK138" s="42">
        <v>432</v>
      </c>
      <c r="AL138" s="42">
        <v>54</v>
      </c>
      <c r="AM138" s="42">
        <v>13</v>
      </c>
      <c r="AN138" s="13">
        <v>175893</v>
      </c>
    </row>
    <row r="139" spans="1:40" hidden="1" x14ac:dyDescent="0.25">
      <c r="A139" s="47" t="s">
        <v>441</v>
      </c>
      <c r="B139" s="47" t="s">
        <v>442</v>
      </c>
      <c r="C139" s="47">
        <v>5659</v>
      </c>
      <c r="D139" s="47" t="s">
        <v>20</v>
      </c>
      <c r="E139" s="42">
        <v>1539</v>
      </c>
      <c r="F139" s="42">
        <v>1796</v>
      </c>
      <c r="G139" s="42">
        <v>38114</v>
      </c>
      <c r="H139" s="42">
        <v>725</v>
      </c>
      <c r="I139" s="42">
        <v>3348</v>
      </c>
      <c r="J139" s="10">
        <v>45522</v>
      </c>
      <c r="K139" s="42">
        <v>1858</v>
      </c>
      <c r="L139" s="42">
        <v>16541</v>
      </c>
      <c r="M139" s="42">
        <v>4387</v>
      </c>
      <c r="N139" s="42">
        <v>9</v>
      </c>
      <c r="O139" s="42">
        <v>87514</v>
      </c>
      <c r="P139" s="42">
        <v>116</v>
      </c>
      <c r="Q139" s="42">
        <v>135</v>
      </c>
      <c r="R139" s="42">
        <v>7323</v>
      </c>
      <c r="S139" s="42">
        <v>845</v>
      </c>
      <c r="T139" s="42">
        <v>1436</v>
      </c>
      <c r="U139" s="42">
        <v>970</v>
      </c>
      <c r="V139" s="42">
        <v>60</v>
      </c>
      <c r="W139" s="42">
        <v>4277</v>
      </c>
      <c r="X139" s="42">
        <v>4917</v>
      </c>
      <c r="Y139" s="42">
        <v>999</v>
      </c>
      <c r="Z139" s="11">
        <v>131387</v>
      </c>
      <c r="AA139" s="42">
        <v>1166</v>
      </c>
      <c r="AB139" s="42">
        <v>343</v>
      </c>
      <c r="AC139" s="12">
        <v>1509</v>
      </c>
      <c r="AD139" s="42">
        <v>3062</v>
      </c>
      <c r="AE139" s="42">
        <v>270</v>
      </c>
      <c r="AF139" s="42">
        <v>38945</v>
      </c>
      <c r="AG139" s="42">
        <v>18835</v>
      </c>
      <c r="AH139" s="42">
        <v>95064</v>
      </c>
      <c r="AI139" s="42">
        <v>1095</v>
      </c>
      <c r="AJ139" s="42">
        <v>4</v>
      </c>
      <c r="AK139" s="42">
        <v>451</v>
      </c>
      <c r="AL139" s="42">
        <v>54</v>
      </c>
      <c r="AM139" s="42">
        <v>12</v>
      </c>
      <c r="AN139" s="13">
        <v>157792</v>
      </c>
    </row>
    <row r="140" spans="1:40" x14ac:dyDescent="0.25">
      <c r="A140" s="47" t="s">
        <v>444</v>
      </c>
      <c r="B140" s="47" t="s">
        <v>445</v>
      </c>
      <c r="C140" s="47">
        <v>5664</v>
      </c>
      <c r="D140" s="47" t="s">
        <v>49</v>
      </c>
      <c r="E140" s="42">
        <v>1540</v>
      </c>
      <c r="F140" s="42">
        <v>1868</v>
      </c>
      <c r="G140" s="42">
        <v>41982</v>
      </c>
      <c r="H140" s="42">
        <v>872</v>
      </c>
      <c r="I140" s="42">
        <v>3388</v>
      </c>
      <c r="J140" s="10">
        <v>49650</v>
      </c>
      <c r="K140" s="42">
        <v>1615</v>
      </c>
      <c r="L140" s="42">
        <v>13297</v>
      </c>
      <c r="M140" s="42">
        <v>4037</v>
      </c>
      <c r="N140" s="42">
        <v>9</v>
      </c>
      <c r="O140" s="42">
        <v>53969</v>
      </c>
      <c r="P140" s="42">
        <v>60</v>
      </c>
      <c r="Q140" s="42"/>
      <c r="R140" s="42">
        <v>6382</v>
      </c>
      <c r="S140" s="42">
        <v>779</v>
      </c>
      <c r="T140" s="42">
        <v>1148</v>
      </c>
      <c r="U140" s="42">
        <v>692</v>
      </c>
      <c r="V140" s="42">
        <v>59</v>
      </c>
      <c r="W140" s="42">
        <v>3529</v>
      </c>
      <c r="X140" s="42">
        <v>3998</v>
      </c>
      <c r="Y140" s="42">
        <v>998</v>
      </c>
      <c r="Z140" s="11">
        <v>90572</v>
      </c>
      <c r="AA140" s="42">
        <v>1124</v>
      </c>
      <c r="AB140" s="42">
        <v>334</v>
      </c>
      <c r="AC140" s="12">
        <v>1458</v>
      </c>
      <c r="AD140" s="42">
        <v>2387</v>
      </c>
      <c r="AE140" s="42">
        <v>240</v>
      </c>
      <c r="AF140" s="42">
        <v>48832</v>
      </c>
      <c r="AG140" s="42">
        <v>19464</v>
      </c>
      <c r="AH140" s="42">
        <v>154118</v>
      </c>
      <c r="AI140" s="42">
        <v>588</v>
      </c>
      <c r="AJ140" s="42">
        <v>4</v>
      </c>
      <c r="AK140" s="42">
        <v>435</v>
      </c>
      <c r="AL140" s="42">
        <v>33</v>
      </c>
      <c r="AM140" s="42">
        <v>12</v>
      </c>
      <c r="AN140" s="13">
        <v>226113</v>
      </c>
    </row>
    <row r="141" spans="1:40" x14ac:dyDescent="0.25">
      <c r="A141" s="47" t="s">
        <v>447</v>
      </c>
      <c r="B141" s="47" t="s">
        <v>448</v>
      </c>
      <c r="C141" s="47">
        <v>5668</v>
      </c>
      <c r="D141" s="47" t="s">
        <v>49</v>
      </c>
      <c r="E141" s="42">
        <v>1702</v>
      </c>
      <c r="F141" s="42">
        <v>1911</v>
      </c>
      <c r="G141" s="42">
        <v>43591</v>
      </c>
      <c r="H141" s="42">
        <v>865</v>
      </c>
      <c r="I141" s="42">
        <v>3444</v>
      </c>
      <c r="J141" s="10">
        <v>51513</v>
      </c>
      <c r="K141" s="42">
        <v>1905</v>
      </c>
      <c r="L141" s="42">
        <v>17376</v>
      </c>
      <c r="M141" s="42">
        <v>4209</v>
      </c>
      <c r="N141" s="42">
        <v>9</v>
      </c>
      <c r="O141" s="42">
        <v>55394</v>
      </c>
      <c r="P141" s="42">
        <v>62</v>
      </c>
      <c r="Q141" s="42">
        <v>199</v>
      </c>
      <c r="R141" s="42">
        <v>6934</v>
      </c>
      <c r="S141" s="42">
        <v>838</v>
      </c>
      <c r="T141" s="42">
        <v>1252</v>
      </c>
      <c r="U141" s="42">
        <v>993</v>
      </c>
      <c r="V141" s="42">
        <v>60</v>
      </c>
      <c r="W141" s="42">
        <v>4158</v>
      </c>
      <c r="X141" s="42">
        <v>5149</v>
      </c>
      <c r="Y141" s="42">
        <v>999</v>
      </c>
      <c r="Z141" s="11">
        <v>99537</v>
      </c>
      <c r="AA141" s="42">
        <v>1166</v>
      </c>
      <c r="AB141" s="42">
        <v>355</v>
      </c>
      <c r="AC141" s="12">
        <v>1521</v>
      </c>
      <c r="AD141" s="42">
        <v>2963</v>
      </c>
      <c r="AE141" s="42">
        <v>259</v>
      </c>
      <c r="AF141" s="42">
        <v>52230</v>
      </c>
      <c r="AG141" s="42">
        <v>21750</v>
      </c>
      <c r="AH141" s="42">
        <v>139472</v>
      </c>
      <c r="AI141" s="42">
        <v>796</v>
      </c>
      <c r="AJ141" s="42">
        <v>4</v>
      </c>
      <c r="AK141" s="42">
        <v>445</v>
      </c>
      <c r="AL141" s="42">
        <v>24</v>
      </c>
      <c r="AM141" s="42">
        <v>12</v>
      </c>
      <c r="AN141" s="13">
        <v>217955</v>
      </c>
    </row>
    <row r="142" spans="1:40" hidden="1" x14ac:dyDescent="0.25">
      <c r="A142" s="47" t="s">
        <v>450</v>
      </c>
      <c r="B142" s="47" t="s">
        <v>453</v>
      </c>
      <c r="C142" s="47">
        <v>5677</v>
      </c>
      <c r="D142" s="47" t="s">
        <v>20</v>
      </c>
      <c r="E142" s="42">
        <v>1684</v>
      </c>
      <c r="F142" s="42">
        <v>1797</v>
      </c>
      <c r="G142" s="42">
        <v>42338</v>
      </c>
      <c r="H142" s="42">
        <v>855</v>
      </c>
      <c r="I142" s="42">
        <v>3398</v>
      </c>
      <c r="J142" s="10">
        <v>50072</v>
      </c>
      <c r="K142" s="42">
        <v>1806</v>
      </c>
      <c r="L142" s="42">
        <v>15861</v>
      </c>
      <c r="M142" s="42">
        <v>4272</v>
      </c>
      <c r="N142" s="42">
        <v>9</v>
      </c>
      <c r="O142" s="42">
        <v>83051</v>
      </c>
      <c r="P142" s="42">
        <v>72</v>
      </c>
      <c r="Q142" s="42">
        <v>104</v>
      </c>
      <c r="R142" s="42">
        <v>7373</v>
      </c>
      <c r="S142" s="42">
        <v>820</v>
      </c>
      <c r="T142" s="42">
        <v>1557</v>
      </c>
      <c r="U142" s="42">
        <v>887</v>
      </c>
      <c r="V142" s="42">
        <v>59</v>
      </c>
      <c r="W142" s="42">
        <v>4164</v>
      </c>
      <c r="X142" s="42">
        <v>4700</v>
      </c>
      <c r="Y142" s="42">
        <v>972</v>
      </c>
      <c r="Z142" s="11">
        <v>125707</v>
      </c>
      <c r="AA142" s="42">
        <v>1091</v>
      </c>
      <c r="AB142" s="42">
        <v>339</v>
      </c>
      <c r="AC142" s="12">
        <v>1430</v>
      </c>
      <c r="AD142" s="42">
        <v>3248</v>
      </c>
      <c r="AE142" s="42">
        <v>208</v>
      </c>
      <c r="AF142" s="42">
        <v>41463</v>
      </c>
      <c r="AG142" s="42">
        <v>20300</v>
      </c>
      <c r="AH142" s="42">
        <v>105121</v>
      </c>
      <c r="AI142" s="42">
        <v>1120</v>
      </c>
      <c r="AJ142" s="42">
        <v>4</v>
      </c>
      <c r="AK142" s="42">
        <v>417</v>
      </c>
      <c r="AL142" s="42">
        <v>54</v>
      </c>
      <c r="AM142" s="42">
        <v>12</v>
      </c>
      <c r="AN142" s="13">
        <v>171947</v>
      </c>
    </row>
    <row r="143" spans="1:40" x14ac:dyDescent="0.25">
      <c r="A143" s="47" t="s">
        <v>454</v>
      </c>
      <c r="B143" s="47" t="s">
        <v>455</v>
      </c>
      <c r="C143" s="47">
        <v>5679</v>
      </c>
      <c r="D143" s="47" t="s">
        <v>49</v>
      </c>
      <c r="E143" s="42">
        <v>1719</v>
      </c>
      <c r="F143" s="42">
        <v>1932</v>
      </c>
      <c r="G143" s="42">
        <v>43563</v>
      </c>
      <c r="H143" s="42">
        <v>869</v>
      </c>
      <c r="I143" s="42">
        <v>3472</v>
      </c>
      <c r="J143" s="10">
        <v>51555</v>
      </c>
      <c r="K143" s="42">
        <v>1795</v>
      </c>
      <c r="L143" s="42">
        <v>16780</v>
      </c>
      <c r="M143" s="42">
        <v>4204</v>
      </c>
      <c r="N143" s="42">
        <v>9</v>
      </c>
      <c r="O143" s="42">
        <v>57067</v>
      </c>
      <c r="P143" s="42">
        <v>62</v>
      </c>
      <c r="Q143" s="42"/>
      <c r="R143" s="42">
        <v>6881</v>
      </c>
      <c r="S143" s="42">
        <v>851</v>
      </c>
      <c r="T143" s="42">
        <v>1245</v>
      </c>
      <c r="U143" s="42">
        <v>882</v>
      </c>
      <c r="V143" s="42">
        <v>60</v>
      </c>
      <c r="W143" s="42">
        <v>4223</v>
      </c>
      <c r="X143" s="42">
        <v>5152</v>
      </c>
      <c r="Y143" s="42">
        <v>999</v>
      </c>
      <c r="Z143" s="11">
        <v>100210</v>
      </c>
      <c r="AA143" s="42">
        <v>1123</v>
      </c>
      <c r="AB143" s="42">
        <v>357</v>
      </c>
      <c r="AC143" s="12">
        <v>1480</v>
      </c>
      <c r="AD143" s="42">
        <v>2990</v>
      </c>
      <c r="AE143" s="42">
        <v>264</v>
      </c>
      <c r="AF143" s="42">
        <v>52274</v>
      </c>
      <c r="AG143" s="42">
        <v>21885</v>
      </c>
      <c r="AH143" s="42">
        <v>94869</v>
      </c>
      <c r="AI143" s="42">
        <v>812</v>
      </c>
      <c r="AJ143" s="42">
        <v>4</v>
      </c>
      <c r="AK143" s="42">
        <v>434</v>
      </c>
      <c r="AL143" s="42">
        <v>34</v>
      </c>
      <c r="AM143" s="42">
        <v>10</v>
      </c>
      <c r="AN143" s="13">
        <v>173576</v>
      </c>
    </row>
    <row r="144" spans="1:40" x14ac:dyDescent="0.25">
      <c r="A144" s="47" t="s">
        <v>458</v>
      </c>
      <c r="B144" s="47" t="s">
        <v>455</v>
      </c>
      <c r="C144" s="47">
        <v>5681</v>
      </c>
      <c r="D144" s="47" t="s">
        <v>49</v>
      </c>
      <c r="E144" s="42">
        <v>1748</v>
      </c>
      <c r="F144" s="42">
        <v>1931</v>
      </c>
      <c r="G144" s="42">
        <v>43856</v>
      </c>
      <c r="H144" s="42">
        <v>868</v>
      </c>
      <c r="I144" s="42">
        <v>3470</v>
      </c>
      <c r="J144" s="10">
        <v>51873</v>
      </c>
      <c r="K144" s="42">
        <v>1767</v>
      </c>
      <c r="L144" s="42">
        <v>16817</v>
      </c>
      <c r="M144" s="42">
        <v>4188</v>
      </c>
      <c r="N144" s="42">
        <v>9</v>
      </c>
      <c r="O144" s="42">
        <v>52944</v>
      </c>
      <c r="P144" s="42">
        <v>56</v>
      </c>
      <c r="Q144" s="42"/>
      <c r="R144" s="42">
        <v>6916</v>
      </c>
      <c r="S144" s="42">
        <v>841</v>
      </c>
      <c r="T144" s="42">
        <v>1254</v>
      </c>
      <c r="U144" s="42">
        <v>884</v>
      </c>
      <c r="V144" s="42">
        <v>60</v>
      </c>
      <c r="W144" s="42">
        <v>4211</v>
      </c>
      <c r="X144" s="42">
        <v>5190</v>
      </c>
      <c r="Y144" s="42">
        <v>1000</v>
      </c>
      <c r="Z144" s="11">
        <v>96137</v>
      </c>
      <c r="AA144" s="42">
        <v>1121</v>
      </c>
      <c r="AB144" s="42">
        <v>357</v>
      </c>
      <c r="AC144" s="12">
        <v>1478</v>
      </c>
      <c r="AD144" s="42">
        <v>3008</v>
      </c>
      <c r="AE144" s="42">
        <v>261</v>
      </c>
      <c r="AF144" s="42">
        <v>52170</v>
      </c>
      <c r="AG144" s="42">
        <v>21876</v>
      </c>
      <c r="AH144" s="42">
        <v>106022</v>
      </c>
      <c r="AI144" s="42">
        <v>816</v>
      </c>
      <c r="AJ144" s="42">
        <v>4</v>
      </c>
      <c r="AK144" s="42">
        <v>435</v>
      </c>
      <c r="AL144" s="42">
        <v>36</v>
      </c>
      <c r="AM144" s="42">
        <v>12</v>
      </c>
      <c r="AN144" s="13">
        <v>184640</v>
      </c>
    </row>
    <row r="145" spans="1:40" x14ac:dyDescent="0.25">
      <c r="A145" s="47" t="s">
        <v>460</v>
      </c>
      <c r="B145" s="47" t="s">
        <v>461</v>
      </c>
      <c r="C145" s="47">
        <v>5683</v>
      </c>
      <c r="D145" s="47" t="s">
        <v>49</v>
      </c>
      <c r="E145" s="42">
        <v>1734</v>
      </c>
      <c r="F145" s="42">
        <v>1920</v>
      </c>
      <c r="G145" s="42">
        <v>43706</v>
      </c>
      <c r="H145" s="42">
        <v>868</v>
      </c>
      <c r="I145" s="42">
        <v>3472</v>
      </c>
      <c r="J145" s="10">
        <v>51700</v>
      </c>
      <c r="K145" s="42">
        <v>1792</v>
      </c>
      <c r="L145" s="42">
        <v>17070</v>
      </c>
      <c r="M145" s="42">
        <v>4185</v>
      </c>
      <c r="N145" s="42">
        <v>9</v>
      </c>
      <c r="O145" s="42">
        <v>57129</v>
      </c>
      <c r="P145" s="42">
        <v>56</v>
      </c>
      <c r="Q145" s="42"/>
      <c r="R145" s="42">
        <v>6883</v>
      </c>
      <c r="S145" s="42">
        <v>848</v>
      </c>
      <c r="T145" s="42">
        <v>1249</v>
      </c>
      <c r="U145" s="42">
        <v>882</v>
      </c>
      <c r="V145" s="42">
        <v>60</v>
      </c>
      <c r="W145" s="42">
        <v>4249</v>
      </c>
      <c r="X145" s="42">
        <v>5245</v>
      </c>
      <c r="Y145" s="42">
        <v>1005</v>
      </c>
      <c r="Z145" s="11">
        <v>100662</v>
      </c>
      <c r="AA145" s="42">
        <v>1116</v>
      </c>
      <c r="AB145" s="42">
        <v>348</v>
      </c>
      <c r="AC145" s="12">
        <v>1464</v>
      </c>
      <c r="AD145" s="42">
        <v>2989</v>
      </c>
      <c r="AE145" s="42">
        <v>256</v>
      </c>
      <c r="AF145" s="42">
        <v>52257</v>
      </c>
      <c r="AG145" s="42">
        <v>21793</v>
      </c>
      <c r="AH145" s="42">
        <v>91745</v>
      </c>
      <c r="AI145" s="42">
        <v>818</v>
      </c>
      <c r="AJ145" s="42">
        <v>4</v>
      </c>
      <c r="AK145" s="42">
        <v>429</v>
      </c>
      <c r="AL145" s="42">
        <v>43</v>
      </c>
      <c r="AM145" s="42">
        <v>12</v>
      </c>
      <c r="AN145" s="13">
        <v>170346</v>
      </c>
    </row>
    <row r="146" spans="1:40" x14ac:dyDescent="0.25">
      <c r="A146" s="47" t="s">
        <v>463</v>
      </c>
      <c r="B146" s="47" t="s">
        <v>464</v>
      </c>
      <c r="C146" s="47">
        <v>5684</v>
      </c>
      <c r="D146" s="47" t="s">
        <v>49</v>
      </c>
      <c r="E146" s="42">
        <v>1655</v>
      </c>
      <c r="F146" s="42">
        <v>1901</v>
      </c>
      <c r="G146" s="42">
        <v>43453</v>
      </c>
      <c r="H146" s="42">
        <v>867</v>
      </c>
      <c r="I146" s="42">
        <v>3409</v>
      </c>
      <c r="J146" s="10">
        <v>51285</v>
      </c>
      <c r="K146" s="42">
        <v>1754</v>
      </c>
      <c r="L146" s="42">
        <v>17190</v>
      </c>
      <c r="M146" s="42">
        <v>4276</v>
      </c>
      <c r="N146" s="42">
        <v>9</v>
      </c>
      <c r="O146" s="42">
        <v>56852</v>
      </c>
      <c r="P146" s="42">
        <v>60</v>
      </c>
      <c r="Q146" s="42"/>
      <c r="R146" s="42">
        <v>6857</v>
      </c>
      <c r="S146" s="42">
        <v>835</v>
      </c>
      <c r="T146" s="42">
        <v>1256</v>
      </c>
      <c r="U146" s="42">
        <v>876</v>
      </c>
      <c r="V146" s="42">
        <v>61</v>
      </c>
      <c r="W146" s="42">
        <v>4377</v>
      </c>
      <c r="X146" s="42">
        <v>5100</v>
      </c>
      <c r="Y146" s="42">
        <v>1001</v>
      </c>
      <c r="Z146" s="11">
        <v>100504</v>
      </c>
      <c r="AA146" s="42">
        <v>1038</v>
      </c>
      <c r="AB146" s="42">
        <v>350</v>
      </c>
      <c r="AC146" s="12">
        <v>1388</v>
      </c>
      <c r="AD146" s="42">
        <v>3239</v>
      </c>
      <c r="AE146" s="42">
        <v>218</v>
      </c>
      <c r="AF146" s="42">
        <v>52534</v>
      </c>
      <c r="AG146" s="42">
        <v>21966</v>
      </c>
      <c r="AH146" s="42">
        <v>128357</v>
      </c>
      <c r="AI146" s="42">
        <v>1133</v>
      </c>
      <c r="AJ146" s="42">
        <v>4</v>
      </c>
      <c r="AK146" s="42">
        <v>435</v>
      </c>
      <c r="AL146" s="42">
        <v>34</v>
      </c>
      <c r="AM146" s="42">
        <v>12</v>
      </c>
      <c r="AN146" s="13">
        <v>207932</v>
      </c>
    </row>
    <row r="147" spans="1:40" x14ac:dyDescent="0.25">
      <c r="A147" s="47" t="s">
        <v>467</v>
      </c>
      <c r="B147" s="47" t="s">
        <v>464</v>
      </c>
      <c r="C147" s="47">
        <v>5686</v>
      </c>
      <c r="D147" s="47" t="s">
        <v>49</v>
      </c>
      <c r="E147" s="42">
        <v>1712</v>
      </c>
      <c r="F147" s="42">
        <v>1927</v>
      </c>
      <c r="G147" s="42">
        <v>42506</v>
      </c>
      <c r="H147" s="42">
        <v>845</v>
      </c>
      <c r="I147" s="42">
        <v>3448</v>
      </c>
      <c r="J147" s="10">
        <v>50438</v>
      </c>
      <c r="K147" s="42">
        <v>1804</v>
      </c>
      <c r="L147" s="42">
        <v>17041</v>
      </c>
      <c r="M147" s="42">
        <v>4130</v>
      </c>
      <c r="N147" s="42">
        <v>9</v>
      </c>
      <c r="O147" s="42">
        <v>50798</v>
      </c>
      <c r="P147" s="42">
        <v>54</v>
      </c>
      <c r="Q147" s="42"/>
      <c r="R147" s="42">
        <v>5644</v>
      </c>
      <c r="S147" s="42">
        <v>477</v>
      </c>
      <c r="T147" s="42">
        <v>1248</v>
      </c>
      <c r="U147" s="42">
        <v>894</v>
      </c>
      <c r="V147" s="42">
        <v>30</v>
      </c>
      <c r="W147" s="42">
        <v>3589</v>
      </c>
      <c r="X147" s="42">
        <v>4076</v>
      </c>
      <c r="Y147" s="42">
        <v>1002</v>
      </c>
      <c r="Z147" s="11">
        <v>90796</v>
      </c>
      <c r="AA147" s="42">
        <v>1079</v>
      </c>
      <c r="AB147" s="42">
        <v>348</v>
      </c>
      <c r="AC147" s="12">
        <v>1427</v>
      </c>
      <c r="AD147" s="42">
        <v>3180</v>
      </c>
      <c r="AE147" s="42">
        <v>256</v>
      </c>
      <c r="AF147" s="42">
        <v>52192</v>
      </c>
      <c r="AG147" s="42">
        <v>21868</v>
      </c>
      <c r="AH147" s="42">
        <v>91150</v>
      </c>
      <c r="AI147" s="42">
        <v>1062</v>
      </c>
      <c r="AJ147" s="42">
        <v>4</v>
      </c>
      <c r="AK147" s="42">
        <v>429</v>
      </c>
      <c r="AL147" s="42">
        <v>22</v>
      </c>
      <c r="AM147" s="42">
        <v>12</v>
      </c>
      <c r="AN147" s="13">
        <v>170175</v>
      </c>
    </row>
    <row r="148" spans="1:40" x14ac:dyDescent="0.25">
      <c r="A148" s="47" t="s">
        <v>468</v>
      </c>
      <c r="B148" s="47" t="s">
        <v>469</v>
      </c>
      <c r="C148" s="47">
        <v>5688</v>
      </c>
      <c r="D148" s="47" t="s">
        <v>49</v>
      </c>
      <c r="E148" s="42">
        <v>1693</v>
      </c>
      <c r="F148" s="42">
        <v>1929</v>
      </c>
      <c r="G148" s="42">
        <v>43568</v>
      </c>
      <c r="H148" s="42">
        <v>866</v>
      </c>
      <c r="I148" s="42">
        <v>3468</v>
      </c>
      <c r="J148" s="10">
        <v>51524</v>
      </c>
      <c r="K148" s="42">
        <v>1857</v>
      </c>
      <c r="L148" s="42">
        <v>17880</v>
      </c>
      <c r="M148" s="42">
        <v>4210</v>
      </c>
      <c r="N148" s="42">
        <v>9</v>
      </c>
      <c r="O148" s="42">
        <v>57587</v>
      </c>
      <c r="P148" s="42">
        <v>55</v>
      </c>
      <c r="Q148" s="42">
        <v>136</v>
      </c>
      <c r="R148" s="42">
        <v>6940</v>
      </c>
      <c r="S148" s="42">
        <v>843</v>
      </c>
      <c r="T148" s="42">
        <v>1258</v>
      </c>
      <c r="U148" s="42">
        <v>969</v>
      </c>
      <c r="V148" s="42">
        <v>60</v>
      </c>
      <c r="W148" s="42">
        <v>4378</v>
      </c>
      <c r="X148" s="42">
        <v>5166</v>
      </c>
      <c r="Y148" s="42">
        <v>1002</v>
      </c>
      <c r="Z148" s="11">
        <v>102350</v>
      </c>
      <c r="AA148" s="42">
        <v>1117</v>
      </c>
      <c r="AB148" s="42">
        <v>348</v>
      </c>
      <c r="AC148" s="12">
        <v>1465</v>
      </c>
      <c r="AD148" s="42">
        <v>3414</v>
      </c>
      <c r="AE148" s="42">
        <v>264</v>
      </c>
      <c r="AF148" s="42">
        <v>52811</v>
      </c>
      <c r="AG148" s="42">
        <v>22024</v>
      </c>
      <c r="AH148" s="42">
        <v>117928</v>
      </c>
      <c r="AI148" s="42">
        <v>1238</v>
      </c>
      <c r="AJ148" s="42">
        <v>4</v>
      </c>
      <c r="AK148" s="42">
        <v>454</v>
      </c>
      <c r="AL148" s="42">
        <v>35</v>
      </c>
      <c r="AM148" s="42">
        <v>12</v>
      </c>
      <c r="AN148" s="13">
        <v>198184</v>
      </c>
    </row>
    <row r="149" spans="1:40" x14ac:dyDescent="0.25">
      <c r="A149" s="47" t="s">
        <v>471</v>
      </c>
      <c r="B149" s="47" t="s">
        <v>469</v>
      </c>
      <c r="C149" s="47">
        <v>5691</v>
      </c>
      <c r="D149" s="47" t="s">
        <v>49</v>
      </c>
      <c r="E149" s="42">
        <v>1733</v>
      </c>
      <c r="F149" s="42">
        <v>1904</v>
      </c>
      <c r="G149" s="42">
        <v>42316</v>
      </c>
      <c r="H149" s="42">
        <v>868</v>
      </c>
      <c r="I149" s="42">
        <v>3480</v>
      </c>
      <c r="J149" s="10">
        <v>50301</v>
      </c>
      <c r="K149" s="42">
        <v>1827</v>
      </c>
      <c r="L149" s="42">
        <v>16928</v>
      </c>
      <c r="M149" s="42">
        <v>4235</v>
      </c>
      <c r="N149" s="42">
        <v>9</v>
      </c>
      <c r="O149" s="42">
        <v>51875</v>
      </c>
      <c r="P149" s="42">
        <v>58</v>
      </c>
      <c r="Q149" s="42">
        <v>67</v>
      </c>
      <c r="R149" s="42">
        <v>5490</v>
      </c>
      <c r="S149" s="42">
        <v>474</v>
      </c>
      <c r="T149" s="42">
        <v>1260</v>
      </c>
      <c r="U149" s="42">
        <v>920</v>
      </c>
      <c r="V149" s="42">
        <v>31</v>
      </c>
      <c r="W149" s="42">
        <v>3552</v>
      </c>
      <c r="X149" s="42">
        <v>3846</v>
      </c>
      <c r="Y149" s="42">
        <v>998</v>
      </c>
      <c r="Z149" s="11">
        <v>91570</v>
      </c>
      <c r="AA149" s="42">
        <v>1082</v>
      </c>
      <c r="AB149" s="42">
        <v>345</v>
      </c>
      <c r="AC149" s="12">
        <v>1427</v>
      </c>
      <c r="AD149" s="42">
        <v>3130</v>
      </c>
      <c r="AE149" s="42">
        <v>245</v>
      </c>
      <c r="AF149" s="42">
        <v>52612</v>
      </c>
      <c r="AG149" s="42">
        <v>21883</v>
      </c>
      <c r="AH149" s="42">
        <v>83283</v>
      </c>
      <c r="AI149" s="42">
        <v>1020</v>
      </c>
      <c r="AJ149" s="42">
        <v>4</v>
      </c>
      <c r="AK149" s="42">
        <v>435</v>
      </c>
      <c r="AL149" s="42">
        <v>17</v>
      </c>
      <c r="AM149" s="42">
        <v>12</v>
      </c>
      <c r="AN149" s="13">
        <v>162641</v>
      </c>
    </row>
    <row r="150" spans="1:40" x14ac:dyDescent="0.25">
      <c r="A150" s="47" t="s">
        <v>474</v>
      </c>
      <c r="B150" s="47" t="s">
        <v>475</v>
      </c>
      <c r="C150" s="47">
        <v>5693</v>
      </c>
      <c r="D150" s="47" t="s">
        <v>49</v>
      </c>
      <c r="E150" s="42">
        <v>1706</v>
      </c>
      <c r="F150" s="42">
        <v>1930</v>
      </c>
      <c r="G150" s="42">
        <v>43610</v>
      </c>
      <c r="H150" s="42">
        <v>873</v>
      </c>
      <c r="I150" s="42">
        <v>3474</v>
      </c>
      <c r="J150" s="10">
        <v>51593</v>
      </c>
      <c r="K150" s="42">
        <v>1771</v>
      </c>
      <c r="L150" s="42">
        <v>17346</v>
      </c>
      <c r="M150" s="42">
        <v>4181</v>
      </c>
      <c r="N150" s="42">
        <v>9</v>
      </c>
      <c r="O150" s="42">
        <v>57278</v>
      </c>
      <c r="P150" s="42">
        <v>57</v>
      </c>
      <c r="Q150" s="42"/>
      <c r="R150" s="42">
        <v>6954</v>
      </c>
      <c r="S150" s="42">
        <v>847</v>
      </c>
      <c r="T150" s="42">
        <v>1255</v>
      </c>
      <c r="U150" s="42">
        <v>877</v>
      </c>
      <c r="V150" s="42">
        <v>60</v>
      </c>
      <c r="W150" s="42">
        <v>4350</v>
      </c>
      <c r="X150" s="42">
        <v>5226</v>
      </c>
      <c r="Y150" s="42">
        <v>998</v>
      </c>
      <c r="Z150" s="11">
        <v>101209</v>
      </c>
      <c r="AA150" s="42">
        <v>1102</v>
      </c>
      <c r="AB150" s="42">
        <v>352</v>
      </c>
      <c r="AC150" s="12">
        <v>1454</v>
      </c>
      <c r="AD150" s="42">
        <v>3229</v>
      </c>
      <c r="AE150" s="42">
        <v>249</v>
      </c>
      <c r="AF150" s="42">
        <v>52302</v>
      </c>
      <c r="AG150" s="42">
        <v>21868</v>
      </c>
      <c r="AH150" s="42">
        <v>121315</v>
      </c>
      <c r="AI150" s="42">
        <v>1120</v>
      </c>
      <c r="AJ150" s="42">
        <v>4</v>
      </c>
      <c r="AK150" s="42">
        <v>451</v>
      </c>
      <c r="AL150" s="42">
        <v>35</v>
      </c>
      <c r="AM150" s="42">
        <v>12</v>
      </c>
      <c r="AN150" s="13">
        <v>200585</v>
      </c>
    </row>
    <row r="151" spans="1:40" x14ac:dyDescent="0.25">
      <c r="A151" s="47" t="s">
        <v>478</v>
      </c>
      <c r="B151" s="47" t="s">
        <v>479</v>
      </c>
      <c r="C151" s="47">
        <v>5695</v>
      </c>
      <c r="D151" s="47" t="s">
        <v>49</v>
      </c>
      <c r="E151" s="42">
        <v>1721</v>
      </c>
      <c r="F151" s="42">
        <v>1937</v>
      </c>
      <c r="G151" s="42">
        <v>43705</v>
      </c>
      <c r="H151" s="42">
        <v>875</v>
      </c>
      <c r="I151" s="42">
        <v>3484</v>
      </c>
      <c r="J151" s="10">
        <v>51722</v>
      </c>
      <c r="K151" s="42">
        <v>563</v>
      </c>
      <c r="L151" s="42">
        <v>17044</v>
      </c>
      <c r="M151" s="42">
        <v>4211</v>
      </c>
      <c r="N151" s="42">
        <v>9</v>
      </c>
      <c r="O151" s="42">
        <v>59460</v>
      </c>
      <c r="P151" s="42">
        <v>54</v>
      </c>
      <c r="Q151" s="42"/>
      <c r="R151" s="42">
        <v>6970</v>
      </c>
      <c r="S151" s="42">
        <v>848</v>
      </c>
      <c r="T151" s="42">
        <v>1254</v>
      </c>
      <c r="U151" s="42">
        <v>879</v>
      </c>
      <c r="V151" s="42">
        <v>60</v>
      </c>
      <c r="W151" s="42">
        <v>4338</v>
      </c>
      <c r="X151" s="42">
        <v>5205</v>
      </c>
      <c r="Y151" s="42">
        <v>1002</v>
      </c>
      <c r="Z151" s="11">
        <v>101897</v>
      </c>
      <c r="AA151" s="42">
        <v>405</v>
      </c>
      <c r="AB151" s="42">
        <v>122</v>
      </c>
      <c r="AC151" s="12">
        <v>527</v>
      </c>
      <c r="AD151" s="42">
        <v>3187</v>
      </c>
      <c r="AE151" s="42">
        <v>245</v>
      </c>
      <c r="AF151" s="42">
        <v>52753</v>
      </c>
      <c r="AG151" s="42">
        <v>21813</v>
      </c>
      <c r="AH151" s="42">
        <v>104734</v>
      </c>
      <c r="AI151" s="42">
        <v>1158</v>
      </c>
      <c r="AJ151" s="42">
        <v>4</v>
      </c>
      <c r="AK151" s="42">
        <v>437</v>
      </c>
      <c r="AL151" s="42">
        <v>24</v>
      </c>
      <c r="AM151" s="42">
        <v>12</v>
      </c>
      <c r="AN151" s="13">
        <v>184367</v>
      </c>
    </row>
    <row r="152" spans="1:40" x14ac:dyDescent="0.25">
      <c r="A152" s="47" t="s">
        <v>482</v>
      </c>
      <c r="B152" s="47" t="s">
        <v>483</v>
      </c>
      <c r="C152" s="47">
        <v>5699</v>
      </c>
      <c r="D152" s="47" t="s">
        <v>49</v>
      </c>
      <c r="E152" s="42">
        <v>1702</v>
      </c>
      <c r="F152" s="42">
        <v>1912</v>
      </c>
      <c r="G152" s="42">
        <v>43417</v>
      </c>
      <c r="H152" s="42">
        <v>870</v>
      </c>
      <c r="I152" s="42">
        <v>3467</v>
      </c>
      <c r="J152" s="10">
        <v>51368</v>
      </c>
      <c r="K152" s="42">
        <v>1784</v>
      </c>
      <c r="L152" s="42">
        <v>17095</v>
      </c>
      <c r="M152" s="42">
        <v>4136</v>
      </c>
      <c r="N152" s="42">
        <v>9</v>
      </c>
      <c r="O152" s="42">
        <v>58563</v>
      </c>
      <c r="P152" s="42">
        <v>57</v>
      </c>
      <c r="Q152" s="42"/>
      <c r="R152" s="42">
        <v>6502</v>
      </c>
      <c r="S152" s="42">
        <v>829</v>
      </c>
      <c r="T152" s="42">
        <v>1259</v>
      </c>
      <c r="U152" s="42">
        <v>881</v>
      </c>
      <c r="V152" s="42">
        <v>60</v>
      </c>
      <c r="W152" s="42">
        <v>4300</v>
      </c>
      <c r="X152" s="42">
        <v>5111</v>
      </c>
      <c r="Y152" s="42">
        <v>1004</v>
      </c>
      <c r="Z152" s="11">
        <v>101590</v>
      </c>
      <c r="AA152" s="42">
        <v>1078</v>
      </c>
      <c r="AB152" s="42">
        <v>359</v>
      </c>
      <c r="AC152" s="12">
        <v>1437</v>
      </c>
      <c r="AD152" s="42">
        <v>3064</v>
      </c>
      <c r="AE152" s="42">
        <v>238</v>
      </c>
      <c r="AF152" s="42">
        <v>52038</v>
      </c>
      <c r="AG152" s="42">
        <v>21519</v>
      </c>
      <c r="AH152" s="42">
        <v>110827</v>
      </c>
      <c r="AI152" s="42">
        <v>1039</v>
      </c>
      <c r="AJ152" s="42">
        <v>4</v>
      </c>
      <c r="AK152" s="42">
        <v>459</v>
      </c>
      <c r="AL152" s="42">
        <v>23</v>
      </c>
      <c r="AM152" s="42">
        <v>12</v>
      </c>
      <c r="AN152" s="13">
        <v>189223</v>
      </c>
    </row>
    <row r="153" spans="1:40" x14ac:dyDescent="0.25">
      <c r="A153" s="47" t="s">
        <v>482</v>
      </c>
      <c r="B153" s="47" t="s">
        <v>483</v>
      </c>
      <c r="C153" s="47">
        <v>5700</v>
      </c>
      <c r="D153" s="47" t="s">
        <v>49</v>
      </c>
      <c r="E153" s="42">
        <v>1727</v>
      </c>
      <c r="F153" s="42">
        <v>1943</v>
      </c>
      <c r="G153" s="42">
        <v>41710</v>
      </c>
      <c r="H153" s="42">
        <v>870</v>
      </c>
      <c r="I153" s="42">
        <v>3488</v>
      </c>
      <c r="J153" s="10">
        <v>49738</v>
      </c>
      <c r="K153" s="42">
        <v>1787</v>
      </c>
      <c r="L153" s="42">
        <v>16797</v>
      </c>
      <c r="M153" s="42">
        <v>4033</v>
      </c>
      <c r="N153" s="42">
        <v>9</v>
      </c>
      <c r="O153" s="42">
        <v>53303</v>
      </c>
      <c r="P153" s="42">
        <v>58</v>
      </c>
      <c r="Q153" s="42"/>
      <c r="R153" s="42">
        <v>6682</v>
      </c>
      <c r="S153" s="42">
        <v>518</v>
      </c>
      <c r="T153" s="42">
        <v>1256</v>
      </c>
      <c r="U153" s="42">
        <v>903</v>
      </c>
      <c r="V153" s="42">
        <v>60</v>
      </c>
      <c r="W153" s="42">
        <v>3213</v>
      </c>
      <c r="X153" s="42">
        <v>3217</v>
      </c>
      <c r="Y153" s="42">
        <v>1005</v>
      </c>
      <c r="Z153" s="11">
        <v>92841</v>
      </c>
      <c r="AA153" s="42">
        <v>1087</v>
      </c>
      <c r="AB153" s="42">
        <v>354</v>
      </c>
      <c r="AC153" s="12">
        <v>1441</v>
      </c>
      <c r="AD153" s="42">
        <v>3056</v>
      </c>
      <c r="AE153" s="42">
        <v>251</v>
      </c>
      <c r="AF153" s="42">
        <v>52475</v>
      </c>
      <c r="AG153" s="42">
        <v>21697</v>
      </c>
      <c r="AH153" s="42">
        <v>90833</v>
      </c>
      <c r="AI153" s="42">
        <v>1043</v>
      </c>
      <c r="AJ153" s="42">
        <v>4</v>
      </c>
      <c r="AK153" s="42">
        <v>437</v>
      </c>
      <c r="AL153" s="42">
        <v>21</v>
      </c>
      <c r="AM153" s="42">
        <v>12</v>
      </c>
      <c r="AN153" s="13">
        <v>169829</v>
      </c>
    </row>
    <row r="154" spans="1:40" x14ac:dyDescent="0.25">
      <c r="A154" s="47" t="s">
        <v>485</v>
      </c>
      <c r="B154" s="47" t="s">
        <v>486</v>
      </c>
      <c r="C154" s="47">
        <v>5702</v>
      </c>
      <c r="D154" s="47" t="s">
        <v>49</v>
      </c>
      <c r="E154" s="42">
        <v>1656</v>
      </c>
      <c r="F154" s="42">
        <v>1914</v>
      </c>
      <c r="G154" s="42">
        <v>41684</v>
      </c>
      <c r="H154" s="42">
        <v>816</v>
      </c>
      <c r="I154" s="42">
        <v>3450</v>
      </c>
      <c r="J154" s="10">
        <v>49520</v>
      </c>
      <c r="K154" s="42">
        <v>1741</v>
      </c>
      <c r="L154" s="42">
        <v>16840</v>
      </c>
      <c r="M154" s="42">
        <v>4205</v>
      </c>
      <c r="N154" s="42">
        <v>9</v>
      </c>
      <c r="O154" s="42">
        <v>57290</v>
      </c>
      <c r="P154" s="42">
        <v>57</v>
      </c>
      <c r="Q154" s="42"/>
      <c r="R154" s="42">
        <v>6756</v>
      </c>
      <c r="S154" s="42">
        <v>849</v>
      </c>
      <c r="T154" s="42">
        <v>1223</v>
      </c>
      <c r="U154" s="42">
        <v>881</v>
      </c>
      <c r="V154" s="42">
        <v>60</v>
      </c>
      <c r="W154" s="42">
        <v>4307</v>
      </c>
      <c r="X154" s="42">
        <v>5155</v>
      </c>
      <c r="Y154" s="42">
        <v>1003</v>
      </c>
      <c r="Z154" s="11">
        <v>100376</v>
      </c>
      <c r="AA154" s="42">
        <v>1001</v>
      </c>
      <c r="AB154" s="42">
        <v>340</v>
      </c>
      <c r="AC154" s="12">
        <v>1341</v>
      </c>
      <c r="AD154" s="42">
        <v>2856</v>
      </c>
      <c r="AE154" s="42">
        <v>212</v>
      </c>
      <c r="AF154" s="42">
        <v>51287</v>
      </c>
      <c r="AG154" s="42">
        <v>20886</v>
      </c>
      <c r="AH154" s="42">
        <v>110691</v>
      </c>
      <c r="AI154" s="42">
        <v>973</v>
      </c>
      <c r="AJ154" s="42">
        <v>4</v>
      </c>
      <c r="AK154" s="42">
        <v>447</v>
      </c>
      <c r="AL154" s="42">
        <v>19</v>
      </c>
      <c r="AM154" s="42">
        <v>8</v>
      </c>
      <c r="AN154" s="13">
        <v>187383</v>
      </c>
    </row>
    <row r="155" spans="1:40" x14ac:dyDescent="0.25">
      <c r="A155" s="47" t="s">
        <v>487</v>
      </c>
      <c r="B155" s="47" t="s">
        <v>488</v>
      </c>
      <c r="C155" s="47">
        <v>5706</v>
      </c>
      <c r="D155" s="47" t="s">
        <v>49</v>
      </c>
      <c r="E155" s="42">
        <v>1438</v>
      </c>
      <c r="F155" s="42">
        <v>1855</v>
      </c>
      <c r="G155" s="42">
        <v>35853</v>
      </c>
      <c r="H155" s="42">
        <v>648</v>
      </c>
      <c r="I155" s="42">
        <v>3329</v>
      </c>
      <c r="J155" s="10">
        <v>43123</v>
      </c>
      <c r="K155" s="42">
        <v>1742</v>
      </c>
      <c r="L155" s="42">
        <v>17180</v>
      </c>
      <c r="M155" s="42">
        <v>4192</v>
      </c>
      <c r="N155" s="42">
        <v>9</v>
      </c>
      <c r="O155" s="42">
        <v>54404</v>
      </c>
      <c r="P155" s="42">
        <v>55</v>
      </c>
      <c r="Q155" s="42"/>
      <c r="R155" s="42">
        <v>6643</v>
      </c>
      <c r="S155" s="42">
        <v>843</v>
      </c>
      <c r="T155" s="42">
        <v>1120</v>
      </c>
      <c r="U155" s="42">
        <v>883</v>
      </c>
      <c r="V155" s="42">
        <v>60</v>
      </c>
      <c r="W155" s="42">
        <v>4351</v>
      </c>
      <c r="X155" s="42">
        <v>5235</v>
      </c>
      <c r="Y155" s="42">
        <v>996</v>
      </c>
      <c r="Z155" s="11">
        <v>97713</v>
      </c>
      <c r="AA155" s="42">
        <v>1106</v>
      </c>
      <c r="AB155" s="42">
        <v>347</v>
      </c>
      <c r="AC155" s="12">
        <v>1453</v>
      </c>
      <c r="AD155" s="42">
        <v>2748</v>
      </c>
      <c r="AE155" s="42">
        <v>234</v>
      </c>
      <c r="AF155" s="42">
        <v>47852</v>
      </c>
      <c r="AG155" s="42">
        <v>19156</v>
      </c>
      <c r="AH155" s="42">
        <v>115872</v>
      </c>
      <c r="AI155" s="42">
        <v>1049</v>
      </c>
      <c r="AJ155" s="42">
        <v>4</v>
      </c>
      <c r="AK155" s="42">
        <v>430</v>
      </c>
      <c r="AL155" s="42">
        <v>43</v>
      </c>
      <c r="AM155" s="42">
        <v>10</v>
      </c>
      <c r="AN155" s="13">
        <v>187398</v>
      </c>
    </row>
    <row r="156" spans="1:40" x14ac:dyDescent="0.25">
      <c r="A156" s="47" t="s">
        <v>489</v>
      </c>
      <c r="B156" s="47" t="s">
        <v>490</v>
      </c>
      <c r="C156" s="47">
        <v>5714</v>
      </c>
      <c r="D156" s="47" t="s">
        <v>49</v>
      </c>
      <c r="E156" s="42">
        <v>1721</v>
      </c>
      <c r="F156" s="42">
        <v>1936</v>
      </c>
      <c r="G156" s="42">
        <v>43798</v>
      </c>
      <c r="H156" s="42">
        <v>868</v>
      </c>
      <c r="I156" s="42">
        <v>3467</v>
      </c>
      <c r="J156" s="10">
        <v>51790</v>
      </c>
      <c r="K156" s="42">
        <v>1751</v>
      </c>
      <c r="L156" s="42">
        <v>17277</v>
      </c>
      <c r="M156" s="42">
        <v>4210</v>
      </c>
      <c r="N156" s="42">
        <v>9</v>
      </c>
      <c r="O156" s="42">
        <v>59322</v>
      </c>
      <c r="P156" s="42">
        <v>52</v>
      </c>
      <c r="Q156" s="42"/>
      <c r="R156" s="42">
        <v>7009</v>
      </c>
      <c r="S156" s="42">
        <v>845</v>
      </c>
      <c r="T156" s="42">
        <v>1255</v>
      </c>
      <c r="U156" s="42">
        <v>874</v>
      </c>
      <c r="V156" s="42">
        <v>60</v>
      </c>
      <c r="W156" s="42">
        <v>4355</v>
      </c>
      <c r="X156" s="42">
        <v>5306</v>
      </c>
      <c r="Y156" s="42">
        <v>1000</v>
      </c>
      <c r="Z156" s="11">
        <v>103325</v>
      </c>
      <c r="AA156" s="42">
        <v>1138</v>
      </c>
      <c r="AB156" s="42">
        <v>351</v>
      </c>
      <c r="AC156" s="12">
        <v>1489</v>
      </c>
      <c r="AD156" s="42">
        <v>3366</v>
      </c>
      <c r="AE156" s="42">
        <v>246</v>
      </c>
      <c r="AF156" s="42">
        <v>52136</v>
      </c>
      <c r="AG156" s="42">
        <v>21923</v>
      </c>
      <c r="AH156" s="42">
        <v>102647</v>
      </c>
      <c r="AI156" s="42">
        <v>1179</v>
      </c>
      <c r="AJ156" s="42">
        <v>4</v>
      </c>
      <c r="AK156" s="42">
        <v>435</v>
      </c>
      <c r="AL156" s="42">
        <v>54</v>
      </c>
      <c r="AM156" s="42">
        <v>8</v>
      </c>
      <c r="AN156" s="13">
        <v>181998</v>
      </c>
    </row>
    <row r="157" spans="1:40" x14ac:dyDescent="0.25">
      <c r="A157" s="47" t="s">
        <v>491</v>
      </c>
      <c r="B157" s="47" t="s">
        <v>492</v>
      </c>
      <c r="C157" s="47">
        <v>5726</v>
      </c>
      <c r="D157" s="47" t="s">
        <v>49</v>
      </c>
      <c r="E157" s="42">
        <v>1235</v>
      </c>
      <c r="F157" s="42">
        <v>1871</v>
      </c>
      <c r="G157" s="42">
        <v>18657</v>
      </c>
      <c r="H157" s="42">
        <v>372</v>
      </c>
      <c r="I157" s="42">
        <v>3193</v>
      </c>
      <c r="J157" s="10">
        <v>25328</v>
      </c>
      <c r="K157" s="42">
        <v>1681</v>
      </c>
      <c r="L157" s="42">
        <v>15392</v>
      </c>
      <c r="M157" s="42">
        <v>4379</v>
      </c>
      <c r="N157" s="42">
        <v>9</v>
      </c>
      <c r="O157" s="42">
        <v>42637</v>
      </c>
      <c r="P157" s="42">
        <v>52</v>
      </c>
      <c r="Q157" s="42"/>
      <c r="R157" s="42">
        <v>6615</v>
      </c>
      <c r="S157" s="42">
        <v>846</v>
      </c>
      <c r="T157" s="42">
        <v>916</v>
      </c>
      <c r="U157" s="42">
        <v>801</v>
      </c>
      <c r="V157" s="42">
        <v>60</v>
      </c>
      <c r="W157" s="42">
        <v>4161</v>
      </c>
      <c r="X157" s="42">
        <v>5186</v>
      </c>
      <c r="Y157" s="42">
        <v>999</v>
      </c>
      <c r="Z157" s="11">
        <v>83734</v>
      </c>
      <c r="AA157" s="42">
        <v>1011</v>
      </c>
      <c r="AB157" s="42">
        <v>347</v>
      </c>
      <c r="AC157" s="12">
        <v>1358</v>
      </c>
      <c r="AD157" s="42">
        <v>2197</v>
      </c>
      <c r="AE157" s="42">
        <v>211</v>
      </c>
      <c r="AF157" s="42">
        <v>36264</v>
      </c>
      <c r="AG157" s="42">
        <v>12302</v>
      </c>
      <c r="AH157" s="42">
        <v>89532</v>
      </c>
      <c r="AI157" s="42">
        <v>795</v>
      </c>
      <c r="AJ157" s="42">
        <v>4</v>
      </c>
      <c r="AK157" s="42">
        <v>395</v>
      </c>
      <c r="AL157" s="42">
        <v>43</v>
      </c>
      <c r="AM157" s="42">
        <v>13</v>
      </c>
      <c r="AN157" s="13">
        <v>141756</v>
      </c>
    </row>
    <row r="158" spans="1:40" x14ac:dyDescent="0.25">
      <c r="A158" s="47" t="s">
        <v>493</v>
      </c>
      <c r="B158" s="47" t="s">
        <v>494</v>
      </c>
      <c r="C158" s="47">
        <v>5729</v>
      </c>
      <c r="D158" s="47" t="s">
        <v>49</v>
      </c>
      <c r="E158" s="42">
        <v>1723</v>
      </c>
      <c r="F158" s="42">
        <v>1930</v>
      </c>
      <c r="G158" s="42">
        <v>43606</v>
      </c>
      <c r="H158" s="42">
        <v>876</v>
      </c>
      <c r="I158" s="42">
        <v>3476</v>
      </c>
      <c r="J158" s="10">
        <v>51611</v>
      </c>
      <c r="K158" s="42">
        <v>1746</v>
      </c>
      <c r="L158" s="42">
        <v>16827</v>
      </c>
      <c r="M158" s="42">
        <v>4191</v>
      </c>
      <c r="N158" s="42">
        <v>9</v>
      </c>
      <c r="O158" s="42">
        <v>55579</v>
      </c>
      <c r="P158" s="42">
        <v>55</v>
      </c>
      <c r="Q158" s="42"/>
      <c r="R158" s="42">
        <v>6986</v>
      </c>
      <c r="S158" s="42">
        <v>844</v>
      </c>
      <c r="T158" s="42">
        <v>1262</v>
      </c>
      <c r="U158" s="42">
        <v>828</v>
      </c>
      <c r="V158" s="42">
        <v>60</v>
      </c>
      <c r="W158" s="42">
        <v>4355</v>
      </c>
      <c r="X158" s="42">
        <v>5135</v>
      </c>
      <c r="Y158" s="42">
        <v>997</v>
      </c>
      <c r="Z158" s="11">
        <v>98874</v>
      </c>
      <c r="AA158" s="42">
        <v>1034</v>
      </c>
      <c r="AB158" s="42">
        <v>346</v>
      </c>
      <c r="AC158" s="12">
        <v>1380</v>
      </c>
      <c r="AD158" s="42">
        <v>3231</v>
      </c>
      <c r="AE158" s="42">
        <v>213</v>
      </c>
      <c r="AF158" s="42">
        <v>52327</v>
      </c>
      <c r="AG158" s="42">
        <v>21736</v>
      </c>
      <c r="AH158" s="42">
        <v>107665</v>
      </c>
      <c r="AI158" s="42">
        <v>1170</v>
      </c>
      <c r="AJ158" s="42">
        <v>4</v>
      </c>
      <c r="AK158" s="42">
        <v>430</v>
      </c>
      <c r="AL158" s="42">
        <v>40</v>
      </c>
      <c r="AM158" s="42">
        <v>12</v>
      </c>
      <c r="AN158" s="13">
        <v>186828</v>
      </c>
    </row>
    <row r="159" spans="1:40" x14ac:dyDescent="0.25">
      <c r="A159" s="47" t="s">
        <v>495</v>
      </c>
      <c r="B159" s="47" t="s">
        <v>494</v>
      </c>
      <c r="C159" s="47">
        <v>5730</v>
      </c>
      <c r="D159" s="47" t="s">
        <v>49</v>
      </c>
      <c r="E159" s="42">
        <v>1720</v>
      </c>
      <c r="F159" s="42">
        <v>1906</v>
      </c>
      <c r="G159" s="42">
        <v>43425</v>
      </c>
      <c r="H159" s="42">
        <v>870</v>
      </c>
      <c r="I159" s="42">
        <v>3479</v>
      </c>
      <c r="J159" s="10">
        <v>51400</v>
      </c>
      <c r="K159" s="42">
        <v>1851</v>
      </c>
      <c r="L159" s="42">
        <v>17268</v>
      </c>
      <c r="M159" s="42">
        <v>4150</v>
      </c>
      <c r="N159" s="42">
        <v>9</v>
      </c>
      <c r="O159" s="42">
        <v>55438</v>
      </c>
      <c r="P159" s="42">
        <v>58</v>
      </c>
      <c r="Q159" s="42">
        <v>205</v>
      </c>
      <c r="R159" s="42">
        <v>6824</v>
      </c>
      <c r="S159" s="42">
        <v>844</v>
      </c>
      <c r="T159" s="42">
        <v>1253</v>
      </c>
      <c r="U159" s="42">
        <v>958</v>
      </c>
      <c r="V159" s="42">
        <v>60</v>
      </c>
      <c r="W159" s="42">
        <v>4269</v>
      </c>
      <c r="X159" s="42">
        <v>4875</v>
      </c>
      <c r="Y159" s="42">
        <v>997</v>
      </c>
      <c r="Z159" s="11">
        <v>99059</v>
      </c>
      <c r="AA159" s="42">
        <v>1037</v>
      </c>
      <c r="AB159" s="42">
        <v>365</v>
      </c>
      <c r="AC159" s="12">
        <v>1402</v>
      </c>
      <c r="AD159" s="42">
        <v>3148</v>
      </c>
      <c r="AE159" s="42">
        <v>180</v>
      </c>
      <c r="AF159" s="42">
        <v>52117</v>
      </c>
      <c r="AG159" s="42">
        <v>21631</v>
      </c>
      <c r="AH159" s="42">
        <v>107436</v>
      </c>
      <c r="AI159" s="42">
        <v>1185</v>
      </c>
      <c r="AJ159" s="42">
        <v>4</v>
      </c>
      <c r="AK159" s="42">
        <v>409</v>
      </c>
      <c r="AL159" s="42">
        <v>36</v>
      </c>
      <c r="AM159" s="42">
        <v>12</v>
      </c>
      <c r="AN159" s="13">
        <v>186158</v>
      </c>
    </row>
    <row r="160" spans="1:40" x14ac:dyDescent="0.25">
      <c r="A160" s="47" t="s">
        <v>497</v>
      </c>
      <c r="B160" s="47" t="s">
        <v>498</v>
      </c>
      <c r="C160" s="47">
        <v>5732</v>
      </c>
      <c r="D160" s="47" t="s">
        <v>49</v>
      </c>
      <c r="E160" s="42">
        <v>1700</v>
      </c>
      <c r="F160" s="42">
        <v>1932</v>
      </c>
      <c r="G160" s="42">
        <v>43474</v>
      </c>
      <c r="H160" s="42">
        <v>871</v>
      </c>
      <c r="I160" s="42">
        <v>3473</v>
      </c>
      <c r="J160" s="10">
        <v>51450</v>
      </c>
      <c r="K160" s="42">
        <v>1858</v>
      </c>
      <c r="L160" s="42">
        <v>17132</v>
      </c>
      <c r="M160" s="42">
        <v>4245</v>
      </c>
      <c r="N160" s="42">
        <v>9</v>
      </c>
      <c r="O160" s="42">
        <v>59981</v>
      </c>
      <c r="P160" s="42">
        <v>56</v>
      </c>
      <c r="Q160" s="42">
        <v>96</v>
      </c>
      <c r="R160" s="42">
        <v>6857</v>
      </c>
      <c r="S160" s="42">
        <v>841</v>
      </c>
      <c r="T160" s="42">
        <v>1254</v>
      </c>
      <c r="U160" s="42">
        <v>900</v>
      </c>
      <c r="V160" s="42">
        <v>60</v>
      </c>
      <c r="W160" s="42">
        <v>4282</v>
      </c>
      <c r="X160" s="42">
        <v>5007</v>
      </c>
      <c r="Y160" s="42">
        <v>1004</v>
      </c>
      <c r="Z160" s="11">
        <v>103582</v>
      </c>
      <c r="AA160" s="42">
        <v>1102</v>
      </c>
      <c r="AB160" s="42">
        <v>361</v>
      </c>
      <c r="AC160" s="12">
        <v>1463</v>
      </c>
      <c r="AD160" s="42">
        <v>3233</v>
      </c>
      <c r="AE160" s="42">
        <v>218</v>
      </c>
      <c r="AF160" s="42">
        <v>51890</v>
      </c>
      <c r="AG160" s="42">
        <v>21728</v>
      </c>
      <c r="AH160" s="42">
        <v>137916</v>
      </c>
      <c r="AI160" s="42">
        <v>1102</v>
      </c>
      <c r="AJ160" s="42">
        <v>4</v>
      </c>
      <c r="AK160" s="42">
        <v>418</v>
      </c>
      <c r="AL160" s="42">
        <v>52</v>
      </c>
      <c r="AM160" s="42">
        <v>12</v>
      </c>
      <c r="AN160" s="13">
        <v>216573</v>
      </c>
    </row>
    <row r="161" spans="1:40" x14ac:dyDescent="0.25">
      <c r="A161" s="47" t="s">
        <v>500</v>
      </c>
      <c r="B161" s="47" t="s">
        <v>501</v>
      </c>
      <c r="C161" s="47">
        <v>5735</v>
      </c>
      <c r="D161" s="47" t="s">
        <v>49</v>
      </c>
      <c r="E161" s="42">
        <v>1673</v>
      </c>
      <c r="F161" s="42">
        <v>1777</v>
      </c>
      <c r="G161" s="42">
        <v>41615</v>
      </c>
      <c r="H161" s="42">
        <v>798</v>
      </c>
      <c r="I161" s="42">
        <v>3281</v>
      </c>
      <c r="J161" s="10">
        <v>49144</v>
      </c>
      <c r="K161" s="42">
        <v>1473</v>
      </c>
      <c r="L161" s="42">
        <v>16193</v>
      </c>
      <c r="M161" s="42">
        <v>4057</v>
      </c>
      <c r="N161" s="42">
        <v>6</v>
      </c>
      <c r="O161" s="42">
        <v>57201</v>
      </c>
      <c r="P161" s="42">
        <v>57</v>
      </c>
      <c r="Q161" s="42"/>
      <c r="R161" s="42">
        <v>6751</v>
      </c>
      <c r="S161" s="42">
        <v>788</v>
      </c>
      <c r="T161" s="42">
        <v>1185</v>
      </c>
      <c r="U161" s="42">
        <v>768</v>
      </c>
      <c r="V161" s="42">
        <v>47</v>
      </c>
      <c r="W161" s="42">
        <v>4128</v>
      </c>
      <c r="X161" s="42">
        <v>5045</v>
      </c>
      <c r="Y161" s="42">
        <v>951</v>
      </c>
      <c r="Z161" s="11">
        <v>98650</v>
      </c>
      <c r="AA161" s="42">
        <v>926</v>
      </c>
      <c r="AB161" s="42">
        <v>298</v>
      </c>
      <c r="AC161" s="12">
        <v>1224</v>
      </c>
      <c r="AD161" s="42">
        <v>2394</v>
      </c>
      <c r="AE161" s="42">
        <v>197</v>
      </c>
      <c r="AF161" s="42">
        <v>32222</v>
      </c>
      <c r="AG161" s="42">
        <v>13577</v>
      </c>
      <c r="AH161" s="42">
        <v>95363</v>
      </c>
      <c r="AI161" s="42">
        <v>690</v>
      </c>
      <c r="AJ161" s="42">
        <v>2</v>
      </c>
      <c r="AK161" s="42">
        <v>338</v>
      </c>
      <c r="AL161" s="42">
        <v>46</v>
      </c>
      <c r="AM161" s="42">
        <v>12</v>
      </c>
      <c r="AN161" s="13">
        <v>144841</v>
      </c>
    </row>
    <row r="162" spans="1:40" x14ac:dyDescent="0.25">
      <c r="A162" s="47" t="s">
        <v>503</v>
      </c>
      <c r="B162" s="47" t="s">
        <v>504</v>
      </c>
      <c r="C162" s="47">
        <v>5744</v>
      </c>
      <c r="D162" s="47" t="s">
        <v>49</v>
      </c>
      <c r="E162" s="42">
        <v>1716</v>
      </c>
      <c r="F162" s="42">
        <v>1918</v>
      </c>
      <c r="G162" s="42">
        <v>43823</v>
      </c>
      <c r="H162" s="42">
        <v>873</v>
      </c>
      <c r="I162" s="42">
        <v>3477</v>
      </c>
      <c r="J162" s="10">
        <v>51807</v>
      </c>
      <c r="K162" s="42">
        <v>1736</v>
      </c>
      <c r="L162" s="42">
        <v>16722</v>
      </c>
      <c r="M162" s="42">
        <v>4219</v>
      </c>
      <c r="N162" s="42">
        <v>9</v>
      </c>
      <c r="O162" s="42">
        <v>60277</v>
      </c>
      <c r="P162" s="42">
        <v>62</v>
      </c>
      <c r="Q162" s="42"/>
      <c r="R162" s="42">
        <v>7113</v>
      </c>
      <c r="S162" s="42">
        <v>841</v>
      </c>
      <c r="T162" s="42">
        <v>1260</v>
      </c>
      <c r="U162" s="42">
        <v>829</v>
      </c>
      <c r="V162" s="42">
        <v>62</v>
      </c>
      <c r="W162" s="42">
        <v>4349</v>
      </c>
      <c r="X162" s="42">
        <v>5223</v>
      </c>
      <c r="Y162" s="42">
        <v>999</v>
      </c>
      <c r="Z162" s="11">
        <v>103701</v>
      </c>
      <c r="AA162" s="42">
        <v>1083</v>
      </c>
      <c r="AB162" s="42">
        <v>344</v>
      </c>
      <c r="AC162" s="12">
        <v>1427</v>
      </c>
      <c r="AD162" s="42">
        <v>3346</v>
      </c>
      <c r="AE162" s="42">
        <v>224</v>
      </c>
      <c r="AF162" s="42">
        <v>53039</v>
      </c>
      <c r="AG162" s="42">
        <v>22092</v>
      </c>
      <c r="AH162" s="42">
        <v>143238</v>
      </c>
      <c r="AI162" s="42">
        <v>1163</v>
      </c>
      <c r="AJ162" s="42">
        <v>4</v>
      </c>
      <c r="AK162" s="42">
        <v>429</v>
      </c>
      <c r="AL162" s="42">
        <v>54</v>
      </c>
      <c r="AM162" s="42">
        <v>96</v>
      </c>
      <c r="AN162" s="13">
        <v>223685</v>
      </c>
    </row>
    <row r="163" spans="1:40" x14ac:dyDescent="0.25">
      <c r="A163" s="47" t="s">
        <v>506</v>
      </c>
      <c r="B163" s="47" t="s">
        <v>507</v>
      </c>
      <c r="C163" s="47">
        <v>5747</v>
      </c>
      <c r="D163" s="47" t="s">
        <v>49</v>
      </c>
      <c r="E163" s="42">
        <v>1684</v>
      </c>
      <c r="F163" s="42">
        <v>1915</v>
      </c>
      <c r="G163" s="42">
        <v>43825</v>
      </c>
      <c r="H163" s="42">
        <v>870</v>
      </c>
      <c r="I163" s="42">
        <v>3382</v>
      </c>
      <c r="J163" s="10">
        <v>51676</v>
      </c>
      <c r="K163" s="42">
        <v>1768</v>
      </c>
      <c r="L163" s="42">
        <v>16921</v>
      </c>
      <c r="M163" s="42">
        <v>4287</v>
      </c>
      <c r="N163" s="42">
        <v>6</v>
      </c>
      <c r="O163" s="42">
        <v>59930</v>
      </c>
      <c r="P163" s="42">
        <v>57</v>
      </c>
      <c r="Q163" s="42"/>
      <c r="R163" s="42">
        <v>7118</v>
      </c>
      <c r="S163" s="42">
        <v>839</v>
      </c>
      <c r="T163" s="42">
        <v>1254</v>
      </c>
      <c r="U163" s="42">
        <v>831</v>
      </c>
      <c r="V163" s="42">
        <v>60</v>
      </c>
      <c r="W163" s="42">
        <v>4377</v>
      </c>
      <c r="X163" s="42">
        <v>5232</v>
      </c>
      <c r="Y163" s="42">
        <v>996</v>
      </c>
      <c r="Z163" s="11">
        <v>103676</v>
      </c>
      <c r="AA163" s="42">
        <v>1096</v>
      </c>
      <c r="AB163" s="42">
        <v>363</v>
      </c>
      <c r="AC163" s="12">
        <v>1459</v>
      </c>
      <c r="AD163" s="42">
        <v>3321</v>
      </c>
      <c r="AE163" s="42">
        <v>259</v>
      </c>
      <c r="AF163" s="42">
        <v>52480</v>
      </c>
      <c r="AG163" s="42">
        <v>21394</v>
      </c>
      <c r="AH163" s="42">
        <v>141239</v>
      </c>
      <c r="AI163" s="42">
        <v>1148</v>
      </c>
      <c r="AJ163" s="42">
        <v>4</v>
      </c>
      <c r="AK163" s="42">
        <v>427</v>
      </c>
      <c r="AL163" s="42">
        <v>43</v>
      </c>
      <c r="AM163" s="42">
        <v>87</v>
      </c>
      <c r="AN163" s="13">
        <v>220402</v>
      </c>
    </row>
    <row r="164" spans="1:40" x14ac:dyDescent="0.25">
      <c r="A164" s="47" t="s">
        <v>509</v>
      </c>
      <c r="B164" s="47" t="s">
        <v>510</v>
      </c>
      <c r="C164" s="47">
        <v>5749</v>
      </c>
      <c r="D164" s="47" t="s">
        <v>49</v>
      </c>
      <c r="E164" s="42">
        <v>1661</v>
      </c>
      <c r="F164" s="42">
        <v>1869</v>
      </c>
      <c r="G164" s="42">
        <v>43411</v>
      </c>
      <c r="H164" s="42">
        <v>870</v>
      </c>
      <c r="I164" s="42">
        <v>3370</v>
      </c>
      <c r="J164" s="10">
        <v>51181</v>
      </c>
      <c r="K164" s="42">
        <v>1906</v>
      </c>
      <c r="L164" s="42">
        <v>17804</v>
      </c>
      <c r="M164" s="42">
        <v>4236</v>
      </c>
      <c r="N164" s="42">
        <v>6</v>
      </c>
      <c r="O164" s="42">
        <v>60323</v>
      </c>
      <c r="P164" s="42">
        <v>69</v>
      </c>
      <c r="Q164" s="42">
        <v>321</v>
      </c>
      <c r="R164" s="42">
        <v>7000</v>
      </c>
      <c r="S164" s="42">
        <v>841</v>
      </c>
      <c r="T164" s="42">
        <v>1258</v>
      </c>
      <c r="U164" s="42">
        <v>1008</v>
      </c>
      <c r="V164" s="42">
        <v>66</v>
      </c>
      <c r="W164" s="42">
        <v>4279</v>
      </c>
      <c r="X164" s="42">
        <v>5106</v>
      </c>
      <c r="Y164" s="42">
        <v>981</v>
      </c>
      <c r="Z164" s="11">
        <v>105204</v>
      </c>
      <c r="AA164" s="42">
        <v>1011</v>
      </c>
      <c r="AB164" s="42">
        <v>359</v>
      </c>
      <c r="AC164" s="12">
        <v>1370</v>
      </c>
      <c r="AD164" s="42">
        <v>3060</v>
      </c>
      <c r="AE164" s="42">
        <v>192</v>
      </c>
      <c r="AF164" s="42">
        <v>50248</v>
      </c>
      <c r="AG164" s="42">
        <v>20258</v>
      </c>
      <c r="AH164" s="42">
        <v>75104</v>
      </c>
      <c r="AI164" s="42">
        <v>1071</v>
      </c>
      <c r="AJ164" s="42">
        <v>4</v>
      </c>
      <c r="AK164" s="42">
        <v>411</v>
      </c>
      <c r="AL164" s="42">
        <v>22</v>
      </c>
      <c r="AM164" s="42">
        <v>69</v>
      </c>
      <c r="AN164" s="13">
        <v>150439</v>
      </c>
    </row>
    <row r="165" spans="1:40" x14ac:dyDescent="0.25">
      <c r="A165" s="47" t="s">
        <v>512</v>
      </c>
      <c r="B165" s="47" t="s">
        <v>513</v>
      </c>
      <c r="C165" s="47">
        <v>5752</v>
      </c>
      <c r="D165" s="47" t="s">
        <v>49</v>
      </c>
      <c r="E165" s="42">
        <v>1735</v>
      </c>
      <c r="F165" s="42">
        <v>1882</v>
      </c>
      <c r="G165" s="42">
        <v>43668</v>
      </c>
      <c r="H165" s="42">
        <v>868</v>
      </c>
      <c r="I165" s="42">
        <v>3460</v>
      </c>
      <c r="J165" s="10">
        <v>51613</v>
      </c>
      <c r="K165" s="42">
        <v>1619</v>
      </c>
      <c r="L165" s="42">
        <v>16539</v>
      </c>
      <c r="M165" s="42">
        <v>4196</v>
      </c>
      <c r="N165" s="42">
        <v>9</v>
      </c>
      <c r="O165" s="42">
        <v>59505</v>
      </c>
      <c r="P165" s="42">
        <v>73</v>
      </c>
      <c r="Q165" s="42"/>
      <c r="R165" s="42">
        <v>6975</v>
      </c>
      <c r="S165" s="42">
        <v>845</v>
      </c>
      <c r="T165" s="42">
        <v>1253</v>
      </c>
      <c r="U165" s="42">
        <v>818</v>
      </c>
      <c r="V165" s="42">
        <v>67</v>
      </c>
      <c r="W165" s="42">
        <v>4348</v>
      </c>
      <c r="X165" s="42">
        <v>5139</v>
      </c>
      <c r="Y165" s="42">
        <v>997</v>
      </c>
      <c r="Z165" s="11">
        <v>102383</v>
      </c>
      <c r="AA165" s="42">
        <v>967</v>
      </c>
      <c r="AB165" s="42">
        <v>334</v>
      </c>
      <c r="AC165" s="12">
        <v>1301</v>
      </c>
      <c r="AD165" s="42">
        <v>3182</v>
      </c>
      <c r="AE165" s="42">
        <v>211</v>
      </c>
      <c r="AF165" s="42">
        <v>51467</v>
      </c>
      <c r="AG165" s="42">
        <v>20968</v>
      </c>
      <c r="AH165" s="42">
        <v>91298</v>
      </c>
      <c r="AI165" s="42">
        <v>1104</v>
      </c>
      <c r="AJ165" s="42">
        <v>4</v>
      </c>
      <c r="AK165" s="42">
        <v>426</v>
      </c>
      <c r="AL165" s="42">
        <v>34</v>
      </c>
      <c r="AM165" s="42">
        <v>82</v>
      </c>
      <c r="AN165" s="13">
        <v>168776</v>
      </c>
    </row>
    <row r="166" spans="1:40" x14ac:dyDescent="0.25">
      <c r="A166" s="47" t="s">
        <v>515</v>
      </c>
      <c r="B166" s="47" t="s">
        <v>516</v>
      </c>
      <c r="C166" s="47">
        <v>5755</v>
      </c>
      <c r="D166" s="47" t="s">
        <v>49</v>
      </c>
      <c r="E166" s="42">
        <v>1755</v>
      </c>
      <c r="F166" s="42">
        <v>1894</v>
      </c>
      <c r="G166" s="42">
        <v>43992</v>
      </c>
      <c r="H166" s="42">
        <v>867</v>
      </c>
      <c r="I166" s="42">
        <v>3475</v>
      </c>
      <c r="J166" s="10">
        <v>51983</v>
      </c>
      <c r="K166" s="42">
        <v>1705</v>
      </c>
      <c r="L166" s="42">
        <v>16688</v>
      </c>
      <c r="M166" s="42">
        <v>4154</v>
      </c>
      <c r="N166" s="42">
        <v>9</v>
      </c>
      <c r="O166" s="42">
        <v>60578</v>
      </c>
      <c r="P166" s="42">
        <v>64</v>
      </c>
      <c r="Q166" s="42"/>
      <c r="R166" s="42">
        <v>7835</v>
      </c>
      <c r="S166" s="42">
        <v>844</v>
      </c>
      <c r="T166" s="42">
        <v>1258</v>
      </c>
      <c r="U166" s="42">
        <v>816</v>
      </c>
      <c r="V166" s="42">
        <v>67</v>
      </c>
      <c r="W166" s="42">
        <v>4398</v>
      </c>
      <c r="X166" s="42">
        <v>5205</v>
      </c>
      <c r="Y166" s="42">
        <v>1001</v>
      </c>
      <c r="Z166" s="11">
        <v>104622</v>
      </c>
      <c r="AA166" s="42">
        <v>1073</v>
      </c>
      <c r="AB166" s="42">
        <v>345</v>
      </c>
      <c r="AC166" s="12">
        <v>1418</v>
      </c>
      <c r="AD166" s="42">
        <v>3190</v>
      </c>
      <c r="AE166" s="42">
        <v>241</v>
      </c>
      <c r="AF166" s="42">
        <v>52362</v>
      </c>
      <c r="AG166" s="42">
        <v>21497</v>
      </c>
      <c r="AH166" s="42">
        <v>95729</v>
      </c>
      <c r="AI166" s="42">
        <v>1155</v>
      </c>
      <c r="AJ166" s="42">
        <v>4</v>
      </c>
      <c r="AK166" s="42">
        <v>433</v>
      </c>
      <c r="AL166" s="42">
        <v>54</v>
      </c>
      <c r="AM166" s="42">
        <v>85</v>
      </c>
      <c r="AN166" s="13">
        <v>174750</v>
      </c>
    </row>
    <row r="167" spans="1:40" x14ac:dyDescent="0.25">
      <c r="A167" s="47" t="s">
        <v>518</v>
      </c>
      <c r="B167" s="47" t="s">
        <v>519</v>
      </c>
      <c r="C167" s="47">
        <v>5761</v>
      </c>
      <c r="D167" s="47" t="s">
        <v>49</v>
      </c>
      <c r="E167" s="42">
        <v>1728</v>
      </c>
      <c r="F167" s="42">
        <v>1867</v>
      </c>
      <c r="G167" s="42">
        <v>43534</v>
      </c>
      <c r="H167" s="42">
        <v>870</v>
      </c>
      <c r="I167" s="42">
        <v>3459</v>
      </c>
      <c r="J167" s="10">
        <v>51458</v>
      </c>
      <c r="K167" s="42">
        <v>1705</v>
      </c>
      <c r="L167" s="42">
        <v>16444</v>
      </c>
      <c r="M167" s="42">
        <v>4142</v>
      </c>
      <c r="N167" s="42">
        <v>9</v>
      </c>
      <c r="O167" s="42">
        <v>59396</v>
      </c>
      <c r="P167" s="42">
        <v>91</v>
      </c>
      <c r="Q167" s="42"/>
      <c r="R167" s="42">
        <v>7715</v>
      </c>
      <c r="S167" s="42">
        <v>845</v>
      </c>
      <c r="T167" s="42">
        <v>1253</v>
      </c>
      <c r="U167" s="42">
        <v>783</v>
      </c>
      <c r="V167" s="42">
        <v>66</v>
      </c>
      <c r="W167" s="42">
        <v>4344</v>
      </c>
      <c r="X167" s="42">
        <v>5159</v>
      </c>
      <c r="Y167" s="42">
        <v>1002</v>
      </c>
      <c r="Z167" s="11">
        <v>102954</v>
      </c>
      <c r="AA167" s="42">
        <v>974</v>
      </c>
      <c r="AB167" s="42">
        <v>348</v>
      </c>
      <c r="AC167" s="12">
        <v>1322</v>
      </c>
      <c r="AD167" s="42">
        <v>2931</v>
      </c>
      <c r="AE167" s="42">
        <v>182</v>
      </c>
      <c r="AF167" s="42">
        <v>51927</v>
      </c>
      <c r="AG167" s="42">
        <v>21417</v>
      </c>
      <c r="AH167" s="42">
        <v>140843</v>
      </c>
      <c r="AI167" s="42">
        <v>950</v>
      </c>
      <c r="AJ167" s="42">
        <v>4</v>
      </c>
      <c r="AK167" s="42">
        <v>426</v>
      </c>
      <c r="AL167" s="42">
        <v>47</v>
      </c>
      <c r="AM167" s="42">
        <v>12</v>
      </c>
      <c r="AN167" s="13">
        <v>218739</v>
      </c>
    </row>
    <row r="168" spans="1:40" x14ac:dyDescent="0.25">
      <c r="A168" s="47" t="s">
        <v>522</v>
      </c>
      <c r="B168" s="47" t="s">
        <v>519</v>
      </c>
      <c r="C168" s="47">
        <v>5762</v>
      </c>
      <c r="D168" s="47" t="s">
        <v>49</v>
      </c>
      <c r="E168" s="42">
        <v>1751</v>
      </c>
      <c r="F168" s="42">
        <v>1895</v>
      </c>
      <c r="G168" s="42">
        <v>43705</v>
      </c>
      <c r="H168" s="42">
        <v>873</v>
      </c>
      <c r="I168" s="42">
        <v>3468</v>
      </c>
      <c r="J168" s="10">
        <v>51692</v>
      </c>
      <c r="K168" s="42">
        <v>1734</v>
      </c>
      <c r="L168" s="42">
        <v>16708</v>
      </c>
      <c r="M168" s="42">
        <v>4263</v>
      </c>
      <c r="N168" s="42">
        <v>9</v>
      </c>
      <c r="O168" s="42">
        <v>56038</v>
      </c>
      <c r="P168" s="42">
        <v>93</v>
      </c>
      <c r="Q168" s="42"/>
      <c r="R168" s="42">
        <v>7765</v>
      </c>
      <c r="S168" s="42">
        <v>842</v>
      </c>
      <c r="T168" s="42">
        <v>1259</v>
      </c>
      <c r="U168" s="42">
        <v>817</v>
      </c>
      <c r="V168" s="42">
        <v>66</v>
      </c>
      <c r="W168" s="42">
        <v>4345</v>
      </c>
      <c r="X168" s="42">
        <v>5127</v>
      </c>
      <c r="Y168" s="42">
        <v>997</v>
      </c>
      <c r="Z168" s="11">
        <v>100063</v>
      </c>
      <c r="AA168" s="42">
        <v>1012</v>
      </c>
      <c r="AB168" s="42">
        <v>346</v>
      </c>
      <c r="AC168" s="12">
        <v>1358</v>
      </c>
      <c r="AD168" s="42">
        <v>2956</v>
      </c>
      <c r="AE168" s="42">
        <v>220</v>
      </c>
      <c r="AF168" s="42">
        <v>52736</v>
      </c>
      <c r="AG168" s="42">
        <v>21803</v>
      </c>
      <c r="AH168" s="42">
        <v>149247</v>
      </c>
      <c r="AI168" s="42">
        <v>964</v>
      </c>
      <c r="AJ168" s="42">
        <v>4</v>
      </c>
      <c r="AK168" s="42">
        <v>439</v>
      </c>
      <c r="AL168" s="42">
        <v>40</v>
      </c>
      <c r="AM168" s="42">
        <v>13</v>
      </c>
      <c r="AN168" s="13">
        <v>228422</v>
      </c>
    </row>
    <row r="169" spans="1:40" x14ac:dyDescent="0.25">
      <c r="A169" s="47" t="s">
        <v>524</v>
      </c>
      <c r="B169" s="47" t="s">
        <v>525</v>
      </c>
      <c r="C169" s="47">
        <v>5765</v>
      </c>
      <c r="D169" s="47" t="s">
        <v>49</v>
      </c>
      <c r="E169" s="42">
        <v>1618</v>
      </c>
      <c r="F169" s="42">
        <v>1885</v>
      </c>
      <c r="G169" s="42">
        <v>42120</v>
      </c>
      <c r="H169" s="42">
        <v>877</v>
      </c>
      <c r="I169" s="42">
        <v>3461</v>
      </c>
      <c r="J169" s="10">
        <v>49961</v>
      </c>
      <c r="K169" s="42">
        <v>1690</v>
      </c>
      <c r="L169" s="42">
        <v>16601</v>
      </c>
      <c r="M169" s="42">
        <v>4099</v>
      </c>
      <c r="N169" s="42">
        <v>9</v>
      </c>
      <c r="O169" s="42">
        <v>57843</v>
      </c>
      <c r="P169" s="42">
        <v>59</v>
      </c>
      <c r="Q169" s="42"/>
      <c r="R169" s="42">
        <v>6748</v>
      </c>
      <c r="S169" s="42">
        <v>691</v>
      </c>
      <c r="T169" s="42">
        <v>1259</v>
      </c>
      <c r="U169" s="42">
        <v>796</v>
      </c>
      <c r="V169" s="42">
        <v>64</v>
      </c>
      <c r="W169" s="42">
        <v>3971</v>
      </c>
      <c r="X169" s="42">
        <v>4134</v>
      </c>
      <c r="Y169" s="42">
        <v>998</v>
      </c>
      <c r="Z169" s="11">
        <v>98962</v>
      </c>
      <c r="AA169" s="42">
        <v>841</v>
      </c>
      <c r="AB169" s="42">
        <v>282</v>
      </c>
      <c r="AC169" s="12">
        <v>1123</v>
      </c>
      <c r="AD169" s="42">
        <v>2905</v>
      </c>
      <c r="AE169" s="42">
        <v>208</v>
      </c>
      <c r="AF169" s="42">
        <v>51110</v>
      </c>
      <c r="AG169" s="42">
        <v>21096</v>
      </c>
      <c r="AH169" s="42">
        <v>160684</v>
      </c>
      <c r="AI169" s="42">
        <v>1011</v>
      </c>
      <c r="AJ169" s="42">
        <v>4</v>
      </c>
      <c r="AK169" s="42">
        <v>351</v>
      </c>
      <c r="AL169" s="42">
        <v>29</v>
      </c>
      <c r="AM169" s="42">
        <v>70</v>
      </c>
      <c r="AN169" s="13">
        <v>237468</v>
      </c>
    </row>
    <row r="170" spans="1:40" x14ac:dyDescent="0.25">
      <c r="A170" s="47" t="s">
        <v>528</v>
      </c>
      <c r="B170" s="47" t="s">
        <v>529</v>
      </c>
      <c r="C170" s="47">
        <v>5768</v>
      </c>
      <c r="D170" s="47" t="s">
        <v>49</v>
      </c>
      <c r="E170" s="42">
        <v>1724</v>
      </c>
      <c r="F170" s="42">
        <v>1894</v>
      </c>
      <c r="G170" s="42">
        <v>43780</v>
      </c>
      <c r="H170" s="42">
        <v>865</v>
      </c>
      <c r="I170" s="42">
        <v>3469</v>
      </c>
      <c r="J170" s="10">
        <v>51732</v>
      </c>
      <c r="K170" s="42">
        <v>1745</v>
      </c>
      <c r="L170" s="42">
        <v>18310</v>
      </c>
      <c r="M170" s="42">
        <v>4208</v>
      </c>
      <c r="N170" s="42">
        <v>9</v>
      </c>
      <c r="O170" s="42">
        <v>60802</v>
      </c>
      <c r="P170" s="42">
        <v>58</v>
      </c>
      <c r="Q170" s="42"/>
      <c r="R170" s="42">
        <v>7702</v>
      </c>
      <c r="S170" s="42">
        <v>839</v>
      </c>
      <c r="T170" s="42">
        <v>1259</v>
      </c>
      <c r="U170" s="42">
        <v>844</v>
      </c>
      <c r="V170" s="42">
        <v>67</v>
      </c>
      <c r="W170" s="42">
        <v>4598</v>
      </c>
      <c r="X170" s="42">
        <v>5242</v>
      </c>
      <c r="Y170" s="42">
        <v>996</v>
      </c>
      <c r="Z170" s="11">
        <v>106679</v>
      </c>
      <c r="AA170" s="42">
        <v>995</v>
      </c>
      <c r="AB170" s="42">
        <v>348</v>
      </c>
      <c r="AC170" s="12">
        <v>1343</v>
      </c>
      <c r="AD170" s="42">
        <v>3213</v>
      </c>
      <c r="AE170" s="42">
        <v>257</v>
      </c>
      <c r="AF170" s="42">
        <v>52656</v>
      </c>
      <c r="AG170" s="42">
        <v>21590</v>
      </c>
      <c r="AH170" s="42">
        <v>106677</v>
      </c>
      <c r="AI170" s="42">
        <v>1091</v>
      </c>
      <c r="AJ170" s="42">
        <v>4</v>
      </c>
      <c r="AK170" s="42">
        <v>374</v>
      </c>
      <c r="AL170" s="42">
        <v>52</v>
      </c>
      <c r="AM170" s="42">
        <v>69</v>
      </c>
      <c r="AN170" s="13">
        <v>185983</v>
      </c>
    </row>
    <row r="171" spans="1:40" x14ac:dyDescent="0.25">
      <c r="A171" s="47" t="s">
        <v>530</v>
      </c>
      <c r="B171" s="47" t="s">
        <v>531</v>
      </c>
      <c r="C171" s="47">
        <v>5774</v>
      </c>
      <c r="D171" s="47" t="s">
        <v>49</v>
      </c>
      <c r="E171" s="42">
        <v>1757</v>
      </c>
      <c r="F171" s="42">
        <v>1899</v>
      </c>
      <c r="G171" s="42">
        <v>43871</v>
      </c>
      <c r="H171" s="42">
        <v>863</v>
      </c>
      <c r="I171" s="42">
        <v>3479</v>
      </c>
      <c r="J171" s="10">
        <v>51869</v>
      </c>
      <c r="K171" s="42">
        <v>1861</v>
      </c>
      <c r="L171" s="42">
        <v>18581</v>
      </c>
      <c r="M171" s="42">
        <v>4274</v>
      </c>
      <c r="N171" s="42">
        <v>6</v>
      </c>
      <c r="O171" s="42">
        <v>59153</v>
      </c>
      <c r="P171" s="42">
        <v>71</v>
      </c>
      <c r="Q171" s="42">
        <v>187</v>
      </c>
      <c r="R171" s="42">
        <v>7707</v>
      </c>
      <c r="S171" s="42">
        <v>849</v>
      </c>
      <c r="T171" s="42">
        <v>1198</v>
      </c>
      <c r="U171" s="42">
        <v>953</v>
      </c>
      <c r="V171" s="42">
        <v>66</v>
      </c>
      <c r="W171" s="42">
        <v>4613</v>
      </c>
      <c r="X171" s="42">
        <v>5195</v>
      </c>
      <c r="Y171" s="42">
        <v>1000</v>
      </c>
      <c r="Z171" s="11">
        <v>105714</v>
      </c>
      <c r="AA171" s="42">
        <v>1074</v>
      </c>
      <c r="AB171" s="42">
        <v>356</v>
      </c>
      <c r="AC171" s="12">
        <v>1430</v>
      </c>
      <c r="AD171" s="42">
        <v>3009</v>
      </c>
      <c r="AE171" s="42">
        <v>254</v>
      </c>
      <c r="AF171" s="42">
        <v>52233</v>
      </c>
      <c r="AG171" s="42">
        <v>21293</v>
      </c>
      <c r="AH171" s="42">
        <v>74455</v>
      </c>
      <c r="AI171" s="42">
        <v>827</v>
      </c>
      <c r="AJ171" s="42">
        <v>4</v>
      </c>
      <c r="AK171" s="42">
        <v>426</v>
      </c>
      <c r="AL171" s="42">
        <v>41</v>
      </c>
      <c r="AM171" s="42">
        <v>12</v>
      </c>
      <c r="AN171" s="13">
        <v>152554</v>
      </c>
    </row>
    <row r="172" spans="1:40" x14ac:dyDescent="0.25">
      <c r="A172" s="47" t="s">
        <v>532</v>
      </c>
      <c r="B172" s="47" t="s">
        <v>533</v>
      </c>
      <c r="C172" s="47">
        <v>5778</v>
      </c>
      <c r="D172" s="47" t="s">
        <v>49</v>
      </c>
      <c r="E172" s="42">
        <v>1691</v>
      </c>
      <c r="F172" s="42">
        <v>1929</v>
      </c>
      <c r="G172" s="42">
        <v>43583</v>
      </c>
      <c r="H172" s="42">
        <v>838</v>
      </c>
      <c r="I172" s="42">
        <v>3464</v>
      </c>
      <c r="J172" s="10">
        <v>51505</v>
      </c>
      <c r="K172" s="42">
        <v>1708</v>
      </c>
      <c r="L172" s="42">
        <v>17803</v>
      </c>
      <c r="M172" s="42">
        <v>4164</v>
      </c>
      <c r="N172" s="42">
        <v>9</v>
      </c>
      <c r="O172" s="42">
        <v>59021</v>
      </c>
      <c r="P172" s="42">
        <v>59</v>
      </c>
      <c r="Q172" s="42"/>
      <c r="R172" s="42">
        <v>7713</v>
      </c>
      <c r="S172" s="42">
        <v>829</v>
      </c>
      <c r="T172" s="42">
        <v>827</v>
      </c>
      <c r="U172" s="42">
        <v>830</v>
      </c>
      <c r="V172" s="42">
        <v>65</v>
      </c>
      <c r="W172" s="42">
        <v>4622</v>
      </c>
      <c r="X172" s="42">
        <v>5061</v>
      </c>
      <c r="Y172" s="42">
        <v>1000</v>
      </c>
      <c r="Z172" s="11">
        <v>103711</v>
      </c>
      <c r="AA172" s="42">
        <v>1048</v>
      </c>
      <c r="AB172" s="42">
        <v>335</v>
      </c>
      <c r="AC172" s="12">
        <v>1383</v>
      </c>
      <c r="AD172" s="42">
        <v>3244</v>
      </c>
      <c r="AE172" s="42">
        <v>261</v>
      </c>
      <c r="AF172" s="42">
        <v>52121</v>
      </c>
      <c r="AG172" s="42">
        <v>21857</v>
      </c>
      <c r="AH172" s="42">
        <v>158243</v>
      </c>
      <c r="AI172" s="42">
        <v>1082</v>
      </c>
      <c r="AJ172" s="42">
        <v>4</v>
      </c>
      <c r="AK172" s="42">
        <v>434</v>
      </c>
      <c r="AL172" s="42">
        <v>53</v>
      </c>
      <c r="AM172" s="42">
        <v>77</v>
      </c>
      <c r="AN172" s="13">
        <v>237379</v>
      </c>
    </row>
    <row r="173" spans="1:40" x14ac:dyDescent="0.25">
      <c r="A173" s="47" t="s">
        <v>535</v>
      </c>
      <c r="B173" s="47" t="s">
        <v>536</v>
      </c>
      <c r="C173" s="47">
        <v>5780</v>
      </c>
      <c r="D173" s="47" t="s">
        <v>49</v>
      </c>
      <c r="E173" s="42">
        <v>1742</v>
      </c>
      <c r="F173" s="42">
        <v>1900</v>
      </c>
      <c r="G173" s="42">
        <v>43907</v>
      </c>
      <c r="H173" s="42">
        <v>866</v>
      </c>
      <c r="I173" s="42">
        <v>3486</v>
      </c>
      <c r="J173" s="10">
        <v>51901</v>
      </c>
      <c r="K173" s="42">
        <v>1751</v>
      </c>
      <c r="L173" s="42">
        <v>18019</v>
      </c>
      <c r="M173" s="42">
        <v>4247</v>
      </c>
      <c r="N173" s="42">
        <v>9</v>
      </c>
      <c r="O173" s="42">
        <v>60955</v>
      </c>
      <c r="P173" s="42">
        <v>61</v>
      </c>
      <c r="Q173" s="42"/>
      <c r="R173" s="42">
        <v>7740</v>
      </c>
      <c r="S173" s="42">
        <v>852</v>
      </c>
      <c r="T173" s="42">
        <v>829</v>
      </c>
      <c r="U173" s="42">
        <v>831</v>
      </c>
      <c r="V173" s="42">
        <v>67</v>
      </c>
      <c r="W173" s="42">
        <v>4663</v>
      </c>
      <c r="X173" s="42">
        <v>5259</v>
      </c>
      <c r="Y173" s="42">
        <v>1002</v>
      </c>
      <c r="Z173" s="11">
        <v>106285</v>
      </c>
      <c r="AA173" s="42">
        <v>1089</v>
      </c>
      <c r="AB173" s="42">
        <v>348</v>
      </c>
      <c r="AC173" s="12">
        <v>1437</v>
      </c>
      <c r="AD173" s="42">
        <v>3327</v>
      </c>
      <c r="AE173" s="42">
        <v>218</v>
      </c>
      <c r="AF173" s="42">
        <v>52783</v>
      </c>
      <c r="AG173" s="42">
        <v>21854</v>
      </c>
      <c r="AH173" s="42">
        <v>102582</v>
      </c>
      <c r="AI173" s="42">
        <v>1135</v>
      </c>
      <c r="AJ173" s="42">
        <v>4</v>
      </c>
      <c r="AK173" s="42">
        <v>427</v>
      </c>
      <c r="AL173" s="42">
        <v>54</v>
      </c>
      <c r="AM173" s="42">
        <v>81</v>
      </c>
      <c r="AN173" s="13">
        <v>182465</v>
      </c>
    </row>
    <row r="174" spans="1:40" x14ac:dyDescent="0.25">
      <c r="A174" s="47" t="s">
        <v>538</v>
      </c>
      <c r="B174" s="47" t="s">
        <v>536</v>
      </c>
      <c r="C174" s="47">
        <v>5784</v>
      </c>
      <c r="D174" s="47" t="s">
        <v>49</v>
      </c>
      <c r="E174" s="42">
        <v>1694</v>
      </c>
      <c r="F174" s="42">
        <v>1925</v>
      </c>
      <c r="G174" s="42">
        <v>40848</v>
      </c>
      <c r="H174" s="42">
        <v>813</v>
      </c>
      <c r="I174" s="42">
        <v>3410</v>
      </c>
      <c r="J174" s="10">
        <v>48690</v>
      </c>
      <c r="K174" s="42">
        <v>1767</v>
      </c>
      <c r="L174" s="42">
        <v>17845</v>
      </c>
      <c r="M174" s="42">
        <v>4289</v>
      </c>
      <c r="N174" s="42">
        <v>9</v>
      </c>
      <c r="O174" s="42">
        <v>53207</v>
      </c>
      <c r="P174" s="42">
        <v>56</v>
      </c>
      <c r="Q174" s="42"/>
      <c r="R174" s="42">
        <v>7616</v>
      </c>
      <c r="S174" s="42">
        <v>843</v>
      </c>
      <c r="T174" s="42">
        <v>830</v>
      </c>
      <c r="U174" s="42">
        <v>869</v>
      </c>
      <c r="V174" s="42">
        <v>66</v>
      </c>
      <c r="W174" s="42">
        <v>4590</v>
      </c>
      <c r="X174" s="42">
        <v>5084</v>
      </c>
      <c r="Y174" s="42">
        <v>1002</v>
      </c>
      <c r="Z174" s="11">
        <v>98073</v>
      </c>
      <c r="AA174" s="42">
        <v>1095</v>
      </c>
      <c r="AB174" s="42">
        <v>350</v>
      </c>
      <c r="AC174" s="12">
        <v>1445</v>
      </c>
      <c r="AD174" s="42">
        <v>2993</v>
      </c>
      <c r="AE174" s="42">
        <v>255</v>
      </c>
      <c r="AF174" s="42">
        <v>50903</v>
      </c>
      <c r="AG174" s="42">
        <v>20961</v>
      </c>
      <c r="AH174" s="42">
        <v>97991</v>
      </c>
      <c r="AI174" s="42">
        <v>858</v>
      </c>
      <c r="AJ174" s="42">
        <v>4</v>
      </c>
      <c r="AK174" s="42">
        <v>443</v>
      </c>
      <c r="AL174" s="42">
        <v>53</v>
      </c>
      <c r="AM174" s="42">
        <v>13</v>
      </c>
      <c r="AN174" s="13">
        <v>174474</v>
      </c>
    </row>
    <row r="175" spans="1:40" x14ac:dyDescent="0.25">
      <c r="A175" s="47" t="s">
        <v>541</v>
      </c>
      <c r="B175" s="47" t="s">
        <v>542</v>
      </c>
      <c r="C175" s="47">
        <v>5786</v>
      </c>
      <c r="D175" s="47" t="s">
        <v>49</v>
      </c>
      <c r="E175" s="42">
        <v>2596</v>
      </c>
      <c r="F175" s="42">
        <v>2878</v>
      </c>
      <c r="G175" s="42">
        <v>66025</v>
      </c>
      <c r="H175" s="42">
        <v>1338</v>
      </c>
      <c r="I175" s="42">
        <v>5343</v>
      </c>
      <c r="J175" s="10">
        <v>78180</v>
      </c>
      <c r="K175" s="42">
        <v>2148</v>
      </c>
      <c r="L175" s="42">
        <v>26380</v>
      </c>
      <c r="M175" s="42">
        <v>6364</v>
      </c>
      <c r="N175" s="42">
        <v>12</v>
      </c>
      <c r="O175" s="42">
        <v>91159</v>
      </c>
      <c r="P175" s="42">
        <v>82</v>
      </c>
      <c r="Q175" s="42"/>
      <c r="R175" s="42">
        <v>11535</v>
      </c>
      <c r="S175" s="42">
        <v>1239</v>
      </c>
      <c r="T175" s="42">
        <v>1222</v>
      </c>
      <c r="U175" s="42">
        <v>1317</v>
      </c>
      <c r="V175" s="42">
        <v>87</v>
      </c>
      <c r="W175" s="42">
        <v>6692</v>
      </c>
      <c r="X175" s="42">
        <v>7643</v>
      </c>
      <c r="Y175" s="42">
        <v>1522</v>
      </c>
      <c r="Z175" s="11">
        <v>157402</v>
      </c>
      <c r="AA175" s="42">
        <v>1273</v>
      </c>
      <c r="AB175" s="42">
        <v>418</v>
      </c>
      <c r="AC175" s="12">
        <v>1691</v>
      </c>
      <c r="AD175" s="42">
        <v>3232</v>
      </c>
      <c r="AE175" s="42">
        <v>293</v>
      </c>
      <c r="AF175" s="42">
        <v>50147</v>
      </c>
      <c r="AG175" s="42">
        <v>20680</v>
      </c>
      <c r="AH175" s="42">
        <v>142412</v>
      </c>
      <c r="AI175" s="42">
        <v>746</v>
      </c>
      <c r="AJ175" s="42">
        <v>4</v>
      </c>
      <c r="AK175" s="42">
        <v>526</v>
      </c>
      <c r="AL175" s="42">
        <v>54</v>
      </c>
      <c r="AM175" s="42">
        <v>2</v>
      </c>
      <c r="AN175" s="13">
        <v>218096</v>
      </c>
    </row>
    <row r="176" spans="1:40" x14ac:dyDescent="0.25">
      <c r="A176" s="47" t="s">
        <v>544</v>
      </c>
      <c r="B176" s="47" t="s">
        <v>545</v>
      </c>
      <c r="C176" s="47">
        <v>5792</v>
      </c>
      <c r="D176" s="47" t="s">
        <v>49</v>
      </c>
      <c r="E176" s="42">
        <v>1310</v>
      </c>
      <c r="F176" s="42">
        <v>1621</v>
      </c>
      <c r="G176" s="42">
        <v>42576</v>
      </c>
      <c r="H176" s="42">
        <v>860</v>
      </c>
      <c r="I176" s="42">
        <v>3517</v>
      </c>
      <c r="J176" s="10">
        <v>49884</v>
      </c>
      <c r="K176" s="42">
        <v>1721</v>
      </c>
      <c r="L176" s="42">
        <v>17160</v>
      </c>
      <c r="M176" s="42">
        <v>4277</v>
      </c>
      <c r="N176" s="42">
        <v>6</v>
      </c>
      <c r="O176" s="42">
        <v>60907</v>
      </c>
      <c r="P176" s="42">
        <v>47</v>
      </c>
      <c r="Q176" s="42">
        <v>238</v>
      </c>
      <c r="R176" s="42">
        <v>7604</v>
      </c>
      <c r="S176" s="42">
        <v>814</v>
      </c>
      <c r="T176" s="42">
        <v>823</v>
      </c>
      <c r="U176" s="42">
        <v>920</v>
      </c>
      <c r="V176" s="42">
        <v>67</v>
      </c>
      <c r="W176" s="42">
        <v>4322</v>
      </c>
      <c r="X176" s="42">
        <v>4922</v>
      </c>
      <c r="Y176" s="42">
        <v>990</v>
      </c>
      <c r="Z176" s="11">
        <v>104818</v>
      </c>
      <c r="AA176" s="42">
        <v>943</v>
      </c>
      <c r="AB176" s="42">
        <v>262</v>
      </c>
      <c r="AC176" s="12">
        <v>1205</v>
      </c>
      <c r="AD176" s="42">
        <v>2868</v>
      </c>
      <c r="AE176" s="42">
        <v>231</v>
      </c>
      <c r="AF176" s="42">
        <v>49275</v>
      </c>
      <c r="AG176" s="42">
        <v>19687</v>
      </c>
      <c r="AH176" s="42">
        <v>118937</v>
      </c>
      <c r="AI176" s="42">
        <v>786</v>
      </c>
      <c r="AJ176" s="42">
        <v>4</v>
      </c>
      <c r="AK176" s="42">
        <v>422</v>
      </c>
      <c r="AL176" s="42">
        <v>54</v>
      </c>
      <c r="AM176" s="42">
        <v>12</v>
      </c>
      <c r="AN176" s="13">
        <v>192276</v>
      </c>
    </row>
    <row r="177" spans="1:40" x14ac:dyDescent="0.25">
      <c r="A177" s="47" t="s">
        <v>547</v>
      </c>
      <c r="B177" s="47" t="s">
        <v>548</v>
      </c>
      <c r="C177" s="47">
        <v>5797</v>
      </c>
      <c r="D177" s="47" t="s">
        <v>49</v>
      </c>
      <c r="E177" s="42">
        <v>1261</v>
      </c>
      <c r="F177" s="42">
        <v>1827</v>
      </c>
      <c r="G177" s="42">
        <v>42821</v>
      </c>
      <c r="H177" s="42">
        <v>875</v>
      </c>
      <c r="I177" s="42">
        <v>3471</v>
      </c>
      <c r="J177" s="10">
        <v>50255</v>
      </c>
      <c r="K177" s="42">
        <v>1732</v>
      </c>
      <c r="L177" s="42">
        <v>16807</v>
      </c>
      <c r="M177" s="42">
        <v>4216</v>
      </c>
      <c r="N177" s="42">
        <v>9</v>
      </c>
      <c r="O177" s="42">
        <v>60713</v>
      </c>
      <c r="P177" s="42">
        <v>54</v>
      </c>
      <c r="Q177" s="42"/>
      <c r="R177" s="42">
        <v>7525</v>
      </c>
      <c r="S177" s="42">
        <v>834</v>
      </c>
      <c r="T177" s="42">
        <v>830</v>
      </c>
      <c r="U177" s="42">
        <v>787</v>
      </c>
      <c r="V177" s="42">
        <v>67</v>
      </c>
      <c r="W177" s="42">
        <v>4489</v>
      </c>
      <c r="X177" s="42">
        <v>4903</v>
      </c>
      <c r="Y177" s="42">
        <v>999</v>
      </c>
      <c r="Z177" s="11">
        <v>103965</v>
      </c>
      <c r="AA177" s="42">
        <v>1087</v>
      </c>
      <c r="AB177" s="42">
        <v>345</v>
      </c>
      <c r="AC177" s="12">
        <v>1432</v>
      </c>
      <c r="AD177" s="42">
        <v>3014</v>
      </c>
      <c r="AE177" s="42">
        <v>264</v>
      </c>
      <c r="AF177" s="42">
        <v>52184</v>
      </c>
      <c r="AG177" s="42">
        <v>21680</v>
      </c>
      <c r="AH177" s="42">
        <v>101509</v>
      </c>
      <c r="AI177" s="42">
        <v>843</v>
      </c>
      <c r="AJ177" s="42">
        <v>4</v>
      </c>
      <c r="AK177" s="42">
        <v>446</v>
      </c>
      <c r="AL177" s="42">
        <v>52</v>
      </c>
      <c r="AM177" s="42">
        <v>12</v>
      </c>
      <c r="AN177" s="13">
        <v>180008</v>
      </c>
    </row>
    <row r="178" spans="1:40" x14ac:dyDescent="0.25">
      <c r="A178" s="47" t="s">
        <v>550</v>
      </c>
      <c r="B178" s="47" t="s">
        <v>551</v>
      </c>
      <c r="C178" s="47">
        <v>5803</v>
      </c>
      <c r="D178" s="47" t="s">
        <v>49</v>
      </c>
      <c r="E178" s="42">
        <v>1357</v>
      </c>
      <c r="F178" s="42">
        <v>1791</v>
      </c>
      <c r="G178" s="42">
        <v>42966</v>
      </c>
      <c r="H178" s="42">
        <v>861</v>
      </c>
      <c r="I178" s="42">
        <v>3494</v>
      </c>
      <c r="J178" s="10">
        <v>50469</v>
      </c>
      <c r="K178" s="42">
        <v>1130</v>
      </c>
      <c r="L178" s="42">
        <v>17496</v>
      </c>
      <c r="M178" s="42">
        <v>4157</v>
      </c>
      <c r="N178" s="42">
        <v>6</v>
      </c>
      <c r="O178" s="42">
        <v>61292</v>
      </c>
      <c r="P178" s="42">
        <v>53</v>
      </c>
      <c r="Q178" s="42"/>
      <c r="R178" s="42">
        <v>7401</v>
      </c>
      <c r="S178" s="42">
        <v>846</v>
      </c>
      <c r="T178" s="42">
        <v>824</v>
      </c>
      <c r="U178" s="42">
        <v>776</v>
      </c>
      <c r="V178" s="42">
        <v>63</v>
      </c>
      <c r="W178" s="42">
        <v>4349</v>
      </c>
      <c r="X178" s="42">
        <v>4893</v>
      </c>
      <c r="Y178" s="42">
        <v>1005</v>
      </c>
      <c r="Z178" s="11">
        <v>104291</v>
      </c>
      <c r="AA178" s="42">
        <v>660</v>
      </c>
      <c r="AB178" s="42">
        <v>238</v>
      </c>
      <c r="AC178" s="12">
        <v>898</v>
      </c>
      <c r="AD178" s="42">
        <v>2819</v>
      </c>
      <c r="AE178" s="42">
        <v>226</v>
      </c>
      <c r="AF178" s="42">
        <v>52149</v>
      </c>
      <c r="AG178" s="42">
        <v>20897</v>
      </c>
      <c r="AH178" s="42">
        <v>105047</v>
      </c>
      <c r="AI178" s="42">
        <v>833</v>
      </c>
      <c r="AJ178" s="42">
        <v>4</v>
      </c>
      <c r="AK178" s="42">
        <v>435</v>
      </c>
      <c r="AL178" s="42">
        <v>46</v>
      </c>
      <c r="AM178" s="42">
        <v>13</v>
      </c>
      <c r="AN178" s="13">
        <v>182469</v>
      </c>
    </row>
    <row r="179" spans="1:40" x14ac:dyDescent="0.25">
      <c r="A179" s="47" t="s">
        <v>552</v>
      </c>
      <c r="B179" s="47" t="s">
        <v>553</v>
      </c>
      <c r="C179" s="47">
        <v>5808</v>
      </c>
      <c r="D179" s="47" t="s">
        <v>49</v>
      </c>
      <c r="E179" s="42">
        <v>1305</v>
      </c>
      <c r="F179" s="42">
        <v>1765</v>
      </c>
      <c r="G179" s="42">
        <v>42971</v>
      </c>
      <c r="H179" s="42">
        <v>866</v>
      </c>
      <c r="I179" s="42">
        <v>3490</v>
      </c>
      <c r="J179" s="10">
        <v>50397</v>
      </c>
      <c r="K179" s="42">
        <v>1700</v>
      </c>
      <c r="L179" s="42">
        <v>15157</v>
      </c>
      <c r="M179" s="42">
        <v>4255</v>
      </c>
      <c r="N179" s="42">
        <v>6</v>
      </c>
      <c r="O179" s="42">
        <v>82815</v>
      </c>
      <c r="P179" s="42">
        <v>56</v>
      </c>
      <c r="Q179" s="42"/>
      <c r="R179" s="42">
        <v>7405</v>
      </c>
      <c r="S179" s="42">
        <v>837</v>
      </c>
      <c r="T179" s="42">
        <v>821</v>
      </c>
      <c r="U179" s="42">
        <v>774</v>
      </c>
      <c r="V179" s="42">
        <v>66</v>
      </c>
      <c r="W179" s="42">
        <v>4402</v>
      </c>
      <c r="X179" s="42">
        <v>4897</v>
      </c>
      <c r="Y179" s="42">
        <v>1002</v>
      </c>
      <c r="Z179" s="11">
        <v>124193</v>
      </c>
      <c r="AA179" s="42">
        <v>1077</v>
      </c>
      <c r="AB179" s="42">
        <v>341</v>
      </c>
      <c r="AC179" s="12">
        <v>1418</v>
      </c>
      <c r="AD179" s="42">
        <v>2927</v>
      </c>
      <c r="AE179" s="42">
        <v>235</v>
      </c>
      <c r="AF179" s="42">
        <v>51246</v>
      </c>
      <c r="AG179" s="42">
        <v>20701</v>
      </c>
      <c r="AH179" s="42">
        <v>113484</v>
      </c>
      <c r="AI179" s="42">
        <v>841</v>
      </c>
      <c r="AJ179" s="42">
        <v>4</v>
      </c>
      <c r="AK179" s="42">
        <v>418</v>
      </c>
      <c r="AL179" s="42">
        <v>53</v>
      </c>
      <c r="AM179" s="42">
        <v>12</v>
      </c>
      <c r="AN179" s="13">
        <v>189921</v>
      </c>
    </row>
    <row r="180" spans="1:40" x14ac:dyDescent="0.25">
      <c r="A180" s="47" t="s">
        <v>555</v>
      </c>
      <c r="B180" s="47" t="s">
        <v>556</v>
      </c>
      <c r="C180" s="47">
        <v>5813</v>
      </c>
      <c r="D180" s="47" t="s">
        <v>49</v>
      </c>
      <c r="E180" s="42">
        <v>1299</v>
      </c>
      <c r="F180" s="42">
        <v>1825</v>
      </c>
      <c r="G180" s="42">
        <v>43064</v>
      </c>
      <c r="H180" s="42">
        <v>873</v>
      </c>
      <c r="I180" s="42">
        <v>3517</v>
      </c>
      <c r="J180" s="10">
        <v>50578</v>
      </c>
      <c r="K180" s="42">
        <v>1661</v>
      </c>
      <c r="L180" s="42">
        <v>17377</v>
      </c>
      <c r="M180" s="42">
        <v>4269</v>
      </c>
      <c r="N180" s="42">
        <v>9</v>
      </c>
      <c r="O180" s="42">
        <v>60872</v>
      </c>
      <c r="P180" s="42">
        <v>53</v>
      </c>
      <c r="Q180" s="42"/>
      <c r="R180" s="42">
        <v>7617</v>
      </c>
      <c r="S180" s="42">
        <v>838</v>
      </c>
      <c r="T180" s="42">
        <v>825</v>
      </c>
      <c r="U180" s="42">
        <v>802</v>
      </c>
      <c r="V180" s="42">
        <v>66</v>
      </c>
      <c r="W180" s="42">
        <v>4494</v>
      </c>
      <c r="X180" s="42">
        <v>5044</v>
      </c>
      <c r="Y180" s="42">
        <v>998</v>
      </c>
      <c r="Z180" s="11">
        <v>104925</v>
      </c>
      <c r="AA180" s="42">
        <v>1064</v>
      </c>
      <c r="AB180" s="42">
        <v>324</v>
      </c>
      <c r="AC180" s="12">
        <v>1388</v>
      </c>
      <c r="AD180" s="42">
        <v>3009</v>
      </c>
      <c r="AE180" s="42">
        <v>233</v>
      </c>
      <c r="AF180" s="42">
        <v>51657</v>
      </c>
      <c r="AG180" s="42">
        <v>21552</v>
      </c>
      <c r="AH180" s="42">
        <v>147507</v>
      </c>
      <c r="AI180" s="42">
        <v>840</v>
      </c>
      <c r="AJ180" s="42">
        <v>4</v>
      </c>
      <c r="AK180" s="42">
        <v>418</v>
      </c>
      <c r="AL180" s="42">
        <v>53</v>
      </c>
      <c r="AM180" s="42">
        <v>12</v>
      </c>
      <c r="AN180" s="13">
        <v>225285</v>
      </c>
    </row>
    <row r="181" spans="1:40" x14ac:dyDescent="0.25">
      <c r="A181" s="47" t="s">
        <v>558</v>
      </c>
      <c r="B181" s="47" t="s">
        <v>559</v>
      </c>
      <c r="C181" s="47">
        <v>5818</v>
      </c>
      <c r="D181" s="47" t="s">
        <v>49</v>
      </c>
      <c r="E181" s="42">
        <v>1288</v>
      </c>
      <c r="F181" s="42">
        <v>1823</v>
      </c>
      <c r="G181" s="42">
        <v>43263</v>
      </c>
      <c r="H181" s="42">
        <v>870</v>
      </c>
      <c r="I181" s="42">
        <v>3508</v>
      </c>
      <c r="J181" s="10">
        <v>50752</v>
      </c>
      <c r="K181" s="42">
        <v>1704</v>
      </c>
      <c r="L181" s="42">
        <v>17261</v>
      </c>
      <c r="M181" s="42">
        <v>4696</v>
      </c>
      <c r="N181" s="42">
        <v>7</v>
      </c>
      <c r="O181" s="42">
        <v>61442</v>
      </c>
      <c r="P181" s="42">
        <v>50</v>
      </c>
      <c r="Q181" s="42"/>
      <c r="R181" s="42">
        <v>7710</v>
      </c>
      <c r="S181" s="42">
        <v>845</v>
      </c>
      <c r="T181" s="42">
        <v>822</v>
      </c>
      <c r="U181" s="42">
        <v>795</v>
      </c>
      <c r="V181" s="42">
        <v>60</v>
      </c>
      <c r="W181" s="42">
        <v>4537</v>
      </c>
      <c r="X181" s="42">
        <v>5132</v>
      </c>
      <c r="Y181" s="42">
        <v>1001</v>
      </c>
      <c r="Z181" s="11">
        <v>106062</v>
      </c>
      <c r="AA181" s="42">
        <v>1095</v>
      </c>
      <c r="AB181" s="42">
        <v>339</v>
      </c>
      <c r="AC181" s="12">
        <v>1434</v>
      </c>
      <c r="AD181" s="42">
        <v>3012</v>
      </c>
      <c r="AE181" s="42">
        <v>223</v>
      </c>
      <c r="AF181" s="42">
        <v>51976</v>
      </c>
      <c r="AG181" s="42">
        <v>21508</v>
      </c>
      <c r="AH181" s="42">
        <v>135529</v>
      </c>
      <c r="AI181" s="42">
        <v>831</v>
      </c>
      <c r="AJ181" s="42">
        <v>4</v>
      </c>
      <c r="AK181" s="42">
        <v>420</v>
      </c>
      <c r="AL181" s="42">
        <v>54</v>
      </c>
      <c r="AM181" s="42">
        <v>12</v>
      </c>
      <c r="AN181" s="13">
        <v>213569</v>
      </c>
    </row>
    <row r="182" spans="1:40" x14ac:dyDescent="0.25">
      <c r="A182" s="47" t="s">
        <v>561</v>
      </c>
      <c r="B182" s="47" t="s">
        <v>562</v>
      </c>
      <c r="C182" s="47">
        <v>5828</v>
      </c>
      <c r="D182" s="47" t="s">
        <v>49</v>
      </c>
      <c r="E182" s="42">
        <v>1320</v>
      </c>
      <c r="F182" s="42">
        <v>1956</v>
      </c>
      <c r="G182" s="42">
        <v>42346</v>
      </c>
      <c r="H182" s="42">
        <v>870</v>
      </c>
      <c r="I182" s="42">
        <v>3496</v>
      </c>
      <c r="J182" s="10">
        <v>49988</v>
      </c>
      <c r="K182" s="42">
        <v>1980</v>
      </c>
      <c r="L182" s="42">
        <v>19081</v>
      </c>
      <c r="M182" s="42">
        <v>4278</v>
      </c>
      <c r="N182" s="42">
        <v>6</v>
      </c>
      <c r="O182" s="42">
        <v>62980</v>
      </c>
      <c r="P182" s="42">
        <v>49</v>
      </c>
      <c r="Q182" s="42">
        <v>395</v>
      </c>
      <c r="R182" s="42">
        <v>8270</v>
      </c>
      <c r="S182" s="42">
        <v>833</v>
      </c>
      <c r="T182" s="42">
        <v>1243</v>
      </c>
      <c r="U182" s="42">
        <v>1089</v>
      </c>
      <c r="V182" s="42">
        <v>106</v>
      </c>
      <c r="W182" s="42">
        <v>4429</v>
      </c>
      <c r="X182" s="42">
        <v>5014</v>
      </c>
      <c r="Y182" s="42">
        <v>992</v>
      </c>
      <c r="Z182" s="11">
        <v>110745</v>
      </c>
      <c r="AA182" s="42">
        <v>1127</v>
      </c>
      <c r="AB182" s="42">
        <v>345</v>
      </c>
      <c r="AC182" s="12">
        <v>1472</v>
      </c>
      <c r="AD182" s="42">
        <v>2995</v>
      </c>
      <c r="AE182" s="42">
        <v>236</v>
      </c>
      <c r="AF182" s="42">
        <v>50888</v>
      </c>
      <c r="AG182" s="42">
        <v>20314</v>
      </c>
      <c r="AH182" s="42">
        <v>124644</v>
      </c>
      <c r="AI182" s="42">
        <v>820</v>
      </c>
      <c r="AJ182" s="42">
        <v>4</v>
      </c>
      <c r="AK182" s="42">
        <v>443</v>
      </c>
      <c r="AL182" s="42">
        <v>50</v>
      </c>
      <c r="AM182" s="42">
        <v>12</v>
      </c>
      <c r="AN182" s="13">
        <v>200406</v>
      </c>
    </row>
    <row r="183" spans="1:40" x14ac:dyDescent="0.25">
      <c r="A183" s="47" t="s">
        <v>564</v>
      </c>
      <c r="B183" s="47" t="s">
        <v>565</v>
      </c>
      <c r="C183" s="47">
        <v>5838</v>
      </c>
      <c r="D183" s="47" t="s">
        <v>49</v>
      </c>
      <c r="E183" s="42">
        <v>1331</v>
      </c>
      <c r="F183" s="42">
        <v>1996</v>
      </c>
      <c r="G183" s="42">
        <v>43125</v>
      </c>
      <c r="H183" s="42">
        <v>866</v>
      </c>
      <c r="I183" s="42">
        <v>3503</v>
      </c>
      <c r="J183" s="10">
        <v>50821</v>
      </c>
      <c r="K183" s="42">
        <v>1701</v>
      </c>
      <c r="L183" s="42">
        <v>17121</v>
      </c>
      <c r="M183" s="42">
        <v>4349</v>
      </c>
      <c r="N183" s="42">
        <v>9</v>
      </c>
      <c r="O183" s="42">
        <v>63099</v>
      </c>
      <c r="P183" s="42">
        <v>55</v>
      </c>
      <c r="Q183" s="42"/>
      <c r="R183" s="42">
        <v>8269</v>
      </c>
      <c r="S183" s="42">
        <v>842</v>
      </c>
      <c r="T183" s="42">
        <v>1251</v>
      </c>
      <c r="U183" s="42">
        <v>819</v>
      </c>
      <c r="V183" s="42">
        <v>107</v>
      </c>
      <c r="W183" s="42">
        <v>4445</v>
      </c>
      <c r="X183" s="42">
        <v>4945</v>
      </c>
      <c r="Y183" s="42">
        <v>1000</v>
      </c>
      <c r="Z183" s="11">
        <v>108012</v>
      </c>
      <c r="AA183" s="42">
        <v>1132</v>
      </c>
      <c r="AB183" s="42">
        <v>337</v>
      </c>
      <c r="AC183" s="12">
        <v>1469</v>
      </c>
      <c r="AD183" s="42">
        <v>3059</v>
      </c>
      <c r="AE183" s="42">
        <v>270</v>
      </c>
      <c r="AF183" s="42">
        <v>52297</v>
      </c>
      <c r="AG183" s="42">
        <v>21473</v>
      </c>
      <c r="AH183" s="42">
        <v>129972</v>
      </c>
      <c r="AI183" s="42">
        <v>861</v>
      </c>
      <c r="AJ183" s="42">
        <v>4</v>
      </c>
      <c r="AK183" s="42">
        <v>450</v>
      </c>
      <c r="AL183" s="42">
        <v>54</v>
      </c>
      <c r="AM183" s="42">
        <v>12</v>
      </c>
      <c r="AN183" s="13">
        <v>208452</v>
      </c>
    </row>
    <row r="184" spans="1:40" x14ac:dyDescent="0.25">
      <c r="A184" s="47" t="s">
        <v>566</v>
      </c>
      <c r="B184" s="47" t="s">
        <v>567</v>
      </c>
      <c r="C184" s="47">
        <v>5849</v>
      </c>
      <c r="D184" s="47" t="s">
        <v>49</v>
      </c>
      <c r="E184" s="42">
        <v>1277</v>
      </c>
      <c r="F184" s="42">
        <v>1989</v>
      </c>
      <c r="G184" s="42">
        <v>42944</v>
      </c>
      <c r="H184" s="42">
        <v>867</v>
      </c>
      <c r="I184" s="42">
        <v>3481</v>
      </c>
      <c r="J184" s="10">
        <v>50558</v>
      </c>
      <c r="K184" s="42">
        <v>1695</v>
      </c>
      <c r="L184" s="42">
        <v>16928</v>
      </c>
      <c r="M184" s="42">
        <v>4224</v>
      </c>
      <c r="N184" s="42">
        <v>6</v>
      </c>
      <c r="O184" s="42">
        <v>58319</v>
      </c>
      <c r="P184" s="42">
        <v>47</v>
      </c>
      <c r="Q184" s="42"/>
      <c r="R184" s="42">
        <v>8252</v>
      </c>
      <c r="S184" s="42">
        <v>842</v>
      </c>
      <c r="T184" s="42">
        <v>1252</v>
      </c>
      <c r="U184" s="42">
        <v>786</v>
      </c>
      <c r="V184" s="42">
        <v>106</v>
      </c>
      <c r="W184" s="42">
        <v>4502</v>
      </c>
      <c r="X184" s="42">
        <v>4892</v>
      </c>
      <c r="Y184" s="42">
        <v>1006</v>
      </c>
      <c r="Z184" s="11">
        <v>102857</v>
      </c>
      <c r="AA184" s="42">
        <v>1091</v>
      </c>
      <c r="AB184" s="42">
        <v>342</v>
      </c>
      <c r="AC184" s="12">
        <v>1433</v>
      </c>
      <c r="AD184" s="42">
        <v>2961</v>
      </c>
      <c r="AE184" s="42">
        <v>259</v>
      </c>
      <c r="AF184" s="42">
        <v>51965</v>
      </c>
      <c r="AG184" s="42">
        <v>21426</v>
      </c>
      <c r="AH184" s="42">
        <v>93143</v>
      </c>
      <c r="AI184" s="42">
        <v>829</v>
      </c>
      <c r="AJ184" s="42">
        <v>4</v>
      </c>
      <c r="AK184" s="42">
        <v>417</v>
      </c>
      <c r="AL184" s="42">
        <v>51</v>
      </c>
      <c r="AM184" s="42">
        <v>12</v>
      </c>
      <c r="AN184" s="13">
        <v>171067</v>
      </c>
    </row>
    <row r="185" spans="1:40" x14ac:dyDescent="0.25">
      <c r="A185" s="47" t="s">
        <v>566</v>
      </c>
      <c r="B185" s="47" t="s">
        <v>567</v>
      </c>
      <c r="C185" s="47">
        <v>5850</v>
      </c>
      <c r="D185" s="47" t="s">
        <v>49</v>
      </c>
      <c r="E185" s="42">
        <v>1279</v>
      </c>
      <c r="F185" s="42">
        <v>1948</v>
      </c>
      <c r="G185" s="42">
        <v>42884</v>
      </c>
      <c r="H185" s="42">
        <v>865</v>
      </c>
      <c r="I185" s="42">
        <v>3476</v>
      </c>
      <c r="J185" s="10">
        <v>50452</v>
      </c>
      <c r="K185" s="42">
        <v>1661</v>
      </c>
      <c r="L185" s="42">
        <v>16703</v>
      </c>
      <c r="M185" s="42">
        <v>4422</v>
      </c>
      <c r="N185" s="42">
        <v>6</v>
      </c>
      <c r="O185" s="42">
        <v>61337</v>
      </c>
      <c r="P185" s="42">
        <v>50</v>
      </c>
      <c r="Q185" s="42"/>
      <c r="R185" s="42">
        <v>8262</v>
      </c>
      <c r="S185" s="42">
        <v>838</v>
      </c>
      <c r="T185" s="42">
        <v>1253</v>
      </c>
      <c r="U185" s="42">
        <v>778</v>
      </c>
      <c r="V185" s="42">
        <v>107</v>
      </c>
      <c r="W185" s="42">
        <v>4467</v>
      </c>
      <c r="X185" s="42">
        <v>4871</v>
      </c>
      <c r="Y185" s="42">
        <v>996</v>
      </c>
      <c r="Z185" s="11">
        <v>105751</v>
      </c>
      <c r="AA185" s="42">
        <v>1068</v>
      </c>
      <c r="AB185" s="42">
        <v>328</v>
      </c>
      <c r="AC185" s="12">
        <v>1396</v>
      </c>
      <c r="AD185" s="42">
        <v>2954</v>
      </c>
      <c r="AE185" s="42">
        <v>262</v>
      </c>
      <c r="AF185" s="42">
        <v>51218</v>
      </c>
      <c r="AG185" s="42">
        <v>20746</v>
      </c>
      <c r="AH185" s="42">
        <v>118729</v>
      </c>
      <c r="AI185" s="42">
        <v>843</v>
      </c>
      <c r="AJ185" s="42">
        <v>4</v>
      </c>
      <c r="AK185" s="42">
        <v>420</v>
      </c>
      <c r="AL185" s="42">
        <v>48</v>
      </c>
      <c r="AM185" s="42">
        <v>12</v>
      </c>
      <c r="AN185" s="13">
        <v>195236</v>
      </c>
    </row>
    <row r="186" spans="1:40" hidden="1" x14ac:dyDescent="0.25">
      <c r="A186" s="47" t="s">
        <v>570</v>
      </c>
      <c r="B186" s="47" t="s">
        <v>571</v>
      </c>
      <c r="C186" s="47">
        <v>5856</v>
      </c>
      <c r="D186" s="47" t="s">
        <v>20</v>
      </c>
      <c r="E186" s="42">
        <v>1482</v>
      </c>
      <c r="F186" s="42">
        <v>2070</v>
      </c>
      <c r="G186" s="42">
        <v>42222</v>
      </c>
      <c r="H186" s="42">
        <v>881</v>
      </c>
      <c r="I186" s="42">
        <v>3513</v>
      </c>
      <c r="J186" s="10">
        <v>50168</v>
      </c>
      <c r="K186" s="42">
        <v>1774</v>
      </c>
      <c r="L186" s="42">
        <v>15821</v>
      </c>
      <c r="M186" s="42">
        <v>4324</v>
      </c>
      <c r="N186" s="42">
        <v>9</v>
      </c>
      <c r="O186" s="42">
        <v>57021</v>
      </c>
      <c r="P186" s="42">
        <v>62</v>
      </c>
      <c r="Q186" s="42">
        <v>85</v>
      </c>
      <c r="R186" s="42">
        <v>8159</v>
      </c>
      <c r="S186" s="42">
        <v>845</v>
      </c>
      <c r="T186" s="42">
        <v>501</v>
      </c>
      <c r="U186" s="42">
        <v>872</v>
      </c>
      <c r="V186" s="42">
        <v>67</v>
      </c>
      <c r="W186" s="42">
        <v>3722</v>
      </c>
      <c r="X186" s="42">
        <v>4862</v>
      </c>
      <c r="Y186" s="42">
        <v>1000</v>
      </c>
      <c r="Z186" s="11">
        <v>99124</v>
      </c>
      <c r="AA186" s="42">
        <v>1131</v>
      </c>
      <c r="AB186" s="42">
        <v>344</v>
      </c>
      <c r="AC186" s="12">
        <v>1475</v>
      </c>
      <c r="AD186" s="42">
        <v>2712</v>
      </c>
      <c r="AE186" s="42">
        <v>218</v>
      </c>
      <c r="AF186" s="42">
        <v>56500</v>
      </c>
      <c r="AG186" s="42">
        <v>29496</v>
      </c>
      <c r="AH186" s="42">
        <v>3445</v>
      </c>
      <c r="AI186" s="42">
        <v>682</v>
      </c>
      <c r="AJ186" s="42">
        <v>4</v>
      </c>
      <c r="AK186" s="42">
        <v>449</v>
      </c>
      <c r="AL186" s="42">
        <v>51</v>
      </c>
      <c r="AM186" s="42">
        <v>10</v>
      </c>
      <c r="AN186" s="13">
        <v>93567</v>
      </c>
    </row>
    <row r="187" spans="1:40" x14ac:dyDescent="0.25">
      <c r="A187" s="47" t="s">
        <v>573</v>
      </c>
      <c r="B187" s="47" t="s">
        <v>574</v>
      </c>
      <c r="C187" s="47">
        <v>5861</v>
      </c>
      <c r="D187" s="47" t="s">
        <v>49</v>
      </c>
      <c r="E187" s="42">
        <v>1751</v>
      </c>
      <c r="F187" s="42">
        <v>2056</v>
      </c>
      <c r="G187" s="42">
        <v>43450</v>
      </c>
      <c r="H187" s="42">
        <v>864</v>
      </c>
      <c r="I187" s="42">
        <v>3498</v>
      </c>
      <c r="J187" s="10">
        <v>51619</v>
      </c>
      <c r="K187" s="42">
        <v>1754</v>
      </c>
      <c r="L187" s="42">
        <v>15844</v>
      </c>
      <c r="M187" s="42">
        <v>4269</v>
      </c>
      <c r="N187" s="42">
        <v>9</v>
      </c>
      <c r="O187" s="42">
        <v>61161</v>
      </c>
      <c r="P187" s="42">
        <v>52</v>
      </c>
      <c r="Q187" s="42"/>
      <c r="R187" s="42">
        <v>8326</v>
      </c>
      <c r="S187" s="42">
        <v>843</v>
      </c>
      <c r="T187" s="42">
        <v>1251</v>
      </c>
      <c r="U187" s="42">
        <v>814</v>
      </c>
      <c r="V187" s="42">
        <v>107</v>
      </c>
      <c r="W187" s="42">
        <v>4193</v>
      </c>
      <c r="X187" s="42">
        <v>4919</v>
      </c>
      <c r="Y187" s="42">
        <v>1001</v>
      </c>
      <c r="Z187" s="11">
        <v>104543</v>
      </c>
      <c r="AA187" s="42">
        <v>1138</v>
      </c>
      <c r="AB187" s="42">
        <v>337</v>
      </c>
      <c r="AC187" s="12">
        <v>1475</v>
      </c>
      <c r="AD187" s="42">
        <v>3044</v>
      </c>
      <c r="AE187" s="42">
        <v>262</v>
      </c>
      <c r="AF187" s="42">
        <v>52213</v>
      </c>
      <c r="AG187" s="42">
        <v>21132</v>
      </c>
      <c r="AH187" s="42">
        <v>107551</v>
      </c>
      <c r="AI187" s="42">
        <v>841</v>
      </c>
      <c r="AJ187" s="42">
        <v>4</v>
      </c>
      <c r="AK187" s="42">
        <v>450</v>
      </c>
      <c r="AL187" s="42">
        <v>53</v>
      </c>
      <c r="AM187" s="42">
        <v>12</v>
      </c>
      <c r="AN187" s="13">
        <v>185562</v>
      </c>
    </row>
    <row r="188" spans="1:40" hidden="1" x14ac:dyDescent="0.25">
      <c r="A188" s="47" t="s">
        <v>576</v>
      </c>
      <c r="B188" s="47" t="s">
        <v>577</v>
      </c>
      <c r="C188" s="47">
        <v>5862</v>
      </c>
      <c r="D188" s="47" t="s">
        <v>20</v>
      </c>
      <c r="E188" s="42">
        <v>1749</v>
      </c>
      <c r="F188" s="42">
        <v>2027</v>
      </c>
      <c r="G188" s="42">
        <v>42349</v>
      </c>
      <c r="H188" s="42">
        <v>885</v>
      </c>
      <c r="I188" s="42">
        <v>3487</v>
      </c>
      <c r="J188" s="10">
        <v>50497</v>
      </c>
      <c r="K188" s="42">
        <v>1755</v>
      </c>
      <c r="L188" s="42">
        <v>14736</v>
      </c>
      <c r="M188" s="42">
        <v>4289</v>
      </c>
      <c r="N188" s="42">
        <v>9</v>
      </c>
      <c r="O188" s="42">
        <v>61646</v>
      </c>
      <c r="P188" s="42">
        <v>55</v>
      </c>
      <c r="Q188" s="42">
        <v>83</v>
      </c>
      <c r="R188" s="42">
        <v>8281</v>
      </c>
      <c r="S188" s="42">
        <v>840</v>
      </c>
      <c r="T188" s="42">
        <v>508</v>
      </c>
      <c r="U188" s="42">
        <v>810</v>
      </c>
      <c r="V188" s="42">
        <v>100</v>
      </c>
      <c r="W188" s="42">
        <v>3344</v>
      </c>
      <c r="X188" s="42">
        <v>4906</v>
      </c>
      <c r="Y188" s="42">
        <v>1006</v>
      </c>
      <c r="Z188" s="11">
        <v>102368</v>
      </c>
      <c r="AA188" s="42">
        <v>1056</v>
      </c>
      <c r="AB188" s="42">
        <v>331</v>
      </c>
      <c r="AC188" s="12">
        <v>1387</v>
      </c>
      <c r="AD188" s="42">
        <v>2753</v>
      </c>
      <c r="AE188" s="42">
        <v>211</v>
      </c>
      <c r="AF188" s="42">
        <v>57494</v>
      </c>
      <c r="AG188" s="42">
        <v>30545</v>
      </c>
      <c r="AH188" s="42">
        <v>3483</v>
      </c>
      <c r="AI188" s="42">
        <v>722</v>
      </c>
      <c r="AJ188" s="42">
        <v>4</v>
      </c>
      <c r="AK188" s="42">
        <v>424</v>
      </c>
      <c r="AL188" s="42">
        <v>55</v>
      </c>
      <c r="AM188" s="42">
        <v>12</v>
      </c>
      <c r="AN188" s="13">
        <v>95703</v>
      </c>
    </row>
    <row r="189" spans="1:40" x14ac:dyDescent="0.25">
      <c r="A189" s="47" t="s">
        <v>580</v>
      </c>
      <c r="B189" s="47" t="s">
        <v>581</v>
      </c>
      <c r="C189" s="47">
        <v>5867</v>
      </c>
      <c r="D189" s="47" t="s">
        <v>49</v>
      </c>
      <c r="E189" s="42">
        <v>1519</v>
      </c>
      <c r="F189" s="42">
        <v>1930</v>
      </c>
      <c r="G189" s="42">
        <v>41173</v>
      </c>
      <c r="H189" s="42">
        <v>856</v>
      </c>
      <c r="I189" s="42">
        <v>3428</v>
      </c>
      <c r="J189" s="10">
        <v>48906</v>
      </c>
      <c r="K189" s="42">
        <v>1661</v>
      </c>
      <c r="L189" s="42">
        <v>14096</v>
      </c>
      <c r="M189" s="42">
        <v>4006</v>
      </c>
      <c r="N189" s="42">
        <v>6</v>
      </c>
      <c r="O189" s="42">
        <v>54563</v>
      </c>
      <c r="P189" s="42">
        <v>43</v>
      </c>
      <c r="Q189" s="42"/>
      <c r="R189" s="42">
        <v>7654</v>
      </c>
      <c r="S189" s="42">
        <v>816</v>
      </c>
      <c r="T189" s="42">
        <v>1244</v>
      </c>
      <c r="U189" s="42">
        <v>700</v>
      </c>
      <c r="V189" s="42">
        <v>106</v>
      </c>
      <c r="W189" s="42">
        <v>3652</v>
      </c>
      <c r="X189" s="42">
        <v>3793</v>
      </c>
      <c r="Y189" s="42">
        <v>997</v>
      </c>
      <c r="Z189" s="11">
        <v>93337</v>
      </c>
      <c r="AA189" s="42">
        <v>894</v>
      </c>
      <c r="AB189" s="42">
        <v>318</v>
      </c>
      <c r="AC189" s="12">
        <v>1212</v>
      </c>
      <c r="AD189" s="42">
        <v>2200</v>
      </c>
      <c r="AE189" s="42">
        <v>164</v>
      </c>
      <c r="AF189" s="42">
        <v>43887</v>
      </c>
      <c r="AG189" s="42">
        <v>17149</v>
      </c>
      <c r="AH189" s="42">
        <v>76962</v>
      </c>
      <c r="AI189" s="42">
        <v>393</v>
      </c>
      <c r="AJ189" s="42">
        <v>4</v>
      </c>
      <c r="AK189" s="42">
        <v>311</v>
      </c>
      <c r="AL189" s="42">
        <v>1</v>
      </c>
      <c r="AM189" s="42">
        <v>12</v>
      </c>
      <c r="AN189" s="13">
        <v>141083</v>
      </c>
    </row>
    <row r="190" spans="1:40" x14ac:dyDescent="0.25">
      <c r="A190" s="47" t="s">
        <v>583</v>
      </c>
      <c r="B190" s="47" t="s">
        <v>581</v>
      </c>
      <c r="C190" s="47">
        <v>5871</v>
      </c>
      <c r="D190" s="47" t="s">
        <v>49</v>
      </c>
      <c r="E190" s="42">
        <v>1734</v>
      </c>
      <c r="F190" s="42">
        <v>2001</v>
      </c>
      <c r="G190" s="42">
        <v>43360</v>
      </c>
      <c r="H190" s="42">
        <v>836</v>
      </c>
      <c r="I190" s="42">
        <v>3461</v>
      </c>
      <c r="J190" s="10">
        <v>51392</v>
      </c>
      <c r="K190" s="42">
        <v>1796</v>
      </c>
      <c r="L190" s="42">
        <v>17867</v>
      </c>
      <c r="M190" s="42">
        <v>4323</v>
      </c>
      <c r="N190" s="42">
        <v>6</v>
      </c>
      <c r="O190" s="42">
        <v>58650</v>
      </c>
      <c r="P190" s="42">
        <v>55</v>
      </c>
      <c r="Q190" s="42">
        <v>156</v>
      </c>
      <c r="R190" s="42">
        <v>8221</v>
      </c>
      <c r="S190" s="42">
        <v>835</v>
      </c>
      <c r="T190" s="42">
        <v>1248</v>
      </c>
      <c r="U190" s="42">
        <v>886</v>
      </c>
      <c r="V190" s="42">
        <v>107</v>
      </c>
      <c r="W190" s="42">
        <v>4528</v>
      </c>
      <c r="X190" s="42">
        <v>4954</v>
      </c>
      <c r="Y190" s="42">
        <v>997</v>
      </c>
      <c r="Z190" s="11">
        <v>104629</v>
      </c>
      <c r="AA190" s="42">
        <v>1098</v>
      </c>
      <c r="AB190" s="42">
        <v>341</v>
      </c>
      <c r="AC190" s="12">
        <v>1439</v>
      </c>
      <c r="AD190" s="42">
        <v>2920</v>
      </c>
      <c r="AE190" s="42">
        <v>210</v>
      </c>
      <c r="AF190" s="42">
        <v>51721</v>
      </c>
      <c r="AG190" s="42">
        <v>21336</v>
      </c>
      <c r="AH190" s="42">
        <v>106033</v>
      </c>
      <c r="AI190" s="42">
        <v>816</v>
      </c>
      <c r="AJ190" s="42">
        <v>4</v>
      </c>
      <c r="AK190" s="42">
        <v>418</v>
      </c>
      <c r="AL190" s="42">
        <v>43</v>
      </c>
      <c r="AM190" s="42">
        <v>12</v>
      </c>
      <c r="AN190" s="13">
        <v>183513</v>
      </c>
    </row>
    <row r="191" spans="1:40" hidden="1" x14ac:dyDescent="0.25">
      <c r="A191" s="47" t="s">
        <v>585</v>
      </c>
      <c r="B191" s="47" t="s">
        <v>586</v>
      </c>
      <c r="C191" s="47">
        <v>5873</v>
      </c>
      <c r="D191" s="47" t="s">
        <v>20</v>
      </c>
      <c r="E191" s="42">
        <v>1734</v>
      </c>
      <c r="F191" s="42">
        <v>2029</v>
      </c>
      <c r="G191" s="42">
        <v>43613</v>
      </c>
      <c r="H191" s="42">
        <v>859</v>
      </c>
      <c r="I191" s="42">
        <v>3504</v>
      </c>
      <c r="J191" s="10">
        <v>51739</v>
      </c>
      <c r="K191" s="42">
        <v>1562</v>
      </c>
      <c r="L191" s="42">
        <v>14294</v>
      </c>
      <c r="M191" s="42">
        <v>4273</v>
      </c>
      <c r="N191" s="42">
        <v>9</v>
      </c>
      <c r="O191" s="42">
        <v>61168</v>
      </c>
      <c r="P191" s="42">
        <v>55</v>
      </c>
      <c r="Q191" s="42"/>
      <c r="R191" s="42">
        <v>8157</v>
      </c>
      <c r="S191" s="42">
        <v>843</v>
      </c>
      <c r="T191" s="42">
        <v>817</v>
      </c>
      <c r="U191" s="42">
        <v>814</v>
      </c>
      <c r="V191" s="42">
        <v>106</v>
      </c>
      <c r="W191" s="42">
        <v>3660</v>
      </c>
      <c r="X191" s="42">
        <v>4705</v>
      </c>
      <c r="Y191" s="42">
        <v>836</v>
      </c>
      <c r="Z191" s="11">
        <v>101299</v>
      </c>
      <c r="AA191" s="42">
        <v>1101</v>
      </c>
      <c r="AB191" s="42">
        <v>337</v>
      </c>
      <c r="AC191" s="12">
        <v>1438</v>
      </c>
      <c r="AD191" s="42">
        <v>2685</v>
      </c>
      <c r="AE191" s="42">
        <v>213</v>
      </c>
      <c r="AF191" s="42">
        <v>57482</v>
      </c>
      <c r="AG191" s="42">
        <v>30613</v>
      </c>
      <c r="AH191" s="42">
        <v>3474</v>
      </c>
      <c r="AI191" s="42">
        <v>670</v>
      </c>
      <c r="AJ191" s="42">
        <v>4</v>
      </c>
      <c r="AK191" s="42">
        <v>385</v>
      </c>
      <c r="AL191" s="42">
        <v>45</v>
      </c>
      <c r="AM191" s="42">
        <v>12</v>
      </c>
      <c r="AN191" s="13">
        <v>95583</v>
      </c>
    </row>
    <row r="192" spans="1:40" x14ac:dyDescent="0.25">
      <c r="A192" s="47" t="s">
        <v>588</v>
      </c>
      <c r="B192" s="47" t="s">
        <v>589</v>
      </c>
      <c r="C192" s="47">
        <v>5876</v>
      </c>
      <c r="D192" s="47" t="s">
        <v>49</v>
      </c>
      <c r="E192" s="42">
        <v>1126</v>
      </c>
      <c r="F192" s="42">
        <v>1817</v>
      </c>
      <c r="G192" s="42">
        <v>38720</v>
      </c>
      <c r="H192" s="42">
        <v>859</v>
      </c>
      <c r="I192" s="42">
        <v>3422</v>
      </c>
      <c r="J192" s="10">
        <v>45944</v>
      </c>
      <c r="K192" s="42">
        <v>1539</v>
      </c>
      <c r="L192" s="42">
        <v>12290</v>
      </c>
      <c r="M192" s="42">
        <v>3666</v>
      </c>
      <c r="N192" s="42">
        <v>5</v>
      </c>
      <c r="O192" s="42">
        <v>52519</v>
      </c>
      <c r="P192" s="42">
        <v>42</v>
      </c>
      <c r="Q192" s="42"/>
      <c r="R192" s="42">
        <v>6730</v>
      </c>
      <c r="S192" s="42">
        <v>669</v>
      </c>
      <c r="T192" s="42">
        <v>1094</v>
      </c>
      <c r="U192" s="42">
        <v>648</v>
      </c>
      <c r="V192" s="42">
        <v>108</v>
      </c>
      <c r="W192" s="42">
        <v>2985</v>
      </c>
      <c r="X192" s="42">
        <v>2979</v>
      </c>
      <c r="Y192" s="42">
        <v>997</v>
      </c>
      <c r="Z192" s="11">
        <v>86271</v>
      </c>
      <c r="AA192" s="42">
        <v>695</v>
      </c>
      <c r="AB192" s="42">
        <v>237</v>
      </c>
      <c r="AC192" s="12">
        <v>932</v>
      </c>
      <c r="AD192" s="42">
        <v>1703</v>
      </c>
      <c r="AE192" s="42">
        <v>197</v>
      </c>
      <c r="AF192" s="42">
        <v>36610</v>
      </c>
      <c r="AG192" s="42">
        <v>14201</v>
      </c>
      <c r="AH192" s="42">
        <v>142153</v>
      </c>
      <c r="AI192" s="42">
        <v>312</v>
      </c>
      <c r="AJ192" s="42">
        <v>4</v>
      </c>
      <c r="AK192" s="42">
        <v>286</v>
      </c>
      <c r="AL192" s="42">
        <v>3</v>
      </c>
      <c r="AM192" s="42">
        <v>12</v>
      </c>
      <c r="AN192" s="13">
        <v>195481</v>
      </c>
    </row>
    <row r="193" spans="1:40" hidden="1" x14ac:dyDescent="0.25">
      <c r="A193" s="47" t="s">
        <v>591</v>
      </c>
      <c r="B193" s="47" t="s">
        <v>592</v>
      </c>
      <c r="C193" s="47">
        <v>5879</v>
      </c>
      <c r="D193" s="47" t="s">
        <v>20</v>
      </c>
      <c r="E193" s="42">
        <v>1733</v>
      </c>
      <c r="F193" s="42">
        <v>2036</v>
      </c>
      <c r="G193" s="42">
        <v>42676</v>
      </c>
      <c r="H193" s="42">
        <v>858</v>
      </c>
      <c r="I193" s="42">
        <v>3470</v>
      </c>
      <c r="J193" s="10">
        <v>50773</v>
      </c>
      <c r="K193" s="42">
        <v>1739</v>
      </c>
      <c r="L193" s="42">
        <v>16176</v>
      </c>
      <c r="M193" s="42">
        <v>4252</v>
      </c>
      <c r="N193" s="42">
        <v>9</v>
      </c>
      <c r="O193" s="42">
        <v>58518</v>
      </c>
      <c r="P193" s="42">
        <v>55</v>
      </c>
      <c r="Q193" s="42">
        <v>86</v>
      </c>
      <c r="R193" s="42">
        <v>8524</v>
      </c>
      <c r="S193" s="42">
        <v>840</v>
      </c>
      <c r="T193" s="42">
        <v>1626</v>
      </c>
      <c r="U193" s="42">
        <v>839</v>
      </c>
      <c r="V193" s="42">
        <v>105</v>
      </c>
      <c r="W193" s="42">
        <v>4089</v>
      </c>
      <c r="X193" s="42">
        <v>4961</v>
      </c>
      <c r="Y193" s="42">
        <v>998</v>
      </c>
      <c r="Z193" s="11">
        <v>102817</v>
      </c>
      <c r="AA193" s="42">
        <v>1055</v>
      </c>
      <c r="AB193" s="42">
        <v>322</v>
      </c>
      <c r="AC193" s="12">
        <v>1377</v>
      </c>
      <c r="AD193" s="42">
        <v>2748</v>
      </c>
      <c r="AE193" s="42">
        <v>216</v>
      </c>
      <c r="AF193" s="42">
        <v>57302</v>
      </c>
      <c r="AG193" s="42">
        <v>30464</v>
      </c>
      <c r="AH193" s="42">
        <v>3526</v>
      </c>
      <c r="AI193" s="42">
        <v>707</v>
      </c>
      <c r="AJ193" s="42">
        <v>4</v>
      </c>
      <c r="AK193" s="42">
        <v>430</v>
      </c>
      <c r="AL193" s="42">
        <v>48</v>
      </c>
      <c r="AM193" s="42">
        <v>10</v>
      </c>
      <c r="AN193" s="13">
        <v>95455</v>
      </c>
    </row>
    <row r="194" spans="1:40" hidden="1" x14ac:dyDescent="0.25">
      <c r="A194" s="47" t="s">
        <v>594</v>
      </c>
      <c r="B194" s="47" t="s">
        <v>595</v>
      </c>
      <c r="C194" s="47">
        <v>5882</v>
      </c>
      <c r="D194" s="47" t="s">
        <v>20</v>
      </c>
      <c r="E194" s="42">
        <v>1778</v>
      </c>
      <c r="F194" s="42">
        <v>2069</v>
      </c>
      <c r="G194" s="42">
        <v>42674</v>
      </c>
      <c r="H194" s="42">
        <v>881</v>
      </c>
      <c r="I194" s="42">
        <v>3508</v>
      </c>
      <c r="J194" s="10">
        <v>50910</v>
      </c>
      <c r="K194" s="42">
        <v>1696</v>
      </c>
      <c r="L194" s="42">
        <v>15088</v>
      </c>
      <c r="M194" s="42">
        <v>4355</v>
      </c>
      <c r="N194" s="42">
        <v>9</v>
      </c>
      <c r="O194" s="42">
        <v>62135</v>
      </c>
      <c r="P194" s="42">
        <v>56</v>
      </c>
      <c r="Q194" s="42"/>
      <c r="R194" s="42">
        <v>8486</v>
      </c>
      <c r="S194" s="42">
        <v>846</v>
      </c>
      <c r="T194" s="42">
        <v>1628</v>
      </c>
      <c r="U194" s="42">
        <v>762</v>
      </c>
      <c r="V194" s="42">
        <v>106</v>
      </c>
      <c r="W194" s="42">
        <v>4006</v>
      </c>
      <c r="X194" s="42">
        <v>4946</v>
      </c>
      <c r="Y194" s="42">
        <v>999</v>
      </c>
      <c r="Z194" s="11">
        <v>105118</v>
      </c>
      <c r="AA194" s="42">
        <v>1116</v>
      </c>
      <c r="AB194" s="42">
        <v>339</v>
      </c>
      <c r="AC194" s="12">
        <v>1455</v>
      </c>
      <c r="AD194" s="42">
        <v>2691</v>
      </c>
      <c r="AE194" s="42">
        <v>216</v>
      </c>
      <c r="AF194" s="42">
        <v>56994</v>
      </c>
      <c r="AG194" s="42">
        <v>30138</v>
      </c>
      <c r="AH194" s="42">
        <v>3309</v>
      </c>
      <c r="AI194" s="42">
        <v>726</v>
      </c>
      <c r="AJ194" s="42">
        <v>4</v>
      </c>
      <c r="AK194" s="42">
        <v>446</v>
      </c>
      <c r="AL194" s="42">
        <v>54</v>
      </c>
      <c r="AM194" s="42">
        <v>12</v>
      </c>
      <c r="AN194" s="13">
        <v>94590</v>
      </c>
    </row>
    <row r="195" spans="1:40" x14ac:dyDescent="0.25">
      <c r="A195" s="47" t="s">
        <v>598</v>
      </c>
      <c r="B195" s="47" t="s">
        <v>595</v>
      </c>
      <c r="C195" s="47">
        <v>5884</v>
      </c>
      <c r="D195" s="47" t="s">
        <v>49</v>
      </c>
      <c r="E195" s="42">
        <v>1701</v>
      </c>
      <c r="F195" s="42">
        <v>2001</v>
      </c>
      <c r="G195" s="42">
        <v>41043</v>
      </c>
      <c r="H195" s="42">
        <v>862</v>
      </c>
      <c r="I195" s="42">
        <v>3458</v>
      </c>
      <c r="J195" s="10">
        <v>49065</v>
      </c>
      <c r="K195" s="42">
        <v>1731</v>
      </c>
      <c r="L195" s="42">
        <v>17235</v>
      </c>
      <c r="M195" s="42">
        <v>3965</v>
      </c>
      <c r="N195" s="42">
        <v>6</v>
      </c>
      <c r="O195" s="42">
        <v>59584</v>
      </c>
      <c r="P195" s="42">
        <v>46</v>
      </c>
      <c r="Q195" s="42"/>
      <c r="R195" s="42">
        <v>5633</v>
      </c>
      <c r="S195" s="42">
        <v>143</v>
      </c>
      <c r="T195" s="42">
        <v>1251</v>
      </c>
      <c r="U195" s="42">
        <v>803</v>
      </c>
      <c r="V195" s="42">
        <v>14</v>
      </c>
      <c r="W195" s="42">
        <v>2991</v>
      </c>
      <c r="X195" s="42">
        <v>2942</v>
      </c>
      <c r="Y195" s="42">
        <v>999</v>
      </c>
      <c r="Z195" s="11">
        <v>97343</v>
      </c>
      <c r="AA195" s="42">
        <v>1102</v>
      </c>
      <c r="AB195" s="42">
        <v>344</v>
      </c>
      <c r="AC195" s="12">
        <v>1446</v>
      </c>
      <c r="AD195" s="42">
        <v>2784</v>
      </c>
      <c r="AE195" s="42">
        <v>268</v>
      </c>
      <c r="AF195" s="42">
        <v>50462</v>
      </c>
      <c r="AG195" s="42">
        <v>20264</v>
      </c>
      <c r="AH195" s="42">
        <v>139026</v>
      </c>
      <c r="AI195" s="42">
        <v>699</v>
      </c>
      <c r="AJ195" s="42">
        <v>4</v>
      </c>
      <c r="AK195" s="42">
        <v>429</v>
      </c>
      <c r="AL195" s="42">
        <v>54</v>
      </c>
      <c r="AM195" s="42">
        <v>12</v>
      </c>
      <c r="AN195" s="13">
        <v>214002</v>
      </c>
    </row>
    <row r="196" spans="1:40" hidden="1" x14ac:dyDescent="0.25">
      <c r="A196" s="47" t="s">
        <v>600</v>
      </c>
      <c r="B196" s="47" t="s">
        <v>595</v>
      </c>
      <c r="C196" s="47">
        <v>5885</v>
      </c>
      <c r="D196" s="47" t="s">
        <v>20</v>
      </c>
      <c r="E196" s="42">
        <v>1751</v>
      </c>
      <c r="F196" s="42">
        <v>2018</v>
      </c>
      <c r="G196" s="42">
        <v>43576</v>
      </c>
      <c r="H196" s="42">
        <v>881</v>
      </c>
      <c r="I196" s="42">
        <v>3529</v>
      </c>
      <c r="J196" s="10">
        <v>51755</v>
      </c>
      <c r="K196" s="42">
        <v>1764</v>
      </c>
      <c r="L196" s="42">
        <v>15809</v>
      </c>
      <c r="M196" s="42">
        <v>4212</v>
      </c>
      <c r="N196" s="42">
        <v>9</v>
      </c>
      <c r="O196" s="42">
        <v>59326</v>
      </c>
      <c r="P196" s="42">
        <v>56</v>
      </c>
      <c r="Q196" s="42">
        <v>81</v>
      </c>
      <c r="R196" s="42">
        <v>8472</v>
      </c>
      <c r="S196" s="42">
        <v>839</v>
      </c>
      <c r="T196" s="42">
        <v>1621</v>
      </c>
      <c r="U196" s="42">
        <v>846</v>
      </c>
      <c r="V196" s="42">
        <v>106</v>
      </c>
      <c r="W196" s="42">
        <v>4142</v>
      </c>
      <c r="X196" s="42">
        <v>4910</v>
      </c>
      <c r="Y196" s="42">
        <v>1003</v>
      </c>
      <c r="Z196" s="11">
        <v>103196</v>
      </c>
      <c r="AA196" s="42">
        <v>1185</v>
      </c>
      <c r="AB196" s="42">
        <v>335</v>
      </c>
      <c r="AC196" s="12">
        <v>1520</v>
      </c>
      <c r="AD196" s="42">
        <v>2844</v>
      </c>
      <c r="AE196" s="42">
        <v>275</v>
      </c>
      <c r="AF196" s="42">
        <v>57361</v>
      </c>
      <c r="AG196" s="42">
        <v>30609</v>
      </c>
      <c r="AH196" s="42">
        <v>3724</v>
      </c>
      <c r="AI196" s="42">
        <v>798</v>
      </c>
      <c r="AJ196" s="42">
        <v>4</v>
      </c>
      <c r="AK196" s="42">
        <v>424</v>
      </c>
      <c r="AL196" s="42">
        <v>48</v>
      </c>
      <c r="AM196" s="42">
        <v>71</v>
      </c>
      <c r="AN196" s="13">
        <v>96158</v>
      </c>
    </row>
    <row r="197" spans="1:40" x14ac:dyDescent="0.25">
      <c r="A197" s="47" t="s">
        <v>601</v>
      </c>
      <c r="B197" s="47" t="s">
        <v>602</v>
      </c>
      <c r="C197" s="47">
        <v>5889</v>
      </c>
      <c r="D197" s="47" t="s">
        <v>49</v>
      </c>
      <c r="E197" s="42">
        <v>1723</v>
      </c>
      <c r="F197" s="42">
        <v>2012</v>
      </c>
      <c r="G197" s="42">
        <v>43706</v>
      </c>
      <c r="H197" s="42">
        <v>873</v>
      </c>
      <c r="I197" s="42">
        <v>3500</v>
      </c>
      <c r="J197" s="10">
        <v>51814</v>
      </c>
      <c r="K197" s="42">
        <v>1734</v>
      </c>
      <c r="L197" s="42">
        <v>17523</v>
      </c>
      <c r="M197" s="42">
        <v>4193</v>
      </c>
      <c r="N197" s="42">
        <v>6</v>
      </c>
      <c r="O197" s="42">
        <v>63235</v>
      </c>
      <c r="P197" s="42">
        <v>51</v>
      </c>
      <c r="Q197" s="42"/>
      <c r="R197" s="42">
        <v>8392</v>
      </c>
      <c r="S197" s="42">
        <v>836</v>
      </c>
      <c r="T197" s="42">
        <v>1243</v>
      </c>
      <c r="U197" s="42">
        <v>824</v>
      </c>
      <c r="V197" s="42">
        <v>107</v>
      </c>
      <c r="W197" s="42">
        <v>4490</v>
      </c>
      <c r="X197" s="42">
        <v>5236</v>
      </c>
      <c r="Y197" s="42">
        <v>1006</v>
      </c>
      <c r="Z197" s="11">
        <v>108876</v>
      </c>
      <c r="AA197" s="42">
        <v>1160</v>
      </c>
      <c r="AB197" s="42">
        <v>349</v>
      </c>
      <c r="AC197" s="12">
        <v>1509</v>
      </c>
      <c r="AD197" s="42">
        <v>2991</v>
      </c>
      <c r="AE197" s="42">
        <v>251</v>
      </c>
      <c r="AF197" s="42">
        <v>51621</v>
      </c>
      <c r="AG197" s="42">
        <v>21308</v>
      </c>
      <c r="AH197" s="42">
        <v>74139</v>
      </c>
      <c r="AI197" s="42">
        <v>852</v>
      </c>
      <c r="AJ197" s="42">
        <v>4</v>
      </c>
      <c r="AK197" s="42">
        <v>445</v>
      </c>
      <c r="AL197" s="42">
        <v>42</v>
      </c>
      <c r="AM197" s="42">
        <v>12</v>
      </c>
      <c r="AN197" s="13">
        <v>151665</v>
      </c>
    </row>
    <row r="198" spans="1:40" hidden="1" x14ac:dyDescent="0.25">
      <c r="A198" s="47" t="s">
        <v>604</v>
      </c>
      <c r="B198" s="47" t="s">
        <v>605</v>
      </c>
      <c r="C198" s="47">
        <v>5896</v>
      </c>
      <c r="D198" s="47" t="s">
        <v>20</v>
      </c>
      <c r="E198" s="42">
        <v>1773</v>
      </c>
      <c r="F198" s="42">
        <v>2026</v>
      </c>
      <c r="G198" s="42">
        <v>43139</v>
      </c>
      <c r="H198" s="42">
        <v>882</v>
      </c>
      <c r="I198" s="42">
        <v>3531</v>
      </c>
      <c r="J198" s="10">
        <v>51351</v>
      </c>
      <c r="K198" s="42">
        <v>1739</v>
      </c>
      <c r="L198" s="42">
        <v>16457</v>
      </c>
      <c r="M198" s="42">
        <v>4271</v>
      </c>
      <c r="N198" s="42">
        <v>9</v>
      </c>
      <c r="O198" s="42">
        <v>62534</v>
      </c>
      <c r="P198" s="42">
        <v>58</v>
      </c>
      <c r="Q198" s="42"/>
      <c r="R198" s="42">
        <v>8514</v>
      </c>
      <c r="S198" s="42">
        <v>842</v>
      </c>
      <c r="T198" s="42">
        <v>1632</v>
      </c>
      <c r="U198" s="42">
        <v>847</v>
      </c>
      <c r="V198" s="42">
        <v>105</v>
      </c>
      <c r="W198" s="42">
        <v>4243</v>
      </c>
      <c r="X198" s="42">
        <v>4989</v>
      </c>
      <c r="Y198" s="42">
        <v>999</v>
      </c>
      <c r="Z198" s="11">
        <v>107239</v>
      </c>
      <c r="AA198" s="42">
        <v>1195</v>
      </c>
      <c r="AB198" s="42">
        <v>335</v>
      </c>
      <c r="AC198" s="12">
        <v>1530</v>
      </c>
      <c r="AD198" s="42">
        <v>2970</v>
      </c>
      <c r="AE198" s="42">
        <v>273</v>
      </c>
      <c r="AF198" s="42">
        <v>57958</v>
      </c>
      <c r="AG198" s="42">
        <v>31334</v>
      </c>
      <c r="AH198" s="42">
        <v>4059</v>
      </c>
      <c r="AI198" s="42">
        <v>836</v>
      </c>
      <c r="AJ198" s="42">
        <v>4</v>
      </c>
      <c r="AK198" s="42">
        <v>440</v>
      </c>
      <c r="AL198" s="42">
        <v>51</v>
      </c>
      <c r="AM198" s="42">
        <v>72</v>
      </c>
      <c r="AN198" s="13">
        <v>97997</v>
      </c>
    </row>
    <row r="199" spans="1:40" x14ac:dyDescent="0.25">
      <c r="A199" s="47" t="s">
        <v>608</v>
      </c>
      <c r="B199" s="47" t="s">
        <v>605</v>
      </c>
      <c r="C199" s="47">
        <v>5901</v>
      </c>
      <c r="D199" s="47" t="s">
        <v>49</v>
      </c>
      <c r="E199" s="42">
        <v>1698</v>
      </c>
      <c r="F199" s="42">
        <v>2013</v>
      </c>
      <c r="G199" s="42">
        <v>43312</v>
      </c>
      <c r="H199" s="42">
        <v>876</v>
      </c>
      <c r="I199" s="42">
        <v>3498</v>
      </c>
      <c r="J199" s="10">
        <v>51397</v>
      </c>
      <c r="K199" s="42">
        <v>1693</v>
      </c>
      <c r="L199" s="42">
        <v>17240</v>
      </c>
      <c r="M199" s="42">
        <v>4127</v>
      </c>
      <c r="N199" s="42">
        <v>9</v>
      </c>
      <c r="O199" s="42">
        <v>58650</v>
      </c>
      <c r="P199" s="42">
        <v>49</v>
      </c>
      <c r="Q199" s="42"/>
      <c r="R199" s="42">
        <v>8333</v>
      </c>
      <c r="S199" s="42">
        <v>840</v>
      </c>
      <c r="T199" s="42">
        <v>1249</v>
      </c>
      <c r="U199" s="42">
        <v>771</v>
      </c>
      <c r="V199" s="42">
        <v>106</v>
      </c>
      <c r="W199" s="42">
        <v>4546</v>
      </c>
      <c r="X199" s="42">
        <v>5073</v>
      </c>
      <c r="Y199" s="42">
        <v>1005</v>
      </c>
      <c r="Z199" s="11">
        <v>103691</v>
      </c>
      <c r="AA199" s="42">
        <v>1085</v>
      </c>
      <c r="AB199" s="42">
        <v>333</v>
      </c>
      <c r="AC199" s="12">
        <v>1418</v>
      </c>
      <c r="AD199" s="42">
        <v>2842</v>
      </c>
      <c r="AE199" s="42">
        <v>249</v>
      </c>
      <c r="AF199" s="42">
        <v>50928</v>
      </c>
      <c r="AG199" s="42">
        <v>20792</v>
      </c>
      <c r="AH199" s="42">
        <v>115308</v>
      </c>
      <c r="AI199" s="42">
        <v>757</v>
      </c>
      <c r="AJ199" s="42">
        <v>4</v>
      </c>
      <c r="AK199" s="42">
        <v>428</v>
      </c>
      <c r="AL199" s="42">
        <v>48</v>
      </c>
      <c r="AM199" s="42">
        <v>10</v>
      </c>
      <c r="AN199" s="13">
        <v>191366</v>
      </c>
    </row>
    <row r="200" spans="1:40" hidden="1" x14ac:dyDescent="0.25">
      <c r="A200" s="47" t="s">
        <v>611</v>
      </c>
      <c r="B200" s="47" t="s">
        <v>612</v>
      </c>
      <c r="C200" s="47">
        <v>5911</v>
      </c>
      <c r="D200" s="47" t="s">
        <v>20</v>
      </c>
      <c r="E200" s="42">
        <v>1767</v>
      </c>
      <c r="F200" s="42">
        <v>2012</v>
      </c>
      <c r="G200" s="42">
        <v>43139</v>
      </c>
      <c r="H200" s="42">
        <v>882</v>
      </c>
      <c r="I200" s="42">
        <v>3523</v>
      </c>
      <c r="J200" s="10">
        <v>51323</v>
      </c>
      <c r="K200" s="42">
        <v>1747</v>
      </c>
      <c r="L200" s="42">
        <v>16901</v>
      </c>
      <c r="M200" s="42">
        <v>4258</v>
      </c>
      <c r="N200" s="42">
        <v>9</v>
      </c>
      <c r="O200" s="42">
        <v>62881</v>
      </c>
      <c r="P200" s="42">
        <v>60</v>
      </c>
      <c r="Q200" s="42">
        <v>59</v>
      </c>
      <c r="R200" s="42">
        <v>8519</v>
      </c>
      <c r="S200" s="42">
        <v>843</v>
      </c>
      <c r="T200" s="42">
        <v>1634</v>
      </c>
      <c r="U200" s="42">
        <v>869</v>
      </c>
      <c r="V200" s="42">
        <v>107</v>
      </c>
      <c r="W200" s="42">
        <v>4301</v>
      </c>
      <c r="X200" s="42">
        <v>4959</v>
      </c>
      <c r="Y200" s="42">
        <v>996</v>
      </c>
      <c r="Z200" s="11">
        <v>108143</v>
      </c>
      <c r="AA200" s="42">
        <v>1164</v>
      </c>
      <c r="AB200" s="42">
        <v>325</v>
      </c>
      <c r="AC200" s="12">
        <v>1489</v>
      </c>
      <c r="AD200" s="42">
        <v>2911</v>
      </c>
      <c r="AE200" s="42">
        <v>268</v>
      </c>
      <c r="AF200" s="42">
        <v>57942</v>
      </c>
      <c r="AG200" s="42">
        <v>31085</v>
      </c>
      <c r="AH200" s="42">
        <v>3940</v>
      </c>
      <c r="AI200" s="42">
        <v>812</v>
      </c>
      <c r="AJ200" s="42">
        <v>4</v>
      </c>
      <c r="AK200" s="42">
        <v>442</v>
      </c>
      <c r="AL200" s="42">
        <v>53</v>
      </c>
      <c r="AM200" s="42">
        <v>73</v>
      </c>
      <c r="AN200" s="13">
        <v>97530</v>
      </c>
    </row>
    <row r="201" spans="1:40" x14ac:dyDescent="0.25">
      <c r="A201" s="47" t="s">
        <v>614</v>
      </c>
      <c r="B201" s="47" t="s">
        <v>612</v>
      </c>
      <c r="C201" s="47">
        <v>5913</v>
      </c>
      <c r="D201" s="47" t="s">
        <v>49</v>
      </c>
      <c r="E201" s="42">
        <v>1739</v>
      </c>
      <c r="F201" s="42">
        <v>1978</v>
      </c>
      <c r="G201" s="42">
        <v>43648</v>
      </c>
      <c r="H201" s="42">
        <v>872</v>
      </c>
      <c r="I201" s="42">
        <v>3471</v>
      </c>
      <c r="J201" s="10">
        <v>51708</v>
      </c>
      <c r="K201" s="42">
        <v>1673</v>
      </c>
      <c r="L201" s="42">
        <v>17439</v>
      </c>
      <c r="M201" s="42">
        <v>4291</v>
      </c>
      <c r="N201" s="42">
        <v>6</v>
      </c>
      <c r="O201" s="42">
        <v>62404</v>
      </c>
      <c r="P201" s="42">
        <v>46</v>
      </c>
      <c r="Q201" s="42"/>
      <c r="R201" s="42">
        <v>8486</v>
      </c>
      <c r="S201" s="42">
        <v>841</v>
      </c>
      <c r="T201" s="42">
        <v>1249</v>
      </c>
      <c r="U201" s="42">
        <v>789</v>
      </c>
      <c r="V201" s="42">
        <v>106</v>
      </c>
      <c r="W201" s="42">
        <v>4461</v>
      </c>
      <c r="X201" s="42">
        <v>5206</v>
      </c>
      <c r="Y201" s="42">
        <v>999</v>
      </c>
      <c r="Z201" s="11">
        <v>107996</v>
      </c>
      <c r="AA201" s="42">
        <v>1045</v>
      </c>
      <c r="AB201" s="42">
        <v>330</v>
      </c>
      <c r="AC201" s="12">
        <v>1375</v>
      </c>
      <c r="AD201" s="42">
        <v>2887</v>
      </c>
      <c r="AE201" s="42">
        <v>234</v>
      </c>
      <c r="AF201" s="42">
        <v>52006</v>
      </c>
      <c r="AG201" s="42">
        <v>21362</v>
      </c>
      <c r="AH201" s="42">
        <v>121069</v>
      </c>
      <c r="AI201" s="42">
        <v>789</v>
      </c>
      <c r="AJ201" s="42">
        <v>4</v>
      </c>
      <c r="AK201" s="42">
        <v>438</v>
      </c>
      <c r="AL201" s="42">
        <v>49</v>
      </c>
      <c r="AM201" s="42">
        <v>4</v>
      </c>
      <c r="AN201" s="13">
        <v>198842</v>
      </c>
    </row>
    <row r="202" spans="1:40" x14ac:dyDescent="0.25">
      <c r="A202" s="47" t="s">
        <v>616</v>
      </c>
      <c r="B202" s="47" t="s">
        <v>617</v>
      </c>
      <c r="C202" s="47">
        <v>5918</v>
      </c>
      <c r="D202" s="47" t="s">
        <v>49</v>
      </c>
      <c r="E202" s="42">
        <v>1696</v>
      </c>
      <c r="F202" s="42">
        <v>2020</v>
      </c>
      <c r="G202" s="42">
        <v>43511</v>
      </c>
      <c r="H202" s="42">
        <v>873</v>
      </c>
      <c r="I202" s="42">
        <v>3488</v>
      </c>
      <c r="J202" s="10">
        <v>51588</v>
      </c>
      <c r="K202" s="42">
        <v>1673</v>
      </c>
      <c r="L202" s="42">
        <v>17270</v>
      </c>
      <c r="M202" s="42">
        <v>4274</v>
      </c>
      <c r="N202" s="42">
        <v>9</v>
      </c>
      <c r="O202" s="42">
        <v>61075</v>
      </c>
      <c r="P202" s="42">
        <v>53</v>
      </c>
      <c r="Q202" s="42"/>
      <c r="R202" s="42">
        <v>8431</v>
      </c>
      <c r="S202" s="42">
        <v>844</v>
      </c>
      <c r="T202" s="42">
        <v>1253</v>
      </c>
      <c r="U202" s="42">
        <v>795</v>
      </c>
      <c r="V202" s="42">
        <v>107</v>
      </c>
      <c r="W202" s="42">
        <v>4412</v>
      </c>
      <c r="X202" s="42">
        <v>5205</v>
      </c>
      <c r="Y202" s="42">
        <v>998</v>
      </c>
      <c r="Z202" s="11">
        <v>106399</v>
      </c>
      <c r="AA202" s="42">
        <v>1061</v>
      </c>
      <c r="AB202" s="42">
        <v>328</v>
      </c>
      <c r="AC202" s="12">
        <v>1389</v>
      </c>
      <c r="AD202" s="42">
        <v>2877</v>
      </c>
      <c r="AE202" s="42">
        <v>230</v>
      </c>
      <c r="AF202" s="42">
        <v>51622</v>
      </c>
      <c r="AG202" s="42">
        <v>21233</v>
      </c>
      <c r="AH202" s="42">
        <v>152684</v>
      </c>
      <c r="AI202" s="42">
        <v>792</v>
      </c>
      <c r="AJ202" s="42">
        <v>4</v>
      </c>
      <c r="AK202" s="42">
        <v>434</v>
      </c>
      <c r="AL202" s="42">
        <v>53</v>
      </c>
      <c r="AM202" s="42"/>
      <c r="AN202" s="13">
        <v>229929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"/>
  <sheetViews>
    <sheetView tabSelected="1" workbookViewId="0">
      <pane ySplit="1" topLeftCell="A152" activePane="bottomLeft" state="frozen"/>
      <selection pane="bottomLeft" activeCell="O204" sqref="O204"/>
    </sheetView>
  </sheetViews>
  <sheetFormatPr defaultRowHeight="15" x14ac:dyDescent="0.25"/>
  <cols>
    <col min="1" max="1" width="20.5703125" customWidth="1"/>
    <col min="2" max="2" width="10.140625" bestFit="1" customWidth="1"/>
    <col min="3" max="3" width="8.42578125" customWidth="1"/>
    <col min="4" max="4" width="7.140625" customWidth="1"/>
    <col min="5" max="9" width="8.140625" customWidth="1"/>
    <col min="10" max="36" width="10" customWidth="1"/>
  </cols>
  <sheetData>
    <row r="1" spans="1:36" ht="135" customHeight="1" x14ac:dyDescent="0.25">
      <c r="A1" s="1" t="s">
        <v>0</v>
      </c>
      <c r="B1" s="1" t="s">
        <v>1</v>
      </c>
      <c r="C1" s="2" t="s">
        <v>5</v>
      </c>
      <c r="D1" s="1" t="s">
        <v>7</v>
      </c>
      <c r="E1" s="15" t="s">
        <v>684</v>
      </c>
      <c r="F1" s="15" t="s">
        <v>685</v>
      </c>
      <c r="G1" s="15" t="s">
        <v>686</v>
      </c>
      <c r="H1" s="15" t="s">
        <v>687</v>
      </c>
      <c r="I1" s="15" t="s">
        <v>688</v>
      </c>
      <c r="J1" s="16" t="s">
        <v>690</v>
      </c>
      <c r="K1" s="16" t="s">
        <v>691</v>
      </c>
      <c r="L1" s="16" t="s">
        <v>692</v>
      </c>
      <c r="M1" s="16" t="s">
        <v>693</v>
      </c>
      <c r="N1" s="16" t="s">
        <v>694</v>
      </c>
      <c r="O1" s="16" t="s">
        <v>695</v>
      </c>
      <c r="P1" s="16" t="s">
        <v>696</v>
      </c>
      <c r="Q1" s="16" t="s">
        <v>697</v>
      </c>
      <c r="R1" s="16" t="s">
        <v>698</v>
      </c>
      <c r="S1" s="16" t="s">
        <v>699</v>
      </c>
      <c r="T1" s="16" t="s">
        <v>700</v>
      </c>
      <c r="U1" s="16" t="s">
        <v>701</v>
      </c>
      <c r="V1" s="16" t="s">
        <v>702</v>
      </c>
      <c r="W1" s="16" t="s">
        <v>703</v>
      </c>
      <c r="X1" s="16" t="s">
        <v>704</v>
      </c>
      <c r="Y1" s="17" t="s">
        <v>706</v>
      </c>
      <c r="Z1" s="17" t="s">
        <v>707</v>
      </c>
      <c r="AA1" s="18" t="s">
        <v>709</v>
      </c>
      <c r="AB1" s="18" t="s">
        <v>710</v>
      </c>
      <c r="AC1" s="18" t="s">
        <v>711</v>
      </c>
      <c r="AD1" s="18" t="s">
        <v>712</v>
      </c>
      <c r="AE1" s="18" t="s">
        <v>713</v>
      </c>
      <c r="AF1" s="18" t="s">
        <v>714</v>
      </c>
      <c r="AG1" s="18" t="s">
        <v>715</v>
      </c>
      <c r="AH1" s="18" t="s">
        <v>716</v>
      </c>
      <c r="AI1" s="18" t="s">
        <v>717</v>
      </c>
      <c r="AJ1" s="18" t="s">
        <v>718</v>
      </c>
    </row>
    <row r="2" spans="1:36" hidden="1" x14ac:dyDescent="0.25">
      <c r="A2" s="47" t="s">
        <v>64</v>
      </c>
      <c r="B2" s="47" t="s">
        <v>65</v>
      </c>
      <c r="C2" s="47">
        <v>5113</v>
      </c>
      <c r="D2" s="47" t="s">
        <v>20</v>
      </c>
      <c r="E2" s="47">
        <v>55.4</v>
      </c>
      <c r="F2" s="47">
        <v>80.5</v>
      </c>
      <c r="G2" s="47">
        <v>28.2</v>
      </c>
      <c r="H2" s="42">
        <v>909</v>
      </c>
      <c r="I2" s="47">
        <v>90.1</v>
      </c>
      <c r="J2" s="47">
        <v>74.2</v>
      </c>
      <c r="K2" s="47">
        <v>27.5</v>
      </c>
      <c r="L2" s="47">
        <v>34.299999999999997</v>
      </c>
      <c r="M2" s="47">
        <v>29.7</v>
      </c>
      <c r="N2" s="47">
        <v>97.9</v>
      </c>
      <c r="O2" s="47">
        <v>20</v>
      </c>
      <c r="P2" s="47">
        <v>27.5</v>
      </c>
      <c r="Q2" s="47">
        <v>44.7</v>
      </c>
      <c r="R2" s="47">
        <v>7.2</v>
      </c>
      <c r="S2" s="47">
        <v>250</v>
      </c>
      <c r="T2" s="42">
        <v>4160</v>
      </c>
      <c r="U2" s="47">
        <v>202</v>
      </c>
      <c r="V2" s="42">
        <v>1520</v>
      </c>
      <c r="W2" s="42">
        <v>615</v>
      </c>
      <c r="X2" s="42">
        <v>4370</v>
      </c>
      <c r="Y2" s="47">
        <v>189</v>
      </c>
      <c r="Z2" s="47">
        <v>85.6</v>
      </c>
      <c r="AA2" s="47">
        <v>10.1</v>
      </c>
      <c r="AB2" s="47">
        <v>15.4</v>
      </c>
      <c r="AC2" s="47">
        <v>16.7</v>
      </c>
      <c r="AD2" s="47">
        <v>4.26</v>
      </c>
      <c r="AE2" s="47">
        <v>22.6</v>
      </c>
      <c r="AF2" s="47">
        <v>132</v>
      </c>
      <c r="AG2" s="47">
        <v>18.5</v>
      </c>
      <c r="AH2" s="47">
        <v>13.8</v>
      </c>
      <c r="AI2" s="47">
        <v>8.65</v>
      </c>
      <c r="AJ2" s="47">
        <v>15.2</v>
      </c>
    </row>
    <row r="3" spans="1:36" hidden="1" x14ac:dyDescent="0.25">
      <c r="A3" s="47" t="s">
        <v>64</v>
      </c>
      <c r="B3" s="47" t="s">
        <v>70</v>
      </c>
      <c r="C3" s="47">
        <v>5116</v>
      </c>
      <c r="D3" s="47" t="s">
        <v>20</v>
      </c>
      <c r="E3" s="47">
        <v>55.7</v>
      </c>
      <c r="F3" s="47">
        <v>76.3</v>
      </c>
      <c r="G3" s="47">
        <v>27.1</v>
      </c>
      <c r="H3" s="42">
        <v>650</v>
      </c>
      <c r="I3" s="47">
        <v>85</v>
      </c>
      <c r="J3" s="47">
        <v>44.8</v>
      </c>
      <c r="K3" s="47">
        <v>29.1</v>
      </c>
      <c r="L3" s="47">
        <v>34.700000000000003</v>
      </c>
      <c r="M3" s="47">
        <v>13</v>
      </c>
      <c r="N3" s="47">
        <v>97.1</v>
      </c>
      <c r="O3" s="47">
        <v>18.8</v>
      </c>
      <c r="P3" s="47">
        <v>37.5</v>
      </c>
      <c r="Q3" s="47">
        <v>44.1</v>
      </c>
      <c r="R3" s="47">
        <v>8.92</v>
      </c>
      <c r="S3" s="47">
        <v>170</v>
      </c>
      <c r="T3" s="42">
        <v>2940</v>
      </c>
      <c r="U3" s="47">
        <v>177</v>
      </c>
      <c r="V3" s="42">
        <v>1210</v>
      </c>
      <c r="W3" s="42">
        <v>631</v>
      </c>
      <c r="X3" s="42">
        <v>2850</v>
      </c>
      <c r="Y3" s="47">
        <v>137</v>
      </c>
      <c r="Z3" s="47">
        <v>60.900000000000013</v>
      </c>
      <c r="AA3" s="47">
        <v>10.3</v>
      </c>
      <c r="AB3" s="47">
        <v>17.600000000000001</v>
      </c>
      <c r="AC3" s="47">
        <v>18</v>
      </c>
      <c r="AD3" s="47">
        <v>4.22</v>
      </c>
      <c r="AE3" s="47">
        <v>22.9</v>
      </c>
      <c r="AF3" s="47">
        <v>138</v>
      </c>
      <c r="AG3" s="47">
        <v>16</v>
      </c>
      <c r="AH3" s="47">
        <v>11.1</v>
      </c>
      <c r="AI3" s="47">
        <v>6.05</v>
      </c>
      <c r="AJ3" s="47">
        <v>24</v>
      </c>
    </row>
    <row r="4" spans="1:36" hidden="1" x14ac:dyDescent="0.25">
      <c r="A4" s="47" t="s">
        <v>64</v>
      </c>
      <c r="B4" s="47" t="s">
        <v>73</v>
      </c>
      <c r="C4" s="47">
        <v>5118</v>
      </c>
      <c r="D4" s="47" t="s">
        <v>20</v>
      </c>
      <c r="E4" s="47">
        <v>51</v>
      </c>
      <c r="F4" s="47">
        <v>75.2</v>
      </c>
      <c r="G4" s="47">
        <v>25.5</v>
      </c>
      <c r="H4" s="42">
        <v>528</v>
      </c>
      <c r="I4" s="47">
        <v>85.9</v>
      </c>
      <c r="J4" s="47">
        <v>49.4</v>
      </c>
      <c r="K4" s="47">
        <v>20</v>
      </c>
      <c r="L4" s="47">
        <v>29.3</v>
      </c>
      <c r="M4" s="47">
        <v>29.3</v>
      </c>
      <c r="N4" s="47">
        <v>85.2</v>
      </c>
      <c r="O4" s="47">
        <v>15.7</v>
      </c>
      <c r="P4" s="47">
        <v>25.3</v>
      </c>
      <c r="Q4" s="47">
        <v>38.200000000000003</v>
      </c>
      <c r="R4" s="47">
        <v>5.7</v>
      </c>
      <c r="S4" s="47">
        <v>126</v>
      </c>
      <c r="T4" s="42">
        <v>2920</v>
      </c>
      <c r="U4" s="47">
        <v>149</v>
      </c>
      <c r="V4" s="42">
        <v>1290</v>
      </c>
      <c r="W4" s="42">
        <v>598</v>
      </c>
      <c r="X4" s="42">
        <v>2210</v>
      </c>
      <c r="Y4" s="47">
        <v>144</v>
      </c>
      <c r="Z4" s="47">
        <v>52.7</v>
      </c>
      <c r="AA4" s="47">
        <v>9.0399999999999991</v>
      </c>
      <c r="AB4" s="47">
        <v>11.7</v>
      </c>
      <c r="AC4" s="47">
        <v>16.5</v>
      </c>
      <c r="AD4" s="47">
        <v>4.01</v>
      </c>
      <c r="AE4" s="47">
        <v>18</v>
      </c>
      <c r="AF4" s="47">
        <v>203</v>
      </c>
      <c r="AG4" s="47">
        <v>18</v>
      </c>
      <c r="AH4" s="47">
        <v>9.34</v>
      </c>
      <c r="AI4" s="47">
        <v>11.5</v>
      </c>
      <c r="AJ4" s="47">
        <v>16.600000000000001</v>
      </c>
    </row>
    <row r="5" spans="1:36" hidden="1" x14ac:dyDescent="0.25">
      <c r="A5" s="47" t="s">
        <v>64</v>
      </c>
      <c r="B5" s="47" t="s">
        <v>73</v>
      </c>
      <c r="C5" s="47">
        <v>5119</v>
      </c>
      <c r="D5" s="47" t="s">
        <v>20</v>
      </c>
      <c r="E5" s="47">
        <v>54.79999999999999</v>
      </c>
      <c r="F5" s="47">
        <v>77.099999999999994</v>
      </c>
      <c r="G5" s="47">
        <v>25.7</v>
      </c>
      <c r="H5" s="42">
        <v>404</v>
      </c>
      <c r="I5" s="47">
        <v>85.9</v>
      </c>
      <c r="J5" s="47">
        <v>30.2</v>
      </c>
      <c r="K5" s="47">
        <v>25.7</v>
      </c>
      <c r="L5" s="47">
        <v>24.9</v>
      </c>
      <c r="M5" s="47">
        <v>10.7</v>
      </c>
      <c r="N5" s="47">
        <v>93.7</v>
      </c>
      <c r="O5" s="47">
        <v>21.6</v>
      </c>
      <c r="P5" s="47">
        <v>25.8</v>
      </c>
      <c r="Q5" s="47">
        <v>39.6</v>
      </c>
      <c r="R5" s="47">
        <v>7.77</v>
      </c>
      <c r="S5" s="47">
        <v>144</v>
      </c>
      <c r="T5" s="42">
        <v>2820</v>
      </c>
      <c r="U5" s="47">
        <v>156</v>
      </c>
      <c r="V5" s="42">
        <v>1320</v>
      </c>
      <c r="W5" s="42">
        <v>709</v>
      </c>
      <c r="X5" s="42">
        <v>2610</v>
      </c>
      <c r="Y5" s="47">
        <v>113</v>
      </c>
      <c r="Z5" s="47">
        <v>32.299999999999997</v>
      </c>
      <c r="AA5" s="47">
        <v>10</v>
      </c>
      <c r="AB5" s="47">
        <v>12.1</v>
      </c>
      <c r="AC5" s="47">
        <v>16.600000000000001</v>
      </c>
      <c r="AD5" s="47">
        <v>3.37</v>
      </c>
      <c r="AE5" s="47">
        <v>20.2</v>
      </c>
      <c r="AF5" s="47">
        <v>89.7</v>
      </c>
      <c r="AG5" s="47">
        <v>11</v>
      </c>
      <c r="AH5" s="47">
        <v>14</v>
      </c>
      <c r="AI5" s="47">
        <v>9.73</v>
      </c>
      <c r="AJ5" s="47">
        <v>19.7</v>
      </c>
    </row>
    <row r="6" spans="1:36" hidden="1" x14ac:dyDescent="0.25">
      <c r="A6" s="47" t="s">
        <v>77</v>
      </c>
      <c r="B6" s="47" t="s">
        <v>78</v>
      </c>
      <c r="C6" s="47">
        <v>5127</v>
      </c>
      <c r="D6" s="47" t="s">
        <v>20</v>
      </c>
      <c r="E6" s="47">
        <v>51.8</v>
      </c>
      <c r="F6" s="47">
        <v>71.7</v>
      </c>
      <c r="G6" s="47">
        <v>24.5</v>
      </c>
      <c r="H6" s="42">
        <v>593</v>
      </c>
      <c r="I6" s="47">
        <v>85.7</v>
      </c>
      <c r="J6" s="47">
        <v>24.1</v>
      </c>
      <c r="K6" s="47">
        <v>25.3</v>
      </c>
      <c r="L6" s="47">
        <v>27.2</v>
      </c>
      <c r="M6" s="47">
        <v>12.3</v>
      </c>
      <c r="N6" s="47">
        <v>88.8</v>
      </c>
      <c r="O6" s="47">
        <v>15.9</v>
      </c>
      <c r="P6" s="47">
        <v>22.5</v>
      </c>
      <c r="Q6" s="47">
        <v>39.1</v>
      </c>
      <c r="R6" s="47">
        <v>11.1</v>
      </c>
      <c r="S6" s="47">
        <v>110</v>
      </c>
      <c r="T6" s="42">
        <v>2040</v>
      </c>
      <c r="U6" s="47">
        <v>152</v>
      </c>
      <c r="V6" s="42">
        <v>1620</v>
      </c>
      <c r="W6" s="42">
        <v>642</v>
      </c>
      <c r="X6" s="42">
        <v>2070</v>
      </c>
      <c r="Y6" s="47">
        <v>99.2</v>
      </c>
      <c r="Z6" s="47">
        <v>42.8</v>
      </c>
      <c r="AA6" s="47">
        <v>9.25</v>
      </c>
      <c r="AB6" s="47">
        <v>16.2</v>
      </c>
      <c r="AC6" s="47">
        <v>17</v>
      </c>
      <c r="AD6" s="47">
        <v>4.3</v>
      </c>
      <c r="AE6" s="47">
        <v>18.5</v>
      </c>
      <c r="AF6" s="47">
        <v>299</v>
      </c>
      <c r="AG6" s="47">
        <v>25</v>
      </c>
      <c r="AH6" s="47">
        <v>8.84</v>
      </c>
      <c r="AI6" s="47">
        <v>8.7899999999999991</v>
      </c>
      <c r="AJ6" s="47">
        <v>16.3</v>
      </c>
    </row>
    <row r="7" spans="1:36" hidden="1" x14ac:dyDescent="0.25">
      <c r="A7" s="47" t="s">
        <v>77</v>
      </c>
      <c r="B7" s="47" t="s">
        <v>83</v>
      </c>
      <c r="C7" s="47">
        <v>5137</v>
      </c>
      <c r="D7" s="47" t="s">
        <v>20</v>
      </c>
      <c r="E7" s="47">
        <v>54.29999999999999</v>
      </c>
      <c r="F7" s="47">
        <v>75.099999999999994</v>
      </c>
      <c r="G7" s="47">
        <v>25.1</v>
      </c>
      <c r="H7" s="42">
        <v>898</v>
      </c>
      <c r="I7" s="47">
        <v>85.9</v>
      </c>
      <c r="J7" s="47">
        <v>26.8</v>
      </c>
      <c r="K7" s="47">
        <v>25.3</v>
      </c>
      <c r="L7" s="47">
        <v>26.9</v>
      </c>
      <c r="M7" s="47">
        <v>10.7</v>
      </c>
      <c r="N7" s="47">
        <v>91</v>
      </c>
      <c r="O7" s="47">
        <v>19.2</v>
      </c>
      <c r="P7" s="47">
        <v>26.2</v>
      </c>
      <c r="Q7" s="47">
        <v>36</v>
      </c>
      <c r="R7" s="47">
        <v>9.11</v>
      </c>
      <c r="S7" s="47">
        <v>122</v>
      </c>
      <c r="T7" s="42">
        <v>3050</v>
      </c>
      <c r="U7" s="47">
        <v>161</v>
      </c>
      <c r="V7" s="42">
        <v>1390</v>
      </c>
      <c r="W7" s="42">
        <v>641</v>
      </c>
      <c r="X7" s="42">
        <v>2490</v>
      </c>
      <c r="Y7" s="47">
        <v>97.4</v>
      </c>
      <c r="Z7" s="47">
        <v>49.7</v>
      </c>
      <c r="AA7" s="47">
        <v>9.9600000000000009</v>
      </c>
      <c r="AB7" s="47">
        <v>11.9</v>
      </c>
      <c r="AC7" s="47">
        <v>18.100000000000001</v>
      </c>
      <c r="AD7" s="47">
        <v>4.54</v>
      </c>
      <c r="AE7" s="47">
        <v>21.9</v>
      </c>
      <c r="AF7" s="47">
        <v>79.099999999999994</v>
      </c>
      <c r="AG7" s="47">
        <v>19</v>
      </c>
      <c r="AH7" s="47">
        <v>26.4</v>
      </c>
      <c r="AI7" s="47">
        <v>17</v>
      </c>
      <c r="AJ7" s="47">
        <v>17.899999999999999</v>
      </c>
    </row>
    <row r="8" spans="1:36" hidden="1" x14ac:dyDescent="0.25">
      <c r="A8" s="47" t="s">
        <v>86</v>
      </c>
      <c r="B8" s="47" t="s">
        <v>87</v>
      </c>
      <c r="C8" s="47">
        <v>5146</v>
      </c>
      <c r="D8" s="47" t="s">
        <v>20</v>
      </c>
      <c r="E8" s="47">
        <v>55.599999999999987</v>
      </c>
      <c r="F8" s="47">
        <v>79.599999999999994</v>
      </c>
      <c r="G8" s="47">
        <v>26.7</v>
      </c>
      <c r="H8" s="42">
        <v>543</v>
      </c>
      <c r="I8" s="47">
        <v>88.2</v>
      </c>
      <c r="J8" s="47">
        <v>32.5</v>
      </c>
      <c r="K8" s="47">
        <v>25.4</v>
      </c>
      <c r="L8" s="47">
        <v>32.5</v>
      </c>
      <c r="M8" s="47">
        <v>10.7</v>
      </c>
      <c r="N8" s="47">
        <v>93.2</v>
      </c>
      <c r="O8" s="47">
        <v>22.2</v>
      </c>
      <c r="P8" s="47">
        <v>21.6</v>
      </c>
      <c r="Q8" s="47">
        <v>40</v>
      </c>
      <c r="R8" s="47">
        <v>8.08</v>
      </c>
      <c r="S8" s="47">
        <v>119</v>
      </c>
      <c r="T8" s="42">
        <v>3250</v>
      </c>
      <c r="U8" s="47">
        <v>189</v>
      </c>
      <c r="V8" s="42">
        <v>1720</v>
      </c>
      <c r="W8" s="42">
        <v>745</v>
      </c>
      <c r="X8" s="42">
        <v>2480</v>
      </c>
      <c r="Y8" s="47">
        <v>121</v>
      </c>
      <c r="Z8" s="47">
        <v>50.5</v>
      </c>
      <c r="AA8" s="47">
        <v>9.83</v>
      </c>
      <c r="AB8" s="47">
        <v>11.2</v>
      </c>
      <c r="AC8" s="47">
        <v>17.3</v>
      </c>
      <c r="AD8" s="47">
        <v>4.22</v>
      </c>
      <c r="AE8" s="47">
        <v>20.3</v>
      </c>
      <c r="AF8" s="47">
        <v>302</v>
      </c>
      <c r="AG8" s="47">
        <v>27</v>
      </c>
      <c r="AH8" s="47">
        <v>15.5</v>
      </c>
      <c r="AI8" s="47">
        <v>5.32</v>
      </c>
      <c r="AJ8" s="47">
        <v>20.7</v>
      </c>
    </row>
    <row r="9" spans="1:36" hidden="1" x14ac:dyDescent="0.25">
      <c r="A9" s="47" t="s">
        <v>86</v>
      </c>
      <c r="B9" s="47" t="s">
        <v>89</v>
      </c>
      <c r="C9" s="47">
        <v>5156</v>
      </c>
      <c r="D9" s="47" t="s">
        <v>20</v>
      </c>
      <c r="E9" s="47">
        <v>54.4</v>
      </c>
      <c r="F9" s="47">
        <v>76.900000000000006</v>
      </c>
      <c r="G9" s="47">
        <v>26.7</v>
      </c>
      <c r="H9" s="42">
        <v>495</v>
      </c>
      <c r="I9" s="47">
        <v>88.6</v>
      </c>
      <c r="J9" s="47">
        <v>29.6</v>
      </c>
      <c r="K9" s="47">
        <v>26.6</v>
      </c>
      <c r="L9" s="47">
        <v>27.8</v>
      </c>
      <c r="M9" s="47">
        <v>14.7</v>
      </c>
      <c r="N9" s="47">
        <v>95.1</v>
      </c>
      <c r="O9" s="47">
        <v>17.3</v>
      </c>
      <c r="P9" s="47">
        <v>24.8</v>
      </c>
      <c r="Q9" s="47">
        <v>43.8</v>
      </c>
      <c r="R9" s="47">
        <v>10.7</v>
      </c>
      <c r="S9" s="47">
        <v>139</v>
      </c>
      <c r="T9" s="42">
        <v>2620</v>
      </c>
      <c r="U9" s="47">
        <v>155</v>
      </c>
      <c r="V9" s="42">
        <v>1480</v>
      </c>
      <c r="W9" s="42">
        <v>688</v>
      </c>
      <c r="X9" s="42">
        <v>2360</v>
      </c>
      <c r="Y9" s="47">
        <v>111</v>
      </c>
      <c r="Z9" s="47">
        <v>57.7</v>
      </c>
      <c r="AA9" s="47">
        <v>10.8</v>
      </c>
      <c r="AB9" s="47">
        <v>16.3</v>
      </c>
      <c r="AC9" s="47">
        <v>17.899999999999999</v>
      </c>
      <c r="AD9" s="47">
        <v>4.3</v>
      </c>
      <c r="AE9" s="47">
        <v>22.9</v>
      </c>
      <c r="AF9" s="47">
        <v>70</v>
      </c>
      <c r="AG9" s="47">
        <v>17</v>
      </c>
      <c r="AH9" s="47">
        <v>10.6</v>
      </c>
      <c r="AI9" s="47">
        <v>7.21</v>
      </c>
      <c r="AJ9" s="47">
        <v>13.7</v>
      </c>
    </row>
    <row r="10" spans="1:36" hidden="1" x14ac:dyDescent="0.25">
      <c r="A10" s="47" t="s">
        <v>86</v>
      </c>
      <c r="B10" s="47" t="s">
        <v>91</v>
      </c>
      <c r="C10" s="47">
        <v>5162</v>
      </c>
      <c r="D10" s="47" t="s">
        <v>20</v>
      </c>
      <c r="E10" s="47">
        <v>55.6</v>
      </c>
      <c r="F10" s="47">
        <v>81.3</v>
      </c>
      <c r="G10" s="47">
        <v>29.7</v>
      </c>
      <c r="H10" s="42">
        <v>806</v>
      </c>
      <c r="I10" s="47">
        <v>88.8</v>
      </c>
      <c r="J10" s="47">
        <v>36.4</v>
      </c>
      <c r="K10" s="47">
        <v>30.4</v>
      </c>
      <c r="L10" s="47">
        <v>35.1</v>
      </c>
      <c r="M10" s="47">
        <v>25.3</v>
      </c>
      <c r="N10" s="47">
        <v>104</v>
      </c>
      <c r="O10" s="47">
        <v>23.8</v>
      </c>
      <c r="P10" s="47">
        <v>24.1</v>
      </c>
      <c r="Q10" s="47">
        <v>43.4</v>
      </c>
      <c r="R10" s="47">
        <v>10.1</v>
      </c>
      <c r="S10" s="47">
        <v>117</v>
      </c>
      <c r="T10" s="42">
        <v>11400</v>
      </c>
      <c r="U10" s="47">
        <v>205</v>
      </c>
      <c r="V10" s="42">
        <v>7420</v>
      </c>
      <c r="W10" s="42">
        <v>1790</v>
      </c>
      <c r="X10" s="42">
        <v>11400</v>
      </c>
      <c r="Y10" s="47">
        <v>135</v>
      </c>
      <c r="Z10" s="47">
        <v>51.3</v>
      </c>
      <c r="AA10" s="47">
        <v>9.4700000000000006</v>
      </c>
      <c r="AB10" s="47">
        <v>11.1</v>
      </c>
      <c r="AC10" s="47">
        <v>17.8</v>
      </c>
      <c r="AD10" s="47">
        <v>4.24</v>
      </c>
      <c r="AE10" s="47">
        <v>21.1</v>
      </c>
      <c r="AF10" s="47">
        <v>103</v>
      </c>
      <c r="AG10" s="47">
        <v>15</v>
      </c>
      <c r="AH10" s="47">
        <v>11.4</v>
      </c>
      <c r="AI10" s="47">
        <v>25.5</v>
      </c>
      <c r="AJ10" s="47">
        <v>27.1</v>
      </c>
    </row>
    <row r="11" spans="1:36" hidden="1" x14ac:dyDescent="0.25">
      <c r="A11" s="47" t="s">
        <v>94</v>
      </c>
      <c r="B11" s="47" t="s">
        <v>95</v>
      </c>
      <c r="C11" s="47">
        <v>5163</v>
      </c>
      <c r="D11" s="47" t="s">
        <v>20</v>
      </c>
      <c r="E11" s="47">
        <v>57.7</v>
      </c>
      <c r="F11" s="47">
        <v>82.5</v>
      </c>
      <c r="G11" s="47">
        <v>29.8</v>
      </c>
      <c r="H11" s="42">
        <v>593</v>
      </c>
      <c r="I11" s="47">
        <v>91.4</v>
      </c>
      <c r="J11" s="47">
        <v>33.1</v>
      </c>
      <c r="K11" s="47">
        <v>28.7</v>
      </c>
      <c r="L11" s="47">
        <v>29.7</v>
      </c>
      <c r="M11" s="47">
        <v>15.3</v>
      </c>
      <c r="N11" s="47">
        <v>101</v>
      </c>
      <c r="O11" s="47">
        <v>20.399999999999999</v>
      </c>
      <c r="P11" s="47">
        <v>22.8</v>
      </c>
      <c r="Q11" s="47">
        <v>39.700000000000003</v>
      </c>
      <c r="R11" s="47">
        <v>8.7100000000000009</v>
      </c>
      <c r="S11" s="47">
        <v>138</v>
      </c>
      <c r="T11" s="42">
        <v>2920</v>
      </c>
      <c r="U11" s="47">
        <v>195</v>
      </c>
      <c r="V11" s="42">
        <v>1720</v>
      </c>
      <c r="W11" s="42">
        <v>824</v>
      </c>
      <c r="X11" s="42">
        <v>2510</v>
      </c>
      <c r="Y11" s="47">
        <v>145</v>
      </c>
      <c r="Z11" s="47">
        <v>70.5</v>
      </c>
      <c r="AA11" s="47">
        <v>10.9</v>
      </c>
      <c r="AB11" s="47">
        <v>16.7</v>
      </c>
      <c r="AC11" s="47">
        <v>20</v>
      </c>
      <c r="AD11" s="47">
        <v>4.68</v>
      </c>
      <c r="AE11" s="47">
        <v>17.899999999999999</v>
      </c>
      <c r="AF11" s="47">
        <v>153</v>
      </c>
      <c r="AG11" s="47">
        <v>25</v>
      </c>
      <c r="AH11" s="47">
        <v>12.1</v>
      </c>
      <c r="AI11" s="47">
        <v>8.09</v>
      </c>
      <c r="AJ11" s="47">
        <v>13.6</v>
      </c>
    </row>
    <row r="12" spans="1:36" hidden="1" x14ac:dyDescent="0.25">
      <c r="A12" s="47" t="s">
        <v>94</v>
      </c>
      <c r="B12" s="47" t="s">
        <v>96</v>
      </c>
      <c r="C12" s="47">
        <v>5169</v>
      </c>
      <c r="D12" s="47" t="s">
        <v>20</v>
      </c>
      <c r="E12" s="47">
        <v>55.9</v>
      </c>
      <c r="F12" s="47">
        <v>81.2</v>
      </c>
      <c r="G12" s="47">
        <v>28.4</v>
      </c>
      <c r="H12" s="42">
        <v>836</v>
      </c>
      <c r="I12" s="47">
        <v>89.3</v>
      </c>
      <c r="J12" s="47">
        <v>39.299999999999997</v>
      </c>
      <c r="K12" s="47">
        <v>28.3</v>
      </c>
      <c r="L12" s="47">
        <v>33.700000000000003</v>
      </c>
      <c r="M12" s="47">
        <v>19.3</v>
      </c>
      <c r="N12" s="47">
        <v>99</v>
      </c>
      <c r="O12" s="47">
        <v>18.5</v>
      </c>
      <c r="P12" s="47">
        <v>24.1</v>
      </c>
      <c r="Q12" s="47">
        <v>40.1</v>
      </c>
      <c r="R12" s="47">
        <v>10.1</v>
      </c>
      <c r="S12" s="47">
        <v>119</v>
      </c>
      <c r="T12" s="42">
        <v>3370</v>
      </c>
      <c r="U12" s="47">
        <v>175</v>
      </c>
      <c r="V12" s="42">
        <v>1640</v>
      </c>
      <c r="W12" s="42">
        <v>788</v>
      </c>
      <c r="X12" s="42">
        <v>3000</v>
      </c>
      <c r="Y12" s="47">
        <v>132</v>
      </c>
      <c r="Z12" s="47">
        <v>40.4</v>
      </c>
      <c r="AA12" s="47">
        <v>8.7899999999999991</v>
      </c>
      <c r="AB12" s="47">
        <v>15</v>
      </c>
      <c r="AC12" s="47">
        <v>17.7</v>
      </c>
      <c r="AD12" s="47">
        <v>4.5</v>
      </c>
      <c r="AE12" s="47">
        <v>19</v>
      </c>
      <c r="AF12" s="47">
        <v>179</v>
      </c>
      <c r="AG12" s="47">
        <v>41</v>
      </c>
      <c r="AH12" s="47">
        <v>10.3</v>
      </c>
      <c r="AI12" s="47">
        <v>7.24</v>
      </c>
      <c r="AJ12" s="47">
        <v>12.2</v>
      </c>
    </row>
    <row r="13" spans="1:36" hidden="1" x14ac:dyDescent="0.25">
      <c r="A13" s="47" t="s">
        <v>99</v>
      </c>
      <c r="B13" s="47" t="s">
        <v>100</v>
      </c>
      <c r="C13" s="47">
        <v>5178</v>
      </c>
      <c r="D13" s="47" t="s">
        <v>20</v>
      </c>
      <c r="E13" s="47">
        <v>54.9</v>
      </c>
      <c r="F13" s="47">
        <v>78.7</v>
      </c>
      <c r="G13" s="47">
        <v>27.1</v>
      </c>
      <c r="H13" s="42">
        <v>900</v>
      </c>
      <c r="I13" s="47">
        <v>89.6</v>
      </c>
      <c r="J13" s="47">
        <v>31.7</v>
      </c>
      <c r="K13" s="47">
        <v>25.9</v>
      </c>
      <c r="L13" s="47">
        <v>33.200000000000003</v>
      </c>
      <c r="M13" s="47">
        <v>13</v>
      </c>
      <c r="N13" s="47">
        <v>96</v>
      </c>
      <c r="O13" s="47">
        <v>22.9</v>
      </c>
      <c r="P13" s="47">
        <v>26.7</v>
      </c>
      <c r="Q13" s="47">
        <v>42.2</v>
      </c>
      <c r="R13" s="47">
        <v>11.2</v>
      </c>
      <c r="S13" s="47">
        <v>154</v>
      </c>
      <c r="T13" s="42">
        <v>4750</v>
      </c>
      <c r="U13" s="47">
        <v>168</v>
      </c>
      <c r="V13" s="42">
        <v>1460</v>
      </c>
      <c r="W13" s="42">
        <v>735</v>
      </c>
      <c r="X13" s="42">
        <v>4520</v>
      </c>
      <c r="Y13" s="47">
        <v>128</v>
      </c>
      <c r="Z13" s="47">
        <v>42.6</v>
      </c>
      <c r="AA13" s="47">
        <v>9.23</v>
      </c>
      <c r="AB13" s="47">
        <v>11</v>
      </c>
      <c r="AC13" s="47">
        <v>18.8</v>
      </c>
      <c r="AD13" s="47">
        <v>4.62</v>
      </c>
      <c r="AE13" s="47">
        <v>21.2</v>
      </c>
      <c r="AF13" s="47">
        <v>108</v>
      </c>
      <c r="AG13" s="47">
        <v>22.5</v>
      </c>
      <c r="AH13" s="47">
        <v>14.4</v>
      </c>
      <c r="AI13" s="47">
        <v>11.1</v>
      </c>
      <c r="AJ13" s="47">
        <v>16.8</v>
      </c>
    </row>
    <row r="14" spans="1:36" hidden="1" x14ac:dyDescent="0.25">
      <c r="A14" s="47" t="s">
        <v>99</v>
      </c>
      <c r="B14" s="47" t="s">
        <v>103</v>
      </c>
      <c r="C14" s="47">
        <v>5181</v>
      </c>
      <c r="D14" s="47" t="s">
        <v>20</v>
      </c>
      <c r="E14" s="47">
        <v>55.4</v>
      </c>
      <c r="F14" s="47">
        <v>76.599999999999994</v>
      </c>
      <c r="G14" s="47">
        <v>27.1</v>
      </c>
      <c r="H14" s="42">
        <v>489</v>
      </c>
      <c r="I14" s="47">
        <v>87.2</v>
      </c>
      <c r="J14" s="47">
        <v>39.5</v>
      </c>
      <c r="K14" s="47">
        <v>26.8</v>
      </c>
      <c r="L14" s="47">
        <v>29.1</v>
      </c>
      <c r="M14" s="47">
        <v>13.3</v>
      </c>
      <c r="N14" s="47">
        <v>95</v>
      </c>
      <c r="O14" s="47">
        <v>23.6</v>
      </c>
      <c r="P14" s="47">
        <v>28.8</v>
      </c>
      <c r="Q14" s="47">
        <v>41.2</v>
      </c>
      <c r="R14" s="47">
        <v>9.2799999999999994</v>
      </c>
      <c r="S14" s="47">
        <v>118</v>
      </c>
      <c r="T14" s="42">
        <v>3800</v>
      </c>
      <c r="U14" s="47">
        <v>170</v>
      </c>
      <c r="V14" s="42">
        <v>1870</v>
      </c>
      <c r="W14" s="42">
        <v>821</v>
      </c>
      <c r="X14" s="42">
        <v>3630</v>
      </c>
      <c r="Y14" s="47">
        <v>137</v>
      </c>
      <c r="Z14" s="47">
        <v>67.599999999999994</v>
      </c>
      <c r="AA14" s="47">
        <v>9.49</v>
      </c>
      <c r="AB14" s="47">
        <v>10.6</v>
      </c>
      <c r="AC14" s="47">
        <v>19.100000000000001</v>
      </c>
      <c r="AD14" s="47">
        <v>4.33</v>
      </c>
      <c r="AE14" s="47">
        <v>18.7</v>
      </c>
      <c r="AF14" s="47">
        <v>332</v>
      </c>
      <c r="AG14" s="47">
        <v>23</v>
      </c>
      <c r="AH14" s="47">
        <v>13.2</v>
      </c>
      <c r="AI14" s="47">
        <v>4.01</v>
      </c>
      <c r="AJ14" s="47">
        <v>19</v>
      </c>
    </row>
    <row r="15" spans="1:36" hidden="1" x14ac:dyDescent="0.25">
      <c r="A15" s="47" t="s">
        <v>99</v>
      </c>
      <c r="B15" s="47" t="s">
        <v>103</v>
      </c>
      <c r="C15" s="47">
        <v>5195</v>
      </c>
      <c r="D15" s="47" t="s">
        <v>20</v>
      </c>
      <c r="E15" s="47">
        <v>58.3</v>
      </c>
      <c r="F15" s="47">
        <v>77.400000000000006</v>
      </c>
      <c r="G15" s="47">
        <v>28.1</v>
      </c>
      <c r="H15" s="42">
        <v>622</v>
      </c>
      <c r="I15" s="47">
        <v>89.9</v>
      </c>
      <c r="J15" s="47">
        <v>36.799999999999997</v>
      </c>
      <c r="K15" s="47">
        <v>27.6</v>
      </c>
      <c r="L15" s="47">
        <v>37</v>
      </c>
      <c r="M15" s="47">
        <v>14.7</v>
      </c>
      <c r="N15" s="47">
        <v>101</v>
      </c>
      <c r="O15" s="47">
        <v>21.4</v>
      </c>
      <c r="P15" s="47">
        <v>25.5</v>
      </c>
      <c r="Q15" s="47">
        <v>45</v>
      </c>
      <c r="R15" s="47">
        <v>8.8800000000000008</v>
      </c>
      <c r="S15" s="47">
        <v>141</v>
      </c>
      <c r="T15" s="42">
        <v>4530</v>
      </c>
      <c r="U15" s="47">
        <v>205</v>
      </c>
      <c r="V15" s="42">
        <v>1570</v>
      </c>
      <c r="W15" s="42">
        <v>855</v>
      </c>
      <c r="X15" s="42">
        <v>4940</v>
      </c>
      <c r="Y15" s="47">
        <v>131</v>
      </c>
      <c r="Z15" s="47">
        <v>53.8</v>
      </c>
      <c r="AA15" s="47">
        <v>8.51</v>
      </c>
      <c r="AB15" s="47">
        <v>12.6</v>
      </c>
      <c r="AC15" s="47">
        <v>18.3</v>
      </c>
      <c r="AD15" s="47">
        <v>4.45</v>
      </c>
      <c r="AE15" s="47">
        <v>18.7</v>
      </c>
      <c r="AF15" s="47">
        <v>217</v>
      </c>
      <c r="AG15" s="47">
        <v>19</v>
      </c>
      <c r="AH15" s="47">
        <v>14.1</v>
      </c>
      <c r="AI15" s="47">
        <v>18.100000000000001</v>
      </c>
      <c r="AJ15" s="47">
        <v>32</v>
      </c>
    </row>
    <row r="16" spans="1:36" hidden="1" x14ac:dyDescent="0.25">
      <c r="A16" s="47" t="s">
        <v>99</v>
      </c>
      <c r="B16" s="47" t="s">
        <v>108</v>
      </c>
      <c r="C16" s="47">
        <v>5196</v>
      </c>
      <c r="D16" s="47" t="s">
        <v>20</v>
      </c>
      <c r="E16" s="47">
        <v>58.9</v>
      </c>
      <c r="F16" s="47">
        <v>84.3</v>
      </c>
      <c r="G16" s="47">
        <v>29.2</v>
      </c>
      <c r="H16" s="42">
        <v>767</v>
      </c>
      <c r="I16" s="47">
        <v>89.9</v>
      </c>
      <c r="J16" s="47">
        <v>44.5</v>
      </c>
      <c r="K16" s="47">
        <v>26.8</v>
      </c>
      <c r="L16" s="47">
        <v>37.4</v>
      </c>
      <c r="M16" s="47">
        <v>9.33</v>
      </c>
      <c r="N16" s="47">
        <v>105</v>
      </c>
      <c r="O16" s="47">
        <v>24.7</v>
      </c>
      <c r="P16" s="47">
        <v>24.4</v>
      </c>
      <c r="Q16" s="47">
        <v>43.2</v>
      </c>
      <c r="R16" s="47">
        <v>9.4600000000000009</v>
      </c>
      <c r="S16" s="47">
        <v>133</v>
      </c>
      <c r="T16" s="42">
        <v>6240</v>
      </c>
      <c r="U16" s="47">
        <v>172</v>
      </c>
      <c r="V16" s="42">
        <v>2700</v>
      </c>
      <c r="W16" s="42">
        <v>851</v>
      </c>
      <c r="X16" s="42">
        <v>5990</v>
      </c>
      <c r="Y16" s="47">
        <v>148</v>
      </c>
      <c r="Z16" s="47">
        <v>57.4</v>
      </c>
      <c r="AA16" s="47">
        <v>8.73</v>
      </c>
      <c r="AB16" s="47">
        <v>14.2</v>
      </c>
      <c r="AC16" s="47">
        <v>18.600000000000001</v>
      </c>
      <c r="AD16" s="47">
        <v>3.73</v>
      </c>
      <c r="AE16" s="47">
        <v>20.7</v>
      </c>
      <c r="AF16" s="47">
        <v>85.4</v>
      </c>
      <c r="AG16" s="47">
        <v>16</v>
      </c>
      <c r="AH16" s="47">
        <v>11</v>
      </c>
      <c r="AI16" s="47">
        <v>19</v>
      </c>
      <c r="AJ16" s="47">
        <v>23</v>
      </c>
    </row>
    <row r="17" spans="1:36" hidden="1" x14ac:dyDescent="0.25">
      <c r="A17" s="47" t="s">
        <v>110</v>
      </c>
      <c r="B17" s="47" t="s">
        <v>111</v>
      </c>
      <c r="C17" s="47">
        <v>5198</v>
      </c>
      <c r="D17" s="47" t="s">
        <v>20</v>
      </c>
      <c r="E17" s="47">
        <v>52.6</v>
      </c>
      <c r="F17" s="47">
        <v>76</v>
      </c>
      <c r="G17" s="47">
        <v>27.2</v>
      </c>
      <c r="H17" s="42">
        <v>872</v>
      </c>
      <c r="I17" s="47">
        <v>86.2</v>
      </c>
      <c r="J17" s="47">
        <v>31.6</v>
      </c>
      <c r="K17" s="47">
        <v>28</v>
      </c>
      <c r="L17" s="47">
        <v>23.4</v>
      </c>
      <c r="M17" s="47">
        <v>17</v>
      </c>
      <c r="N17" s="47">
        <v>95.4</v>
      </c>
      <c r="O17" s="47">
        <v>18.5</v>
      </c>
      <c r="P17" s="47">
        <v>26.8</v>
      </c>
      <c r="Q17" s="47">
        <v>37.200000000000003</v>
      </c>
      <c r="R17" s="47">
        <v>9.06</v>
      </c>
      <c r="S17" s="47">
        <v>150</v>
      </c>
      <c r="T17" s="42">
        <v>3460</v>
      </c>
      <c r="U17" s="47">
        <v>163</v>
      </c>
      <c r="V17" s="42">
        <v>1870</v>
      </c>
      <c r="W17" s="42">
        <v>803</v>
      </c>
      <c r="X17" s="42">
        <v>3140</v>
      </c>
      <c r="Y17" s="47">
        <v>125</v>
      </c>
      <c r="Z17" s="47">
        <v>45.4</v>
      </c>
      <c r="AA17" s="47">
        <v>8.8800000000000008</v>
      </c>
      <c r="AB17" s="47">
        <v>10.6</v>
      </c>
      <c r="AC17" s="47">
        <v>18.899999999999999</v>
      </c>
      <c r="AD17" s="47">
        <v>4.92</v>
      </c>
      <c r="AE17" s="47">
        <v>17.100000000000001</v>
      </c>
      <c r="AF17" s="47">
        <v>153</v>
      </c>
      <c r="AG17" s="47">
        <v>27</v>
      </c>
      <c r="AH17" s="47">
        <v>12</v>
      </c>
      <c r="AI17" s="47">
        <v>15.8</v>
      </c>
      <c r="AJ17" s="47">
        <v>24.5</v>
      </c>
    </row>
    <row r="18" spans="1:36" hidden="1" x14ac:dyDescent="0.25">
      <c r="A18" s="47" t="s">
        <v>110</v>
      </c>
      <c r="B18" s="47" t="s">
        <v>113</v>
      </c>
      <c r="C18" s="47">
        <v>5200</v>
      </c>
      <c r="D18" s="47" t="s">
        <v>20</v>
      </c>
      <c r="E18" s="47">
        <v>57.6</v>
      </c>
      <c r="F18" s="47">
        <v>79.2</v>
      </c>
      <c r="G18" s="47">
        <v>27.6</v>
      </c>
      <c r="H18" s="42">
        <v>509</v>
      </c>
      <c r="I18" s="47">
        <v>89.5</v>
      </c>
      <c r="J18" s="47">
        <v>35.799999999999997</v>
      </c>
      <c r="K18" s="47">
        <v>26.5</v>
      </c>
      <c r="L18" s="47">
        <v>32.799999999999997</v>
      </c>
      <c r="M18" s="47">
        <v>13</v>
      </c>
      <c r="N18" s="47">
        <v>96.9</v>
      </c>
      <c r="O18" s="47">
        <v>20.9</v>
      </c>
      <c r="P18" s="47">
        <v>23.5</v>
      </c>
      <c r="Q18" s="47">
        <v>41.8</v>
      </c>
      <c r="R18" s="47">
        <v>7.86</v>
      </c>
      <c r="S18" s="47">
        <v>197</v>
      </c>
      <c r="T18" s="42">
        <v>4350</v>
      </c>
      <c r="U18" s="47">
        <v>180</v>
      </c>
      <c r="V18" s="42">
        <v>1660</v>
      </c>
      <c r="W18" s="42">
        <v>725</v>
      </c>
      <c r="X18" s="42">
        <v>3370</v>
      </c>
      <c r="Y18" s="47">
        <v>130</v>
      </c>
      <c r="Z18" s="47">
        <v>65.5</v>
      </c>
      <c r="AA18" s="47">
        <v>9.9700000000000006</v>
      </c>
      <c r="AB18" s="47">
        <v>20.5</v>
      </c>
      <c r="AC18" s="47">
        <v>18.3</v>
      </c>
      <c r="AD18" s="47">
        <v>4.22</v>
      </c>
      <c r="AE18" s="47">
        <v>19.399999999999999</v>
      </c>
      <c r="AF18" s="47">
        <v>78.3</v>
      </c>
      <c r="AG18" s="47">
        <v>25.5</v>
      </c>
      <c r="AH18" s="47">
        <v>8.67</v>
      </c>
      <c r="AI18" s="47">
        <v>9.09</v>
      </c>
      <c r="AJ18" s="47">
        <v>61.7</v>
      </c>
    </row>
    <row r="19" spans="1:36" hidden="1" x14ac:dyDescent="0.25">
      <c r="A19" s="47" t="s">
        <v>110</v>
      </c>
      <c r="B19" s="47" t="s">
        <v>113</v>
      </c>
      <c r="C19" s="47">
        <v>5202</v>
      </c>
      <c r="D19" s="47" t="s">
        <v>20</v>
      </c>
      <c r="E19" s="47">
        <v>53.6</v>
      </c>
      <c r="F19" s="47">
        <v>76.599999999999994</v>
      </c>
      <c r="G19" s="47">
        <v>25.9</v>
      </c>
      <c r="H19" s="42">
        <v>717</v>
      </c>
      <c r="I19" s="47">
        <v>87</v>
      </c>
      <c r="J19" s="47">
        <v>33.5</v>
      </c>
      <c r="K19" s="47">
        <v>23.8</v>
      </c>
      <c r="L19" s="47">
        <v>29.5</v>
      </c>
      <c r="M19" s="47">
        <v>11.7</v>
      </c>
      <c r="N19" s="47">
        <v>92.5</v>
      </c>
      <c r="O19" s="47">
        <v>17.600000000000001</v>
      </c>
      <c r="P19" s="47">
        <v>28.5</v>
      </c>
      <c r="Q19" s="47">
        <v>41.5</v>
      </c>
      <c r="R19" s="47">
        <v>9.67</v>
      </c>
      <c r="S19" s="47">
        <v>126</v>
      </c>
      <c r="T19" s="42">
        <v>3440</v>
      </c>
      <c r="U19" s="47">
        <v>138</v>
      </c>
      <c r="V19" s="42">
        <v>1250</v>
      </c>
      <c r="W19" s="42">
        <v>716</v>
      </c>
      <c r="X19" s="42">
        <v>3220</v>
      </c>
      <c r="Y19" s="47">
        <v>118</v>
      </c>
      <c r="Z19" s="47">
        <v>47.6</v>
      </c>
      <c r="AA19" s="47">
        <v>8.5500000000000007</v>
      </c>
      <c r="AB19" s="47">
        <v>12.5</v>
      </c>
      <c r="AC19" s="47">
        <v>17.8</v>
      </c>
      <c r="AD19" s="47">
        <v>3.3</v>
      </c>
      <c r="AE19" s="47">
        <v>18.2</v>
      </c>
      <c r="AF19" s="47">
        <v>198</v>
      </c>
      <c r="AG19" s="47">
        <v>15</v>
      </c>
      <c r="AH19" s="47">
        <v>10.7</v>
      </c>
      <c r="AI19" s="47">
        <v>6.13</v>
      </c>
      <c r="AJ19" s="47">
        <v>31.5</v>
      </c>
    </row>
    <row r="20" spans="1:36" hidden="1" x14ac:dyDescent="0.25">
      <c r="A20" s="47" t="s">
        <v>118</v>
      </c>
      <c r="B20" s="47" t="s">
        <v>119</v>
      </c>
      <c r="C20" s="47">
        <v>5206</v>
      </c>
      <c r="D20" s="47" t="s">
        <v>20</v>
      </c>
      <c r="E20" s="47">
        <v>54.8</v>
      </c>
      <c r="F20" s="47">
        <v>80.7</v>
      </c>
      <c r="G20" s="47">
        <v>28.4</v>
      </c>
      <c r="H20" s="42">
        <v>486</v>
      </c>
      <c r="I20" s="47">
        <v>89.6</v>
      </c>
      <c r="J20" s="47">
        <v>36.1</v>
      </c>
      <c r="K20" s="47">
        <v>27.2</v>
      </c>
      <c r="L20" s="47">
        <v>33.4</v>
      </c>
      <c r="M20" s="47">
        <v>13.3</v>
      </c>
      <c r="N20" s="47">
        <v>98.2</v>
      </c>
      <c r="O20" s="47">
        <v>20.399999999999999</v>
      </c>
      <c r="P20" s="47">
        <v>27.9</v>
      </c>
      <c r="Q20" s="47">
        <v>45.2</v>
      </c>
      <c r="R20" s="47">
        <v>9.31</v>
      </c>
      <c r="S20" s="47">
        <v>147</v>
      </c>
      <c r="T20" s="42">
        <v>2850</v>
      </c>
      <c r="U20" s="47">
        <v>166</v>
      </c>
      <c r="V20" s="42">
        <v>1610</v>
      </c>
      <c r="W20" s="42">
        <v>691</v>
      </c>
      <c r="X20" s="42">
        <v>2480</v>
      </c>
      <c r="Y20" s="47">
        <v>129</v>
      </c>
      <c r="Z20" s="47">
        <v>58.2</v>
      </c>
      <c r="AA20" s="47">
        <v>9.4499999999999993</v>
      </c>
      <c r="AB20" s="47">
        <v>14.4</v>
      </c>
      <c r="AC20" s="47">
        <v>19.399999999999999</v>
      </c>
      <c r="AD20" s="47">
        <v>4.22</v>
      </c>
      <c r="AE20" s="47">
        <v>18.600000000000001</v>
      </c>
      <c r="AF20" s="47">
        <v>116</v>
      </c>
      <c r="AG20" s="47">
        <v>20</v>
      </c>
      <c r="AH20" s="47">
        <v>9.26</v>
      </c>
      <c r="AI20" s="47">
        <v>10.199999999999999</v>
      </c>
      <c r="AJ20" s="47">
        <v>20.7</v>
      </c>
    </row>
    <row r="21" spans="1:36" hidden="1" x14ac:dyDescent="0.25">
      <c r="A21" s="47" t="s">
        <v>121</v>
      </c>
      <c r="B21" s="47" t="s">
        <v>122</v>
      </c>
      <c r="C21" s="47">
        <v>5210</v>
      </c>
      <c r="D21" s="47" t="s">
        <v>20</v>
      </c>
      <c r="E21" s="47">
        <v>54.9</v>
      </c>
      <c r="F21" s="47">
        <v>78.3</v>
      </c>
      <c r="G21" s="47">
        <v>27.1</v>
      </c>
      <c r="H21" s="42">
        <v>884</v>
      </c>
      <c r="I21" s="47">
        <v>89.4</v>
      </c>
      <c r="J21" s="47">
        <v>30.5</v>
      </c>
      <c r="K21" s="47">
        <v>26.2</v>
      </c>
      <c r="L21" s="47">
        <v>33.200000000000003</v>
      </c>
      <c r="M21" s="47">
        <v>14.7</v>
      </c>
      <c r="N21" s="47">
        <v>96.3</v>
      </c>
      <c r="O21" s="47">
        <v>22.5</v>
      </c>
      <c r="P21" s="47">
        <v>26.7</v>
      </c>
      <c r="Q21" s="47">
        <v>42.4</v>
      </c>
      <c r="R21" s="47">
        <v>7.66</v>
      </c>
      <c r="S21" s="47">
        <v>146</v>
      </c>
      <c r="T21" s="42">
        <v>1680</v>
      </c>
      <c r="U21" s="47">
        <v>158</v>
      </c>
      <c r="V21" s="42">
        <v>1500</v>
      </c>
      <c r="W21" s="42">
        <v>690</v>
      </c>
      <c r="X21" s="42">
        <v>1930</v>
      </c>
      <c r="Y21" s="47">
        <v>109</v>
      </c>
      <c r="Z21" s="47">
        <v>34.6</v>
      </c>
      <c r="AA21" s="47">
        <v>11.6</v>
      </c>
      <c r="AB21" s="47">
        <v>11.3</v>
      </c>
      <c r="AC21" s="47">
        <v>21.9</v>
      </c>
      <c r="AD21" s="47">
        <v>4.96</v>
      </c>
      <c r="AE21" s="47">
        <v>24.5</v>
      </c>
      <c r="AF21" s="47">
        <v>346</v>
      </c>
      <c r="AG21" s="47">
        <v>123</v>
      </c>
      <c r="AH21" s="47">
        <v>12.9</v>
      </c>
      <c r="AI21" s="47">
        <v>11.7</v>
      </c>
      <c r="AJ21" s="47">
        <v>33.299999999999997</v>
      </c>
    </row>
    <row r="22" spans="1:36" hidden="1" x14ac:dyDescent="0.25">
      <c r="A22" s="47" t="s">
        <v>125</v>
      </c>
      <c r="B22" s="47" t="s">
        <v>122</v>
      </c>
      <c r="C22" s="47">
        <v>5212</v>
      </c>
      <c r="D22" s="47" t="s">
        <v>20</v>
      </c>
      <c r="E22" s="47">
        <v>55.2</v>
      </c>
      <c r="F22" s="47">
        <v>81.5</v>
      </c>
      <c r="G22" s="47">
        <v>27</v>
      </c>
      <c r="H22" s="42">
        <v>574</v>
      </c>
      <c r="I22" s="47">
        <v>86.5</v>
      </c>
      <c r="J22" s="47">
        <v>35.1</v>
      </c>
      <c r="K22" s="47">
        <v>28.2</v>
      </c>
      <c r="L22" s="47">
        <v>35.9</v>
      </c>
      <c r="M22" s="47">
        <v>13</v>
      </c>
      <c r="N22" s="47">
        <v>99.8</v>
      </c>
      <c r="O22" s="47">
        <v>20.7</v>
      </c>
      <c r="P22" s="47">
        <v>22.2</v>
      </c>
      <c r="Q22" s="47">
        <v>46.8</v>
      </c>
      <c r="R22" s="47">
        <v>13.1</v>
      </c>
      <c r="S22" s="47">
        <v>157</v>
      </c>
      <c r="T22" s="42">
        <v>4300</v>
      </c>
      <c r="U22" s="47">
        <v>162</v>
      </c>
      <c r="V22" s="42">
        <v>1930</v>
      </c>
      <c r="W22" s="42">
        <v>786</v>
      </c>
      <c r="X22" s="42">
        <v>3630</v>
      </c>
      <c r="Y22" s="47">
        <v>136</v>
      </c>
      <c r="Z22" s="47">
        <v>44.5</v>
      </c>
      <c r="AA22" s="47">
        <v>9.2899999999999991</v>
      </c>
      <c r="AB22" s="47">
        <v>12.5</v>
      </c>
      <c r="AC22" s="47">
        <v>18.2</v>
      </c>
      <c r="AD22" s="47">
        <v>3.58</v>
      </c>
      <c r="AE22" s="47">
        <v>23.1</v>
      </c>
      <c r="AF22" s="47">
        <v>141</v>
      </c>
      <c r="AG22" s="47">
        <v>15</v>
      </c>
      <c r="AH22" s="47">
        <v>13.6</v>
      </c>
      <c r="AI22" s="47">
        <v>7.55</v>
      </c>
      <c r="AJ22" s="47">
        <v>14.3</v>
      </c>
    </row>
    <row r="23" spans="1:36" hidden="1" x14ac:dyDescent="0.25">
      <c r="A23" s="47" t="s">
        <v>128</v>
      </c>
      <c r="B23" s="47" t="s">
        <v>129</v>
      </c>
      <c r="C23" s="47">
        <v>5217</v>
      </c>
      <c r="D23" s="47" t="s">
        <v>20</v>
      </c>
      <c r="E23" s="47">
        <v>61.8</v>
      </c>
      <c r="F23" s="47">
        <v>83.3</v>
      </c>
      <c r="G23" s="47">
        <v>29.2</v>
      </c>
      <c r="H23" s="42">
        <v>546</v>
      </c>
      <c r="I23" s="47">
        <v>96.8</v>
      </c>
      <c r="J23" s="47">
        <v>35.1</v>
      </c>
      <c r="K23" s="47">
        <v>28.2</v>
      </c>
      <c r="L23" s="47">
        <v>38.299999999999997</v>
      </c>
      <c r="M23" s="47">
        <v>16.3</v>
      </c>
      <c r="N23" s="47">
        <v>107</v>
      </c>
      <c r="O23" s="47">
        <v>21.5</v>
      </c>
      <c r="P23" s="47">
        <v>25</v>
      </c>
      <c r="Q23" s="47">
        <v>44.6</v>
      </c>
      <c r="R23" s="47">
        <v>7.98</v>
      </c>
      <c r="S23" s="47">
        <v>161</v>
      </c>
      <c r="T23" s="42">
        <v>4480</v>
      </c>
      <c r="U23" s="47">
        <v>185</v>
      </c>
      <c r="V23" s="42">
        <v>1500</v>
      </c>
      <c r="W23" s="42">
        <v>758</v>
      </c>
      <c r="X23" s="42">
        <v>3610</v>
      </c>
      <c r="Y23" s="47">
        <v>121</v>
      </c>
      <c r="Z23" s="47">
        <v>45.8</v>
      </c>
      <c r="AA23" s="47">
        <v>10.3</v>
      </c>
      <c r="AB23" s="47">
        <v>9.77</v>
      </c>
      <c r="AC23" s="47">
        <v>17.7</v>
      </c>
      <c r="AD23" s="47">
        <v>3.48</v>
      </c>
      <c r="AE23" s="47">
        <v>20</v>
      </c>
      <c r="AF23" s="47">
        <v>256</v>
      </c>
      <c r="AG23" s="47">
        <v>17.5</v>
      </c>
      <c r="AH23" s="47">
        <v>12.7</v>
      </c>
      <c r="AI23" s="47">
        <v>25.8</v>
      </c>
      <c r="AJ23" s="47">
        <v>40.799999999999997</v>
      </c>
    </row>
    <row r="24" spans="1:36" hidden="1" x14ac:dyDescent="0.25">
      <c r="A24" s="47" t="s">
        <v>132</v>
      </c>
      <c r="B24" s="47" t="s">
        <v>133</v>
      </c>
      <c r="C24" s="47">
        <v>5225</v>
      </c>
      <c r="D24" s="47" t="s">
        <v>20</v>
      </c>
      <c r="E24" s="47">
        <v>58.3</v>
      </c>
      <c r="F24" s="47">
        <v>80.3</v>
      </c>
      <c r="G24" s="47">
        <v>28.1</v>
      </c>
      <c r="H24" s="42">
        <v>1020</v>
      </c>
      <c r="I24" s="47">
        <v>90.3</v>
      </c>
      <c r="J24" s="47">
        <v>26.5</v>
      </c>
      <c r="K24" s="47">
        <v>27.6</v>
      </c>
      <c r="L24" s="47">
        <v>36.5</v>
      </c>
      <c r="M24" s="47">
        <v>60.3</v>
      </c>
      <c r="N24" s="47">
        <v>103</v>
      </c>
      <c r="O24" s="47">
        <v>25.9</v>
      </c>
      <c r="P24" s="47">
        <v>25.1</v>
      </c>
      <c r="Q24" s="47">
        <v>44.1</v>
      </c>
      <c r="R24" s="47">
        <v>9.14</v>
      </c>
      <c r="S24" s="47">
        <v>428</v>
      </c>
      <c r="T24" s="42">
        <v>2720</v>
      </c>
      <c r="U24" s="47">
        <v>184</v>
      </c>
      <c r="V24" s="42">
        <v>1450</v>
      </c>
      <c r="W24" s="42">
        <v>723</v>
      </c>
      <c r="X24" s="42">
        <v>2730</v>
      </c>
      <c r="Y24" s="47">
        <v>116</v>
      </c>
      <c r="Z24" s="47">
        <v>42.6</v>
      </c>
      <c r="AA24" s="47">
        <v>10.4</v>
      </c>
      <c r="AB24" s="47">
        <v>9.36</v>
      </c>
      <c r="AC24" s="47">
        <v>20.100000000000001</v>
      </c>
      <c r="AD24" s="47">
        <v>5.01</v>
      </c>
      <c r="AE24" s="47">
        <v>19.2</v>
      </c>
      <c r="AF24" s="47">
        <v>204</v>
      </c>
      <c r="AG24" s="47">
        <v>49</v>
      </c>
      <c r="AH24" s="47">
        <v>17</v>
      </c>
      <c r="AI24" s="47">
        <v>8.25</v>
      </c>
      <c r="AJ24" s="47">
        <v>37.299999999999997</v>
      </c>
    </row>
    <row r="25" spans="1:36" hidden="1" x14ac:dyDescent="0.25">
      <c r="A25" s="47" t="s">
        <v>135</v>
      </c>
      <c r="B25" s="47" t="s">
        <v>133</v>
      </c>
      <c r="C25" s="47">
        <v>5227</v>
      </c>
      <c r="D25" s="47" t="s">
        <v>20</v>
      </c>
      <c r="E25" s="47">
        <v>58.1</v>
      </c>
      <c r="F25" s="47">
        <v>82.1</v>
      </c>
      <c r="G25" s="47">
        <v>29.1</v>
      </c>
      <c r="H25" s="42">
        <v>525</v>
      </c>
      <c r="I25" s="47">
        <v>94.6</v>
      </c>
      <c r="J25" s="47">
        <v>35.1</v>
      </c>
      <c r="K25" s="47">
        <v>29.9</v>
      </c>
      <c r="L25" s="47">
        <v>34.700000000000003</v>
      </c>
      <c r="M25" s="47">
        <v>15.7</v>
      </c>
      <c r="N25" s="47">
        <v>104</v>
      </c>
      <c r="O25" s="47">
        <v>21.4</v>
      </c>
      <c r="P25" s="47">
        <v>32.5</v>
      </c>
      <c r="Q25" s="47">
        <v>42.9</v>
      </c>
      <c r="R25" s="47">
        <v>8.26</v>
      </c>
      <c r="S25" s="47">
        <v>239</v>
      </c>
      <c r="T25" s="42">
        <v>3940</v>
      </c>
      <c r="U25" s="47">
        <v>158</v>
      </c>
      <c r="V25" s="42">
        <v>1670</v>
      </c>
      <c r="W25" s="42">
        <v>745</v>
      </c>
      <c r="X25" s="42">
        <v>3640</v>
      </c>
      <c r="Y25" s="47">
        <v>129</v>
      </c>
      <c r="Z25" s="47">
        <v>39.4</v>
      </c>
      <c r="AA25" s="47">
        <v>10.3</v>
      </c>
      <c r="AB25" s="47">
        <v>11.4</v>
      </c>
      <c r="AC25" s="47">
        <v>18.8</v>
      </c>
      <c r="AD25" s="47">
        <v>4.3899999999999997</v>
      </c>
      <c r="AE25" s="47">
        <v>19.5</v>
      </c>
      <c r="AF25" s="47">
        <v>198</v>
      </c>
      <c r="AG25" s="47">
        <v>20.5</v>
      </c>
      <c r="AH25" s="47">
        <v>13.3</v>
      </c>
      <c r="AI25" s="47">
        <v>8.6</v>
      </c>
      <c r="AJ25" s="47">
        <v>42.3</v>
      </c>
    </row>
    <row r="26" spans="1:36" x14ac:dyDescent="0.25">
      <c r="A26" s="47" t="s">
        <v>135</v>
      </c>
      <c r="B26" s="47" t="s">
        <v>137</v>
      </c>
      <c r="C26" s="47">
        <v>5229</v>
      </c>
      <c r="D26" s="47" t="s">
        <v>49</v>
      </c>
      <c r="E26" s="47">
        <v>375</v>
      </c>
      <c r="F26" s="47">
        <v>424</v>
      </c>
      <c r="G26" s="47">
        <v>130</v>
      </c>
      <c r="H26" s="42">
        <v>5750</v>
      </c>
      <c r="I26" s="47">
        <v>522</v>
      </c>
      <c r="J26" s="47">
        <v>97.4</v>
      </c>
      <c r="K26" s="47">
        <v>38.700000000000003</v>
      </c>
      <c r="L26" s="47">
        <v>72.5</v>
      </c>
      <c r="M26" s="47">
        <v>32.9</v>
      </c>
      <c r="N26" s="47">
        <v>408</v>
      </c>
      <c r="O26" s="47">
        <v>52.9</v>
      </c>
      <c r="P26" s="47">
        <v>93.5</v>
      </c>
      <c r="Q26" s="47">
        <v>141</v>
      </c>
      <c r="R26" s="47">
        <v>10.199999999999999</v>
      </c>
      <c r="S26" s="42">
        <v>935</v>
      </c>
      <c r="T26" s="42">
        <v>1940</v>
      </c>
      <c r="U26" s="47">
        <v>241</v>
      </c>
      <c r="V26" s="42">
        <v>1170</v>
      </c>
      <c r="W26" s="42">
        <v>541</v>
      </c>
      <c r="X26" s="42">
        <v>1910</v>
      </c>
      <c r="Y26" s="47">
        <v>228</v>
      </c>
      <c r="Z26" s="47">
        <v>86.4</v>
      </c>
      <c r="AA26" s="47">
        <v>16.399999999999999</v>
      </c>
      <c r="AB26" s="47">
        <v>13.5</v>
      </c>
      <c r="AC26" s="47">
        <v>16</v>
      </c>
      <c r="AD26" s="47">
        <v>9.51</v>
      </c>
      <c r="AE26" s="47">
        <v>25.3</v>
      </c>
      <c r="AF26" s="47">
        <v>201</v>
      </c>
      <c r="AG26" s="47">
        <v>19.5</v>
      </c>
      <c r="AH26" s="47">
        <v>18.2</v>
      </c>
      <c r="AI26" s="47">
        <v>11</v>
      </c>
      <c r="AJ26" s="47">
        <v>35.5</v>
      </c>
    </row>
    <row r="27" spans="1:36" hidden="1" x14ac:dyDescent="0.25">
      <c r="A27" s="47" t="s">
        <v>139</v>
      </c>
      <c r="B27" s="47" t="s">
        <v>137</v>
      </c>
      <c r="C27" s="47">
        <v>5231</v>
      </c>
      <c r="D27" s="47" t="s">
        <v>20</v>
      </c>
      <c r="E27" s="47">
        <v>54.7</v>
      </c>
      <c r="F27" s="47">
        <v>78.5</v>
      </c>
      <c r="G27" s="47">
        <v>26.6</v>
      </c>
      <c r="H27" s="42">
        <v>435</v>
      </c>
      <c r="I27" s="47">
        <v>90.3</v>
      </c>
      <c r="J27" s="47">
        <v>36.4</v>
      </c>
      <c r="K27" s="47">
        <v>27.9</v>
      </c>
      <c r="L27" s="47">
        <v>31.6</v>
      </c>
      <c r="M27" s="47">
        <v>14.3</v>
      </c>
      <c r="N27" s="47">
        <v>98.5</v>
      </c>
      <c r="O27" s="47">
        <v>22.2</v>
      </c>
      <c r="P27" s="47">
        <v>23</v>
      </c>
      <c r="Q27" s="47">
        <v>39.1</v>
      </c>
      <c r="R27" s="47">
        <v>7.53</v>
      </c>
      <c r="S27" s="47">
        <v>191</v>
      </c>
      <c r="T27" s="42">
        <v>2990</v>
      </c>
      <c r="U27" s="47">
        <v>166</v>
      </c>
      <c r="V27" s="42">
        <v>1540</v>
      </c>
      <c r="W27" s="42">
        <v>725</v>
      </c>
      <c r="X27" s="42">
        <v>3070</v>
      </c>
      <c r="Y27" s="47">
        <v>123</v>
      </c>
      <c r="Z27" s="47">
        <v>51.6</v>
      </c>
      <c r="AA27" s="47">
        <v>11</v>
      </c>
      <c r="AB27" s="47">
        <v>31.2</v>
      </c>
      <c r="AC27" s="47">
        <v>23.1</v>
      </c>
      <c r="AD27" s="47">
        <v>4.2300000000000004</v>
      </c>
      <c r="AE27" s="47">
        <v>25.1</v>
      </c>
      <c r="AF27" s="47">
        <v>167</v>
      </c>
      <c r="AG27" s="47">
        <v>18.5</v>
      </c>
      <c r="AH27" s="47">
        <v>15</v>
      </c>
      <c r="AI27" s="47">
        <v>10.199999999999999</v>
      </c>
      <c r="AJ27" s="47">
        <v>34.700000000000003</v>
      </c>
    </row>
    <row r="28" spans="1:36" x14ac:dyDescent="0.25">
      <c r="A28" s="47" t="s">
        <v>139</v>
      </c>
      <c r="B28" s="47" t="s">
        <v>141</v>
      </c>
      <c r="C28" s="47">
        <v>5232</v>
      </c>
      <c r="D28" s="47" t="s">
        <v>49</v>
      </c>
      <c r="E28" s="47">
        <v>527</v>
      </c>
      <c r="F28" s="47">
        <v>604</v>
      </c>
      <c r="G28" s="47">
        <v>209</v>
      </c>
      <c r="H28" s="42">
        <v>5170</v>
      </c>
      <c r="I28" s="47">
        <v>617</v>
      </c>
      <c r="J28" s="47">
        <v>102</v>
      </c>
      <c r="K28" s="47">
        <v>45.9</v>
      </c>
      <c r="L28" s="47">
        <v>69.099999999999994</v>
      </c>
      <c r="M28" s="47">
        <v>37.4</v>
      </c>
      <c r="N28" s="47">
        <v>540</v>
      </c>
      <c r="O28" s="47">
        <v>59.5</v>
      </c>
      <c r="P28" s="47">
        <v>139</v>
      </c>
      <c r="Q28" s="47">
        <v>175</v>
      </c>
      <c r="R28" s="47">
        <v>9.85</v>
      </c>
      <c r="S28" s="42">
        <v>1140</v>
      </c>
      <c r="T28" s="42">
        <v>2620</v>
      </c>
      <c r="U28" s="47">
        <v>353</v>
      </c>
      <c r="V28" s="42">
        <v>1390</v>
      </c>
      <c r="W28" s="42">
        <v>694</v>
      </c>
      <c r="X28" s="42">
        <v>2360</v>
      </c>
      <c r="Y28" s="47">
        <v>238</v>
      </c>
      <c r="Z28" s="47">
        <v>95.3</v>
      </c>
      <c r="AA28" s="47">
        <v>23.1</v>
      </c>
      <c r="AB28" s="47">
        <v>15.8</v>
      </c>
      <c r="AC28" s="47">
        <v>19.5</v>
      </c>
      <c r="AD28" s="47">
        <v>9.2200000000000006</v>
      </c>
      <c r="AE28" s="47">
        <v>33.700000000000003</v>
      </c>
      <c r="AF28" s="47">
        <v>203</v>
      </c>
      <c r="AG28" s="47">
        <v>18</v>
      </c>
      <c r="AH28" s="47">
        <v>17.399999999999999</v>
      </c>
      <c r="AI28" s="47">
        <v>19.3</v>
      </c>
      <c r="AJ28" s="47">
        <v>60.2</v>
      </c>
    </row>
    <row r="29" spans="1:36" hidden="1" x14ac:dyDescent="0.25">
      <c r="A29" s="47" t="s">
        <v>143</v>
      </c>
      <c r="B29" s="47" t="s">
        <v>141</v>
      </c>
      <c r="C29" s="47">
        <v>5233</v>
      </c>
      <c r="D29" s="47" t="s">
        <v>20</v>
      </c>
      <c r="E29" s="47">
        <v>57.6</v>
      </c>
      <c r="F29" s="47">
        <v>78.599999999999994</v>
      </c>
      <c r="G29" s="47">
        <v>28.9</v>
      </c>
      <c r="H29" s="42">
        <v>663</v>
      </c>
      <c r="I29" s="47">
        <v>89.8</v>
      </c>
      <c r="J29" s="47">
        <v>36.200000000000003</v>
      </c>
      <c r="K29" s="47">
        <v>29.3</v>
      </c>
      <c r="L29" s="47">
        <v>35.6</v>
      </c>
      <c r="M29" s="47">
        <v>14.7</v>
      </c>
      <c r="N29" s="47">
        <v>104</v>
      </c>
      <c r="O29" s="47">
        <v>20</v>
      </c>
      <c r="P29" s="47">
        <v>24.4</v>
      </c>
      <c r="Q29" s="47">
        <v>43.4</v>
      </c>
      <c r="R29" s="47">
        <v>8.16</v>
      </c>
      <c r="S29" s="47">
        <v>115</v>
      </c>
      <c r="T29" s="42">
        <v>2450</v>
      </c>
      <c r="U29" s="47">
        <v>157</v>
      </c>
      <c r="V29" s="42">
        <v>1510</v>
      </c>
      <c r="W29" s="42">
        <v>727</v>
      </c>
      <c r="X29" s="42">
        <v>2220</v>
      </c>
      <c r="Y29" s="47">
        <v>124</v>
      </c>
      <c r="Z29" s="47">
        <v>56.7</v>
      </c>
      <c r="AA29" s="47">
        <v>11.8</v>
      </c>
      <c r="AB29" s="47">
        <v>25.7</v>
      </c>
      <c r="AC29" s="47">
        <v>23.6</v>
      </c>
      <c r="AD29" s="47">
        <v>5.98</v>
      </c>
      <c r="AE29" s="47">
        <v>22.9</v>
      </c>
      <c r="AF29" s="47">
        <v>181</v>
      </c>
      <c r="AG29" s="47">
        <v>29.5</v>
      </c>
      <c r="AH29" s="47">
        <v>12.8</v>
      </c>
      <c r="AI29" s="47">
        <v>16.2</v>
      </c>
      <c r="AJ29" s="47">
        <v>47.3</v>
      </c>
    </row>
    <row r="30" spans="1:36" hidden="1" x14ac:dyDescent="0.25">
      <c r="A30" s="47" t="s">
        <v>145</v>
      </c>
      <c r="B30" s="47" t="s">
        <v>146</v>
      </c>
      <c r="C30" s="47">
        <v>5247</v>
      </c>
      <c r="D30" s="47" t="s">
        <v>20</v>
      </c>
      <c r="E30" s="47">
        <v>60.8</v>
      </c>
      <c r="F30" s="47">
        <v>85.3</v>
      </c>
      <c r="G30" s="47">
        <v>30.3</v>
      </c>
      <c r="H30" s="42">
        <v>595</v>
      </c>
      <c r="I30" s="47">
        <v>96.2</v>
      </c>
      <c r="J30" s="47">
        <v>36.6</v>
      </c>
      <c r="K30" s="47">
        <v>29.5</v>
      </c>
      <c r="L30" s="47">
        <v>30.3</v>
      </c>
      <c r="M30" s="47">
        <v>12.7</v>
      </c>
      <c r="N30" s="47">
        <v>105</v>
      </c>
      <c r="O30" s="47">
        <v>20.7</v>
      </c>
      <c r="P30" s="47">
        <v>24.6</v>
      </c>
      <c r="Q30" s="47">
        <v>43.4</v>
      </c>
      <c r="R30" s="47">
        <v>11.1</v>
      </c>
      <c r="S30" s="47">
        <v>136</v>
      </c>
      <c r="T30" s="42">
        <v>4370</v>
      </c>
      <c r="U30" s="47">
        <v>161</v>
      </c>
      <c r="V30" s="42">
        <v>2080</v>
      </c>
      <c r="W30" s="42">
        <v>851</v>
      </c>
      <c r="X30" s="42">
        <v>3690</v>
      </c>
      <c r="Y30" s="47">
        <v>147</v>
      </c>
      <c r="Z30" s="47">
        <v>53.1</v>
      </c>
      <c r="AA30" s="47">
        <v>10.5</v>
      </c>
      <c r="AB30" s="47">
        <v>13.5</v>
      </c>
      <c r="AC30" s="47">
        <v>18.5</v>
      </c>
      <c r="AD30" s="47">
        <v>4.63</v>
      </c>
      <c r="AE30" s="47">
        <v>20.100000000000001</v>
      </c>
      <c r="AF30" s="47">
        <v>195</v>
      </c>
      <c r="AG30" s="47">
        <v>22.5</v>
      </c>
      <c r="AH30" s="47">
        <v>17.8</v>
      </c>
      <c r="AI30" s="47">
        <v>10.1</v>
      </c>
      <c r="AJ30" s="47">
        <v>40.700000000000003</v>
      </c>
    </row>
    <row r="31" spans="1:36" x14ac:dyDescent="0.25">
      <c r="A31" s="47" t="s">
        <v>145</v>
      </c>
      <c r="B31" s="47" t="s">
        <v>146</v>
      </c>
      <c r="C31" s="47">
        <v>5248</v>
      </c>
      <c r="D31" s="47" t="s">
        <v>49</v>
      </c>
      <c r="E31" s="47">
        <v>433</v>
      </c>
      <c r="F31" s="47">
        <v>470</v>
      </c>
      <c r="G31" s="47">
        <v>141</v>
      </c>
      <c r="H31" s="42">
        <v>5130</v>
      </c>
      <c r="I31" s="47">
        <v>568</v>
      </c>
      <c r="J31" s="47">
        <v>46.5</v>
      </c>
      <c r="K31" s="47">
        <v>35.1</v>
      </c>
      <c r="L31" s="47">
        <v>85.4</v>
      </c>
      <c r="M31" s="47">
        <v>19.3</v>
      </c>
      <c r="N31" s="47">
        <v>417</v>
      </c>
      <c r="O31" s="47">
        <v>46.7</v>
      </c>
      <c r="P31" s="47">
        <v>103</v>
      </c>
      <c r="Q31" s="47">
        <v>148</v>
      </c>
      <c r="R31" s="47">
        <v>38.1</v>
      </c>
      <c r="S31" s="42">
        <v>1570</v>
      </c>
      <c r="T31" s="42">
        <v>1810</v>
      </c>
      <c r="U31" s="47">
        <v>463</v>
      </c>
      <c r="V31" s="42">
        <v>919</v>
      </c>
      <c r="W31" s="42">
        <v>552</v>
      </c>
      <c r="X31" s="42">
        <v>1550</v>
      </c>
      <c r="Y31" s="47">
        <v>275</v>
      </c>
      <c r="Z31" s="47">
        <v>72</v>
      </c>
      <c r="AA31" s="47">
        <v>14.9</v>
      </c>
      <c r="AB31" s="47">
        <v>14.9</v>
      </c>
      <c r="AC31" s="47">
        <v>16.2</v>
      </c>
      <c r="AD31" s="47">
        <v>6.86</v>
      </c>
      <c r="AE31" s="47">
        <v>28.6</v>
      </c>
      <c r="AF31" s="47">
        <v>147</v>
      </c>
      <c r="AG31" s="47">
        <v>16.5</v>
      </c>
      <c r="AH31" s="47">
        <v>17.899999999999999</v>
      </c>
      <c r="AI31" s="47">
        <v>19.5</v>
      </c>
      <c r="AJ31" s="47">
        <v>33</v>
      </c>
    </row>
    <row r="32" spans="1:36" x14ac:dyDescent="0.25">
      <c r="A32" s="47" t="s">
        <v>150</v>
      </c>
      <c r="B32" s="47" t="s">
        <v>151</v>
      </c>
      <c r="C32" s="47">
        <v>5250</v>
      </c>
      <c r="D32" s="47" t="s">
        <v>49</v>
      </c>
      <c r="E32" s="47">
        <v>429</v>
      </c>
      <c r="F32" s="47">
        <v>471</v>
      </c>
      <c r="G32" s="47">
        <v>147</v>
      </c>
      <c r="H32" s="42">
        <v>4360</v>
      </c>
      <c r="I32" s="47">
        <v>600</v>
      </c>
      <c r="J32" s="47">
        <v>58</v>
      </c>
      <c r="K32" s="47">
        <v>38.799999999999997</v>
      </c>
      <c r="L32" s="47">
        <v>84</v>
      </c>
      <c r="M32" s="47">
        <v>32.299999999999997</v>
      </c>
      <c r="N32" s="47">
        <v>443</v>
      </c>
      <c r="O32" s="47">
        <v>45.1</v>
      </c>
      <c r="P32" s="47">
        <v>103</v>
      </c>
      <c r="Q32" s="47">
        <v>155</v>
      </c>
      <c r="R32" s="47">
        <v>11.8</v>
      </c>
      <c r="S32" s="42">
        <v>1120</v>
      </c>
      <c r="T32" s="42">
        <v>1530</v>
      </c>
      <c r="U32" s="47">
        <v>261</v>
      </c>
      <c r="V32" s="42">
        <v>1040</v>
      </c>
      <c r="W32" s="42">
        <v>587</v>
      </c>
      <c r="X32" s="42">
        <v>1480</v>
      </c>
      <c r="Y32" s="47">
        <v>157</v>
      </c>
      <c r="Z32" s="47">
        <v>63.1</v>
      </c>
      <c r="AA32" s="47">
        <v>16.7</v>
      </c>
      <c r="AB32" s="47">
        <v>74.900000000000006</v>
      </c>
      <c r="AC32" s="47">
        <v>15.9</v>
      </c>
      <c r="AD32" s="47">
        <v>7.05</v>
      </c>
      <c r="AE32" s="47">
        <v>28.7</v>
      </c>
      <c r="AF32" s="47">
        <v>161</v>
      </c>
      <c r="AG32" s="47">
        <v>20</v>
      </c>
      <c r="AH32" s="47">
        <v>384</v>
      </c>
      <c r="AI32" s="47">
        <v>18.5</v>
      </c>
      <c r="AJ32" s="47">
        <v>29.3</v>
      </c>
    </row>
    <row r="33" spans="1:36" hidden="1" x14ac:dyDescent="0.25">
      <c r="A33" s="47" t="s">
        <v>150</v>
      </c>
      <c r="B33" s="47" t="s">
        <v>151</v>
      </c>
      <c r="C33" s="47">
        <v>5251</v>
      </c>
      <c r="D33" s="47" t="s">
        <v>20</v>
      </c>
      <c r="E33" s="47">
        <v>56.4</v>
      </c>
      <c r="F33" s="47">
        <v>78.3</v>
      </c>
      <c r="G33" s="47">
        <v>27.1</v>
      </c>
      <c r="H33" s="42">
        <v>588</v>
      </c>
      <c r="I33" s="47">
        <v>91.6</v>
      </c>
      <c r="J33" s="47">
        <v>41.7</v>
      </c>
      <c r="K33" s="47">
        <v>27.4</v>
      </c>
      <c r="L33" s="47">
        <v>33.6</v>
      </c>
      <c r="M33" s="47">
        <v>12.5</v>
      </c>
      <c r="N33" s="47">
        <v>96.5</v>
      </c>
      <c r="O33" s="47">
        <v>16.399999999999999</v>
      </c>
      <c r="P33" s="47">
        <v>25.7</v>
      </c>
      <c r="Q33" s="47">
        <v>44.4</v>
      </c>
      <c r="R33" s="47">
        <v>9.01</v>
      </c>
      <c r="S33" s="47">
        <v>170</v>
      </c>
      <c r="T33" s="42">
        <v>6250</v>
      </c>
      <c r="U33" s="47">
        <v>148</v>
      </c>
      <c r="V33" s="42">
        <v>2140</v>
      </c>
      <c r="W33" s="42">
        <v>788</v>
      </c>
      <c r="X33" s="42">
        <v>5300</v>
      </c>
      <c r="Y33" s="47">
        <v>133</v>
      </c>
      <c r="Z33" s="47">
        <v>51.1</v>
      </c>
      <c r="AA33" s="47">
        <v>12.4</v>
      </c>
      <c r="AB33" s="47">
        <v>13.3</v>
      </c>
      <c r="AC33" s="47">
        <v>20.5</v>
      </c>
      <c r="AD33" s="47">
        <v>4.12</v>
      </c>
      <c r="AE33" s="47">
        <v>22.8</v>
      </c>
      <c r="AF33" s="47">
        <v>106</v>
      </c>
      <c r="AG33" s="47">
        <v>28.5</v>
      </c>
      <c r="AH33" s="47">
        <v>12.8</v>
      </c>
      <c r="AI33" s="47">
        <v>21.4</v>
      </c>
      <c r="AJ33" s="47">
        <v>21.5</v>
      </c>
    </row>
    <row r="34" spans="1:36" hidden="1" x14ac:dyDescent="0.25">
      <c r="A34" s="47" t="s">
        <v>156</v>
      </c>
      <c r="B34" s="26">
        <v>44572</v>
      </c>
      <c r="C34" s="47">
        <v>5252</v>
      </c>
      <c r="D34" s="47" t="s">
        <v>20</v>
      </c>
      <c r="E34" s="47">
        <v>57</v>
      </c>
      <c r="F34" s="47">
        <v>79.2</v>
      </c>
      <c r="G34" s="47">
        <v>27.8</v>
      </c>
      <c r="H34" s="42">
        <v>438</v>
      </c>
      <c r="I34" s="47">
        <v>92.4</v>
      </c>
      <c r="J34" s="47">
        <v>38.6</v>
      </c>
      <c r="K34" s="47">
        <v>28.7</v>
      </c>
      <c r="L34" s="47">
        <v>36.6</v>
      </c>
      <c r="M34" s="47">
        <v>12</v>
      </c>
      <c r="N34" s="47">
        <v>101</v>
      </c>
      <c r="O34" s="47">
        <v>22.4</v>
      </c>
      <c r="P34" s="47">
        <v>22.3</v>
      </c>
      <c r="Q34" s="47">
        <v>46.3</v>
      </c>
      <c r="R34" s="47">
        <v>9.7899999999999991</v>
      </c>
      <c r="S34" s="47">
        <v>138</v>
      </c>
      <c r="T34" s="42">
        <v>5310</v>
      </c>
      <c r="U34" s="47">
        <v>172</v>
      </c>
      <c r="V34" s="42">
        <v>2010</v>
      </c>
      <c r="W34" s="42">
        <v>827</v>
      </c>
      <c r="X34" s="42">
        <v>5160</v>
      </c>
      <c r="Y34" s="47">
        <v>133</v>
      </c>
      <c r="Z34" s="47">
        <v>54.2</v>
      </c>
      <c r="AA34" s="47">
        <v>9.6300000000000008</v>
      </c>
      <c r="AB34" s="47">
        <v>11.3</v>
      </c>
      <c r="AC34" s="47">
        <v>20.5</v>
      </c>
      <c r="AD34" s="47">
        <v>4.1900000000000004</v>
      </c>
      <c r="AE34" s="47">
        <v>23.8</v>
      </c>
      <c r="AF34" s="47">
        <v>109</v>
      </c>
      <c r="AG34" s="47">
        <v>18.5</v>
      </c>
      <c r="AH34" s="47">
        <v>17.100000000000001</v>
      </c>
      <c r="AI34" s="47">
        <v>9.32</v>
      </c>
      <c r="AJ34" s="47">
        <v>37.700000000000003</v>
      </c>
    </row>
    <row r="35" spans="1:36" hidden="1" x14ac:dyDescent="0.25">
      <c r="A35" s="47" t="s">
        <v>159</v>
      </c>
      <c r="B35" s="47" t="s">
        <v>160</v>
      </c>
      <c r="C35" s="47">
        <v>5257</v>
      </c>
      <c r="D35" s="47" t="s">
        <v>20</v>
      </c>
      <c r="E35" s="47">
        <v>55.4</v>
      </c>
      <c r="F35" s="47">
        <v>77.5</v>
      </c>
      <c r="G35" s="47">
        <v>26.8</v>
      </c>
      <c r="H35" s="42">
        <v>557</v>
      </c>
      <c r="I35" s="47">
        <v>91</v>
      </c>
      <c r="J35" s="47">
        <v>27.5</v>
      </c>
      <c r="K35" s="47">
        <v>26.5</v>
      </c>
      <c r="L35" s="47">
        <v>28.3</v>
      </c>
      <c r="M35" s="47">
        <v>24.7</v>
      </c>
      <c r="N35" s="47">
        <v>93.5</v>
      </c>
      <c r="O35" s="47">
        <v>16.7</v>
      </c>
      <c r="P35" s="47">
        <v>26.4</v>
      </c>
      <c r="Q35" s="47">
        <v>41.3</v>
      </c>
      <c r="R35" s="47">
        <v>9.5399999999999991</v>
      </c>
      <c r="S35" s="47">
        <v>146</v>
      </c>
      <c r="T35" s="42">
        <v>6190</v>
      </c>
      <c r="U35" s="47">
        <v>205</v>
      </c>
      <c r="V35" s="42">
        <v>2950</v>
      </c>
      <c r="W35" s="42">
        <v>1130</v>
      </c>
      <c r="X35" s="42">
        <v>5250</v>
      </c>
      <c r="Y35" s="47">
        <v>102</v>
      </c>
      <c r="Z35" s="47">
        <v>41.3</v>
      </c>
      <c r="AA35" s="47">
        <v>12.6</v>
      </c>
      <c r="AB35" s="47">
        <v>10.9</v>
      </c>
      <c r="AC35" s="47">
        <v>21.6</v>
      </c>
      <c r="AD35" s="47">
        <v>4.7699999999999996</v>
      </c>
      <c r="AE35" s="47">
        <v>26.7</v>
      </c>
      <c r="AF35" s="47">
        <v>292</v>
      </c>
      <c r="AG35" s="47">
        <v>14</v>
      </c>
      <c r="AH35" s="47">
        <v>14.5</v>
      </c>
      <c r="AI35" s="47">
        <v>10</v>
      </c>
      <c r="AJ35" s="47">
        <v>31.7</v>
      </c>
    </row>
    <row r="36" spans="1:36" hidden="1" x14ac:dyDescent="0.25">
      <c r="A36" s="47" t="s">
        <v>161</v>
      </c>
      <c r="B36" s="47" t="s">
        <v>162</v>
      </c>
      <c r="C36" s="47">
        <v>5259</v>
      </c>
      <c r="D36" s="47" t="s">
        <v>20</v>
      </c>
      <c r="E36" s="47">
        <v>57.4</v>
      </c>
      <c r="F36" s="47">
        <v>79.900000000000006</v>
      </c>
      <c r="G36" s="47">
        <v>27.2</v>
      </c>
      <c r="H36" s="42">
        <v>891</v>
      </c>
      <c r="I36" s="47">
        <v>94.4</v>
      </c>
      <c r="J36" s="47">
        <v>37.5</v>
      </c>
      <c r="K36" s="47">
        <v>27.4</v>
      </c>
      <c r="L36" s="47">
        <v>27.4</v>
      </c>
      <c r="M36" s="47">
        <v>11.3</v>
      </c>
      <c r="N36" s="47">
        <v>97.9</v>
      </c>
      <c r="O36" s="47">
        <v>22.6</v>
      </c>
      <c r="P36" s="47">
        <v>27.7</v>
      </c>
      <c r="Q36" s="47">
        <v>34.4</v>
      </c>
      <c r="R36" s="47">
        <v>8.66</v>
      </c>
      <c r="S36" s="47">
        <v>118</v>
      </c>
      <c r="T36" s="42">
        <v>4800</v>
      </c>
      <c r="U36" s="47">
        <v>157</v>
      </c>
      <c r="V36" s="42">
        <v>1680</v>
      </c>
      <c r="W36" s="42">
        <v>802</v>
      </c>
      <c r="X36" s="42">
        <v>4090</v>
      </c>
      <c r="Y36" s="47">
        <v>123</v>
      </c>
      <c r="Z36" s="47">
        <v>78.3</v>
      </c>
      <c r="AA36" s="47">
        <v>10.4</v>
      </c>
      <c r="AB36" s="47">
        <v>11.6</v>
      </c>
      <c r="AC36" s="47">
        <v>20.100000000000001</v>
      </c>
      <c r="AD36" s="47">
        <v>3.3</v>
      </c>
      <c r="AE36" s="47">
        <v>23.9</v>
      </c>
      <c r="AF36" s="47">
        <v>137</v>
      </c>
      <c r="AG36" s="47">
        <v>12.5</v>
      </c>
      <c r="AH36" s="47">
        <v>12</v>
      </c>
      <c r="AI36" s="47">
        <v>8.92</v>
      </c>
      <c r="AJ36" s="47">
        <v>30.8</v>
      </c>
    </row>
    <row r="37" spans="1:36" x14ac:dyDescent="0.25">
      <c r="A37" s="47" t="s">
        <v>164</v>
      </c>
      <c r="B37" s="47" t="s">
        <v>165</v>
      </c>
      <c r="C37" s="47">
        <v>5271</v>
      </c>
      <c r="D37" s="47" t="s">
        <v>49</v>
      </c>
      <c r="E37" s="47">
        <v>495</v>
      </c>
      <c r="F37" s="47">
        <v>534</v>
      </c>
      <c r="G37" s="47">
        <v>164</v>
      </c>
      <c r="H37" s="42">
        <v>5906</v>
      </c>
      <c r="I37" s="47">
        <v>670</v>
      </c>
      <c r="J37" s="47">
        <v>58.5</v>
      </c>
      <c r="K37" s="47">
        <v>43.5</v>
      </c>
      <c r="L37" s="47">
        <v>89.9</v>
      </c>
      <c r="M37" s="47">
        <v>17.3</v>
      </c>
      <c r="N37" s="47">
        <v>522</v>
      </c>
      <c r="O37" s="47">
        <v>45</v>
      </c>
      <c r="P37" s="47">
        <v>163</v>
      </c>
      <c r="Q37" s="47">
        <v>249</v>
      </c>
      <c r="R37" s="47">
        <v>14.2</v>
      </c>
      <c r="S37" s="42">
        <v>1151</v>
      </c>
      <c r="T37" s="42">
        <v>1210</v>
      </c>
      <c r="U37" s="47">
        <v>386</v>
      </c>
      <c r="V37" s="42">
        <v>1099</v>
      </c>
      <c r="W37" s="42">
        <v>604</v>
      </c>
      <c r="X37" s="42">
        <v>1097</v>
      </c>
      <c r="Y37" s="47">
        <v>166</v>
      </c>
      <c r="Z37" s="47">
        <v>81.8</v>
      </c>
      <c r="AA37" s="47">
        <v>20.2</v>
      </c>
      <c r="AB37" s="47">
        <v>12.9</v>
      </c>
      <c r="AC37" s="47">
        <v>18.100000000000001</v>
      </c>
      <c r="AD37" s="47">
        <v>7.8</v>
      </c>
      <c r="AE37" s="47">
        <v>31.3</v>
      </c>
      <c r="AF37" s="47">
        <v>215</v>
      </c>
      <c r="AG37" s="47">
        <v>14.5</v>
      </c>
      <c r="AH37" s="47">
        <v>16.8</v>
      </c>
      <c r="AI37" s="47">
        <v>15.9</v>
      </c>
      <c r="AJ37" s="47">
        <v>41</v>
      </c>
    </row>
    <row r="38" spans="1:36" hidden="1" x14ac:dyDescent="0.25">
      <c r="A38" s="47" t="s">
        <v>168</v>
      </c>
      <c r="B38" s="47" t="s">
        <v>169</v>
      </c>
      <c r="C38" s="47">
        <v>5284</v>
      </c>
      <c r="D38" s="47" t="s">
        <v>20</v>
      </c>
      <c r="E38" s="47">
        <v>56.7</v>
      </c>
      <c r="F38" s="47">
        <v>82</v>
      </c>
      <c r="G38" s="47">
        <v>27.6</v>
      </c>
      <c r="H38" s="42">
        <v>543</v>
      </c>
      <c r="I38" s="47">
        <v>87.1</v>
      </c>
      <c r="J38" s="47">
        <v>39.6</v>
      </c>
      <c r="K38" s="47">
        <v>26.7</v>
      </c>
      <c r="L38" s="47">
        <v>41.7</v>
      </c>
      <c r="M38" s="47">
        <v>15</v>
      </c>
      <c r="N38" s="47">
        <v>99.9</v>
      </c>
      <c r="O38" s="47">
        <v>55.3</v>
      </c>
      <c r="P38" s="47">
        <v>26.7</v>
      </c>
      <c r="Q38" s="47">
        <v>47.4</v>
      </c>
      <c r="R38" s="47">
        <v>16.8</v>
      </c>
      <c r="S38" s="47">
        <v>114</v>
      </c>
      <c r="T38" s="42">
        <v>5422</v>
      </c>
      <c r="U38" s="47">
        <v>175</v>
      </c>
      <c r="V38" s="42">
        <v>1805</v>
      </c>
      <c r="W38" s="42">
        <v>764</v>
      </c>
      <c r="X38" s="42">
        <v>5315</v>
      </c>
      <c r="Y38" s="47">
        <v>141</v>
      </c>
      <c r="Z38" s="47">
        <v>47.2</v>
      </c>
      <c r="AA38" s="47">
        <v>7.5</v>
      </c>
      <c r="AB38" s="47">
        <v>6.8</v>
      </c>
      <c r="AC38" s="47">
        <v>4.4000000000000004</v>
      </c>
      <c r="AD38" s="47">
        <v>4.4000000000000004</v>
      </c>
      <c r="AE38" s="47">
        <v>9.6</v>
      </c>
      <c r="AF38" s="47">
        <v>137</v>
      </c>
      <c r="AG38" s="47">
        <v>31</v>
      </c>
      <c r="AH38" s="47">
        <v>8.6</v>
      </c>
      <c r="AI38" s="47">
        <v>10.1</v>
      </c>
      <c r="AJ38" s="47">
        <v>6</v>
      </c>
    </row>
    <row r="39" spans="1:36" hidden="1" x14ac:dyDescent="0.25">
      <c r="A39" s="47" t="s">
        <v>171</v>
      </c>
      <c r="B39" s="47" t="s">
        <v>172</v>
      </c>
      <c r="C39" s="47">
        <v>5289</v>
      </c>
      <c r="D39" s="47" t="s">
        <v>20</v>
      </c>
      <c r="E39" s="47">
        <v>59.6</v>
      </c>
      <c r="F39" s="47">
        <v>80.7</v>
      </c>
      <c r="G39" s="47">
        <v>27.6</v>
      </c>
      <c r="H39" s="42">
        <v>749</v>
      </c>
      <c r="I39" s="47">
        <v>95.3</v>
      </c>
      <c r="J39" s="47">
        <v>158</v>
      </c>
      <c r="K39" s="47">
        <v>28.6</v>
      </c>
      <c r="L39" s="47">
        <v>36.9</v>
      </c>
      <c r="M39" s="47">
        <v>13</v>
      </c>
      <c r="N39" s="47">
        <v>101</v>
      </c>
      <c r="O39" s="47">
        <v>18.899999999999999</v>
      </c>
      <c r="P39" s="47">
        <v>25.5</v>
      </c>
      <c r="Q39" s="47">
        <v>41.7</v>
      </c>
      <c r="R39" s="47">
        <v>8.6999999999999993</v>
      </c>
      <c r="S39" s="47">
        <v>120</v>
      </c>
      <c r="T39" s="42">
        <v>5424</v>
      </c>
      <c r="U39" s="47">
        <v>169</v>
      </c>
      <c r="V39" s="42">
        <v>2260</v>
      </c>
      <c r="W39" s="42">
        <v>844</v>
      </c>
      <c r="X39" s="42">
        <v>5831</v>
      </c>
      <c r="Y39" s="47">
        <v>211</v>
      </c>
      <c r="Z39" s="47">
        <v>89.2</v>
      </c>
      <c r="AA39" s="47">
        <v>7</v>
      </c>
      <c r="AB39" s="47">
        <v>11.1</v>
      </c>
      <c r="AC39" s="47">
        <v>3.8</v>
      </c>
      <c r="AD39" s="47">
        <v>3.4</v>
      </c>
      <c r="AE39" s="47">
        <v>9.9</v>
      </c>
      <c r="AF39" s="47">
        <v>125</v>
      </c>
      <c r="AG39" s="47">
        <v>50</v>
      </c>
      <c r="AH39" s="47">
        <v>8.5</v>
      </c>
      <c r="AI39" s="47">
        <v>10.8</v>
      </c>
      <c r="AJ39" s="47">
        <v>5.3</v>
      </c>
    </row>
    <row r="40" spans="1:36" hidden="1" x14ac:dyDescent="0.25">
      <c r="A40" s="47" t="s">
        <v>175</v>
      </c>
      <c r="B40" s="47" t="s">
        <v>176</v>
      </c>
      <c r="C40" s="47">
        <v>5293</v>
      </c>
      <c r="D40" s="47" t="s">
        <v>20</v>
      </c>
      <c r="E40" s="47">
        <v>63.3</v>
      </c>
      <c r="F40" s="47">
        <v>84.8</v>
      </c>
      <c r="G40" s="47">
        <v>31.9</v>
      </c>
      <c r="H40" s="42">
        <v>599</v>
      </c>
      <c r="I40" s="47">
        <v>97</v>
      </c>
      <c r="J40" s="47">
        <v>44.2</v>
      </c>
      <c r="K40" s="47">
        <v>29.9</v>
      </c>
      <c r="L40" s="47">
        <v>28.2</v>
      </c>
      <c r="M40" s="47">
        <v>19</v>
      </c>
      <c r="N40" s="47">
        <v>106</v>
      </c>
      <c r="O40" s="47">
        <v>20.6</v>
      </c>
      <c r="P40" s="47">
        <v>24.1</v>
      </c>
      <c r="Q40" s="47">
        <v>37.5</v>
      </c>
      <c r="R40" s="47">
        <v>9.3000000000000007</v>
      </c>
      <c r="S40" s="47">
        <v>136</v>
      </c>
      <c r="T40" s="42">
        <v>4492</v>
      </c>
      <c r="U40" s="47">
        <v>140</v>
      </c>
      <c r="V40" s="42">
        <v>1629</v>
      </c>
      <c r="W40" s="42">
        <v>761</v>
      </c>
      <c r="X40" s="42">
        <v>4242</v>
      </c>
      <c r="Y40" s="47">
        <v>150</v>
      </c>
      <c r="Z40" s="47">
        <v>67.2</v>
      </c>
      <c r="AA40" s="47">
        <v>7.5</v>
      </c>
      <c r="AB40" s="47">
        <v>63.2</v>
      </c>
      <c r="AC40" s="47">
        <v>3.9</v>
      </c>
      <c r="AD40" s="47">
        <v>3.8</v>
      </c>
      <c r="AE40" s="47">
        <v>10.3</v>
      </c>
      <c r="AF40" s="47">
        <v>397</v>
      </c>
      <c r="AG40" s="47">
        <v>13</v>
      </c>
      <c r="AH40" s="47">
        <v>9.4</v>
      </c>
      <c r="AI40" s="47">
        <v>6.5</v>
      </c>
      <c r="AJ40" s="47">
        <v>4.8</v>
      </c>
    </row>
    <row r="41" spans="1:36" hidden="1" x14ac:dyDescent="0.25">
      <c r="A41" s="47" t="s">
        <v>178</v>
      </c>
      <c r="B41" s="47" t="s">
        <v>179</v>
      </c>
      <c r="C41" s="47">
        <v>5295</v>
      </c>
      <c r="D41" s="47" t="s">
        <v>20</v>
      </c>
      <c r="E41" s="47">
        <v>68.400000000000006</v>
      </c>
      <c r="F41" s="47">
        <v>174</v>
      </c>
      <c r="G41" s="47">
        <v>38.4</v>
      </c>
      <c r="H41" s="42">
        <v>1113</v>
      </c>
      <c r="I41" s="47">
        <v>104</v>
      </c>
      <c r="J41" s="47">
        <v>118</v>
      </c>
      <c r="K41" s="47">
        <v>36.9</v>
      </c>
      <c r="L41" s="47">
        <v>52.2</v>
      </c>
      <c r="M41" s="47">
        <v>23</v>
      </c>
      <c r="N41" s="47">
        <v>121</v>
      </c>
      <c r="O41" s="47">
        <v>32.1</v>
      </c>
      <c r="P41" s="47">
        <v>28.8</v>
      </c>
      <c r="Q41" s="47">
        <v>51</v>
      </c>
      <c r="R41" s="47">
        <v>10.199999999999999</v>
      </c>
      <c r="S41" s="47">
        <v>136</v>
      </c>
      <c r="T41" s="42">
        <v>8270</v>
      </c>
      <c r="U41" s="47">
        <v>203</v>
      </c>
      <c r="V41" s="42">
        <v>2242</v>
      </c>
      <c r="W41" s="42">
        <v>667</v>
      </c>
      <c r="X41" s="42">
        <v>6648</v>
      </c>
      <c r="Y41" s="47">
        <v>285</v>
      </c>
      <c r="Z41" s="47">
        <v>85.1</v>
      </c>
      <c r="AA41" s="47">
        <v>10.9</v>
      </c>
      <c r="AB41" s="47">
        <v>11.8</v>
      </c>
      <c r="AC41" s="47">
        <v>7</v>
      </c>
      <c r="AD41" s="47">
        <v>8.6999999999999993</v>
      </c>
      <c r="AE41" s="47">
        <v>10.7</v>
      </c>
      <c r="AF41" s="47">
        <v>478</v>
      </c>
      <c r="AG41" s="47">
        <v>46</v>
      </c>
      <c r="AH41" s="47">
        <v>7.1</v>
      </c>
      <c r="AI41" s="47">
        <v>8.6</v>
      </c>
      <c r="AJ41" s="47">
        <v>8.5</v>
      </c>
    </row>
    <row r="42" spans="1:36" hidden="1" x14ac:dyDescent="0.25">
      <c r="A42" s="47" t="s">
        <v>181</v>
      </c>
      <c r="B42" s="47" t="s">
        <v>179</v>
      </c>
      <c r="C42" s="47">
        <v>5297</v>
      </c>
      <c r="D42" s="47" t="s">
        <v>20</v>
      </c>
      <c r="E42" s="47">
        <v>72.8</v>
      </c>
      <c r="F42" s="47">
        <v>94</v>
      </c>
      <c r="G42" s="47">
        <v>34.299999999999997</v>
      </c>
      <c r="H42" s="42">
        <v>740</v>
      </c>
      <c r="I42" s="47">
        <v>102</v>
      </c>
      <c r="J42" s="47">
        <v>65.099999999999994</v>
      </c>
      <c r="K42" s="47">
        <v>36</v>
      </c>
      <c r="L42" s="47">
        <v>44.9</v>
      </c>
      <c r="M42" s="47">
        <v>23</v>
      </c>
      <c r="N42" s="47">
        <v>115</v>
      </c>
      <c r="O42" s="47">
        <v>23</v>
      </c>
      <c r="P42" s="47">
        <v>24.6</v>
      </c>
      <c r="Q42" s="47">
        <v>50.7</v>
      </c>
      <c r="R42" s="47">
        <v>10.8</v>
      </c>
      <c r="S42" s="47">
        <v>129</v>
      </c>
      <c r="T42" s="42">
        <v>9174</v>
      </c>
      <c r="U42" s="47">
        <v>176</v>
      </c>
      <c r="V42" s="42">
        <v>3148</v>
      </c>
      <c r="W42" s="42">
        <v>876</v>
      </c>
      <c r="X42" s="42">
        <v>8108</v>
      </c>
      <c r="Y42" s="47">
        <v>184</v>
      </c>
      <c r="Z42" s="47">
        <v>91.8</v>
      </c>
      <c r="AA42" s="47">
        <v>8.9</v>
      </c>
      <c r="AB42" s="47">
        <v>11.2</v>
      </c>
      <c r="AC42" s="47">
        <v>5.2</v>
      </c>
      <c r="AD42" s="47">
        <v>5.9</v>
      </c>
      <c r="AE42" s="47">
        <v>11.2</v>
      </c>
      <c r="AF42" s="47">
        <v>360</v>
      </c>
      <c r="AG42" s="47">
        <v>59</v>
      </c>
      <c r="AH42" s="47">
        <v>7.4</v>
      </c>
      <c r="AI42" s="47">
        <v>10.4</v>
      </c>
      <c r="AJ42" s="47">
        <v>7.8</v>
      </c>
    </row>
    <row r="43" spans="1:36" x14ac:dyDescent="0.25">
      <c r="A43" s="47" t="s">
        <v>183</v>
      </c>
      <c r="B43" s="47" t="s">
        <v>184</v>
      </c>
      <c r="C43" s="47">
        <v>5299</v>
      </c>
      <c r="D43" s="47" t="s">
        <v>49</v>
      </c>
      <c r="E43" s="47">
        <v>528</v>
      </c>
      <c r="F43" s="47">
        <v>678</v>
      </c>
      <c r="G43" s="47">
        <v>201</v>
      </c>
      <c r="H43" s="42">
        <v>7370</v>
      </c>
      <c r="I43" s="47">
        <v>883</v>
      </c>
      <c r="J43" s="47">
        <v>96.5</v>
      </c>
      <c r="K43" s="47">
        <v>49.1</v>
      </c>
      <c r="L43" s="47">
        <v>92.7</v>
      </c>
      <c r="M43" s="47">
        <v>42</v>
      </c>
      <c r="N43" s="47">
        <v>650</v>
      </c>
      <c r="O43" s="47">
        <v>61.7</v>
      </c>
      <c r="P43" s="47">
        <v>137</v>
      </c>
      <c r="Q43" s="47">
        <v>312</v>
      </c>
      <c r="R43" s="47">
        <v>16.7</v>
      </c>
      <c r="S43" s="42">
        <v>1774</v>
      </c>
      <c r="T43" s="42">
        <v>2556</v>
      </c>
      <c r="U43" s="47">
        <v>489</v>
      </c>
      <c r="V43" s="42">
        <v>1641</v>
      </c>
      <c r="W43" s="42">
        <v>741</v>
      </c>
      <c r="X43" s="42">
        <v>2057</v>
      </c>
      <c r="Y43" s="47">
        <v>251</v>
      </c>
      <c r="Z43" s="47">
        <v>123</v>
      </c>
      <c r="AA43" s="47">
        <v>23.9</v>
      </c>
      <c r="AB43" s="47">
        <v>16.100000000000001</v>
      </c>
      <c r="AC43" s="47">
        <v>23.5</v>
      </c>
      <c r="AD43" s="47">
        <v>8.8000000000000007</v>
      </c>
      <c r="AE43" s="47">
        <v>32.4</v>
      </c>
      <c r="AF43" s="47">
        <v>450</v>
      </c>
      <c r="AG43" s="47">
        <v>15</v>
      </c>
      <c r="AH43" s="47">
        <v>18</v>
      </c>
      <c r="AI43" s="47">
        <v>13.8</v>
      </c>
      <c r="AJ43" s="47">
        <v>34</v>
      </c>
    </row>
    <row r="44" spans="1:36" hidden="1" x14ac:dyDescent="0.25">
      <c r="A44" s="47" t="s">
        <v>186</v>
      </c>
      <c r="B44" s="47" t="s">
        <v>187</v>
      </c>
      <c r="C44" s="47">
        <v>5301</v>
      </c>
      <c r="D44" s="47" t="s">
        <v>20</v>
      </c>
      <c r="E44" s="47">
        <v>58</v>
      </c>
      <c r="F44" s="47">
        <v>83.1</v>
      </c>
      <c r="G44" s="47">
        <v>28.5</v>
      </c>
      <c r="H44" s="42">
        <v>780</v>
      </c>
      <c r="I44" s="47">
        <v>92.7</v>
      </c>
      <c r="J44" s="47">
        <v>48.5</v>
      </c>
      <c r="K44" s="47">
        <v>27.2</v>
      </c>
      <c r="L44" s="47">
        <v>48.2</v>
      </c>
      <c r="M44" s="47">
        <v>19.3</v>
      </c>
      <c r="N44" s="47">
        <v>96.5</v>
      </c>
      <c r="O44" s="47">
        <v>23</v>
      </c>
      <c r="P44" s="47">
        <v>44</v>
      </c>
      <c r="Q44" s="47">
        <v>48.6</v>
      </c>
      <c r="R44" s="47">
        <v>9</v>
      </c>
      <c r="S44" s="47">
        <v>158</v>
      </c>
      <c r="T44" s="42">
        <v>5075</v>
      </c>
      <c r="U44" s="47">
        <v>125</v>
      </c>
      <c r="V44" s="42">
        <v>1870</v>
      </c>
      <c r="W44" s="42">
        <v>771</v>
      </c>
      <c r="X44" s="42">
        <v>4141</v>
      </c>
      <c r="Y44" s="47">
        <v>139</v>
      </c>
      <c r="Z44" s="47">
        <v>45.3</v>
      </c>
      <c r="AA44" s="47">
        <v>8</v>
      </c>
      <c r="AB44" s="47">
        <v>22.1</v>
      </c>
      <c r="AC44" s="47">
        <v>4.7</v>
      </c>
      <c r="AD44" s="47">
        <v>5</v>
      </c>
      <c r="AE44" s="47">
        <v>8.8000000000000007</v>
      </c>
      <c r="AF44" s="47">
        <v>389</v>
      </c>
      <c r="AG44" s="47">
        <v>13</v>
      </c>
      <c r="AH44" s="47">
        <v>9</v>
      </c>
      <c r="AI44" s="47">
        <v>7.8</v>
      </c>
      <c r="AJ44" s="47">
        <v>12.3</v>
      </c>
    </row>
    <row r="45" spans="1:36" hidden="1" x14ac:dyDescent="0.25">
      <c r="A45" s="47" t="s">
        <v>189</v>
      </c>
      <c r="B45" s="47" t="s">
        <v>190</v>
      </c>
      <c r="C45" s="47">
        <v>5308</v>
      </c>
      <c r="D45" s="47" t="s">
        <v>20</v>
      </c>
      <c r="E45" s="47">
        <v>61.6</v>
      </c>
      <c r="F45" s="47">
        <v>87.5</v>
      </c>
      <c r="G45" s="47">
        <v>30.4</v>
      </c>
      <c r="H45" s="42">
        <v>352</v>
      </c>
      <c r="I45" s="47">
        <v>97.2</v>
      </c>
      <c r="J45" s="47">
        <v>43.6</v>
      </c>
      <c r="K45" s="47">
        <v>27.4</v>
      </c>
      <c r="L45" s="47">
        <v>29.7</v>
      </c>
      <c r="M45" s="47">
        <v>12.7</v>
      </c>
      <c r="N45" s="47">
        <v>96.3</v>
      </c>
      <c r="O45" s="47">
        <v>20.3</v>
      </c>
      <c r="P45" s="47">
        <v>30.7</v>
      </c>
      <c r="Q45" s="47">
        <v>38.299999999999997</v>
      </c>
      <c r="R45" s="47">
        <v>9.8000000000000007</v>
      </c>
      <c r="S45" s="47">
        <v>152</v>
      </c>
      <c r="T45" s="42">
        <v>4982</v>
      </c>
      <c r="U45" s="47">
        <v>177</v>
      </c>
      <c r="V45" s="42">
        <v>1916</v>
      </c>
      <c r="W45" s="42">
        <v>797</v>
      </c>
      <c r="X45" s="42">
        <v>4859</v>
      </c>
      <c r="Y45" s="47">
        <v>131</v>
      </c>
      <c r="Z45" s="47">
        <v>45.2</v>
      </c>
      <c r="AA45" s="47">
        <v>8.8000000000000007</v>
      </c>
      <c r="AB45" s="47">
        <v>11.1</v>
      </c>
      <c r="AC45" s="47">
        <v>4.8</v>
      </c>
      <c r="AD45" s="47">
        <v>4.5</v>
      </c>
      <c r="AE45" s="47">
        <v>8.6999999999999993</v>
      </c>
      <c r="AF45" s="47">
        <v>230</v>
      </c>
      <c r="AG45" s="47">
        <v>24</v>
      </c>
      <c r="AH45" s="47">
        <v>6.8</v>
      </c>
      <c r="AI45" s="47">
        <v>6.2</v>
      </c>
      <c r="AJ45" s="47"/>
    </row>
    <row r="46" spans="1:36" hidden="1" x14ac:dyDescent="0.25">
      <c r="A46" s="47" t="s">
        <v>191</v>
      </c>
      <c r="B46" s="47" t="s">
        <v>192</v>
      </c>
      <c r="C46" s="47">
        <v>5310</v>
      </c>
      <c r="D46" s="47" t="s">
        <v>20</v>
      </c>
      <c r="E46" s="47">
        <v>63.3</v>
      </c>
      <c r="F46" s="47">
        <v>86.2</v>
      </c>
      <c r="G46" s="47">
        <v>29.4</v>
      </c>
      <c r="H46" s="42">
        <v>635</v>
      </c>
      <c r="I46" s="47">
        <v>98.5</v>
      </c>
      <c r="J46" s="47">
        <v>66.8</v>
      </c>
      <c r="K46" s="47">
        <v>28.1</v>
      </c>
      <c r="L46" s="47">
        <v>26.7</v>
      </c>
      <c r="M46" s="47">
        <v>13</v>
      </c>
      <c r="N46" s="47">
        <v>93.5</v>
      </c>
      <c r="O46" s="47">
        <v>19.2</v>
      </c>
      <c r="P46" s="47">
        <v>25.9</v>
      </c>
      <c r="Q46" s="47">
        <v>37.6</v>
      </c>
      <c r="R46" s="47">
        <v>8.4</v>
      </c>
      <c r="S46" s="47">
        <v>215</v>
      </c>
      <c r="T46" s="42">
        <v>4657</v>
      </c>
      <c r="U46" s="47">
        <v>147</v>
      </c>
      <c r="V46" s="42">
        <v>2152</v>
      </c>
      <c r="W46" s="42">
        <v>757</v>
      </c>
      <c r="X46" s="42">
        <v>4921</v>
      </c>
      <c r="Y46" s="47">
        <v>125</v>
      </c>
      <c r="Z46" s="47">
        <v>79.099999999999994</v>
      </c>
      <c r="AA46" s="47">
        <v>8.5</v>
      </c>
      <c r="AB46" s="47">
        <v>10.4</v>
      </c>
      <c r="AC46" s="47">
        <v>5.2</v>
      </c>
      <c r="AD46" s="47">
        <v>5.0999999999999996</v>
      </c>
      <c r="AE46" s="47">
        <v>9.1</v>
      </c>
      <c r="AF46" s="47">
        <v>158</v>
      </c>
      <c r="AG46" s="47">
        <v>20</v>
      </c>
      <c r="AH46" s="47">
        <v>7.7</v>
      </c>
      <c r="AI46" s="47">
        <v>11.7</v>
      </c>
      <c r="AJ46" s="47">
        <v>13</v>
      </c>
    </row>
    <row r="47" spans="1:36" hidden="1" x14ac:dyDescent="0.25">
      <c r="A47" s="47" t="s">
        <v>193</v>
      </c>
      <c r="B47" s="47" t="s">
        <v>194</v>
      </c>
      <c r="C47" s="47">
        <v>5313</v>
      </c>
      <c r="D47" s="47" t="s">
        <v>20</v>
      </c>
      <c r="E47" s="47">
        <v>94.5</v>
      </c>
      <c r="F47" s="47">
        <v>124</v>
      </c>
      <c r="G47" s="47">
        <v>53.6</v>
      </c>
      <c r="H47" s="42">
        <v>798</v>
      </c>
      <c r="I47" s="47">
        <v>123</v>
      </c>
      <c r="J47" s="47">
        <v>66</v>
      </c>
      <c r="K47" s="47">
        <v>47.6</v>
      </c>
      <c r="L47" s="47">
        <v>75.8</v>
      </c>
      <c r="M47" s="47">
        <v>23.7</v>
      </c>
      <c r="N47" s="47">
        <v>165</v>
      </c>
      <c r="O47" s="47">
        <v>40.700000000000003</v>
      </c>
      <c r="P47" s="47">
        <v>40.1</v>
      </c>
      <c r="Q47" s="47">
        <v>61.9</v>
      </c>
      <c r="R47" s="47">
        <v>12.5</v>
      </c>
      <c r="S47" s="47">
        <v>289</v>
      </c>
      <c r="T47" s="42">
        <v>7127</v>
      </c>
      <c r="U47" s="47">
        <v>157</v>
      </c>
      <c r="V47" s="42">
        <v>3269</v>
      </c>
      <c r="W47" s="42">
        <v>985</v>
      </c>
      <c r="X47" s="42">
        <v>6405</v>
      </c>
      <c r="Y47" s="47">
        <v>233</v>
      </c>
      <c r="Z47" s="47">
        <v>117</v>
      </c>
      <c r="AA47" s="47">
        <v>16.3</v>
      </c>
      <c r="AB47" s="47">
        <v>17.2</v>
      </c>
      <c r="AC47" s="47">
        <v>4.3</v>
      </c>
      <c r="AD47" s="47">
        <v>4.3</v>
      </c>
      <c r="AE47" s="47">
        <v>19.600000000000001</v>
      </c>
      <c r="AF47" s="47">
        <v>217</v>
      </c>
      <c r="AG47" s="47">
        <v>94</v>
      </c>
      <c r="AH47" s="47">
        <v>13.8</v>
      </c>
      <c r="AI47" s="47">
        <v>15.2</v>
      </c>
      <c r="AJ47" s="47"/>
    </row>
    <row r="48" spans="1:36" hidden="1" x14ac:dyDescent="0.25">
      <c r="A48" s="47" t="s">
        <v>196</v>
      </c>
      <c r="B48" s="47" t="s">
        <v>194</v>
      </c>
      <c r="C48" s="47">
        <v>5314</v>
      </c>
      <c r="D48" s="47" t="s">
        <v>20</v>
      </c>
      <c r="E48" s="47">
        <v>66.900000000000006</v>
      </c>
      <c r="F48" s="47">
        <v>90.4</v>
      </c>
      <c r="G48" s="47">
        <v>32.799999999999997</v>
      </c>
      <c r="H48" s="42">
        <v>929</v>
      </c>
      <c r="I48" s="47">
        <v>103</v>
      </c>
      <c r="J48" s="47">
        <v>60.9</v>
      </c>
      <c r="K48" s="47">
        <v>54.9</v>
      </c>
      <c r="L48" s="47">
        <v>40.299999999999997</v>
      </c>
      <c r="M48" s="47">
        <v>16.2</v>
      </c>
      <c r="N48" s="47">
        <v>118</v>
      </c>
      <c r="O48" s="47">
        <v>40.1</v>
      </c>
      <c r="P48" s="47">
        <v>41.4</v>
      </c>
      <c r="Q48" s="47">
        <v>59.5</v>
      </c>
      <c r="R48" s="47">
        <v>9.4</v>
      </c>
      <c r="S48" s="47">
        <v>141</v>
      </c>
      <c r="T48" s="42">
        <v>6553</v>
      </c>
      <c r="U48" s="47">
        <v>178</v>
      </c>
      <c r="V48" s="42">
        <v>4646</v>
      </c>
      <c r="W48" s="42">
        <v>665</v>
      </c>
      <c r="X48" s="42">
        <v>10686</v>
      </c>
      <c r="Y48" s="47">
        <v>183</v>
      </c>
      <c r="Z48" s="47">
        <v>86.7</v>
      </c>
      <c r="AA48" s="47">
        <v>9.6999999999999993</v>
      </c>
      <c r="AB48" s="47">
        <v>29.5</v>
      </c>
      <c r="AC48" s="47">
        <v>5.2</v>
      </c>
      <c r="AD48" s="47">
        <v>6.1</v>
      </c>
      <c r="AE48" s="47">
        <v>15.2</v>
      </c>
      <c r="AF48" s="47">
        <v>1590</v>
      </c>
      <c r="AG48" s="47">
        <v>35</v>
      </c>
      <c r="AH48" s="47">
        <v>22.2</v>
      </c>
      <c r="AI48" s="47">
        <v>8.4</v>
      </c>
      <c r="AJ48" s="47"/>
    </row>
    <row r="49" spans="1:36" hidden="1" x14ac:dyDescent="0.25">
      <c r="A49" s="47" t="s">
        <v>199</v>
      </c>
      <c r="B49" s="47" t="s">
        <v>194</v>
      </c>
      <c r="C49" s="47">
        <v>5315</v>
      </c>
      <c r="D49" s="47" t="s">
        <v>20</v>
      </c>
      <c r="E49" s="47">
        <v>66.099999999999994</v>
      </c>
      <c r="F49" s="47">
        <v>96</v>
      </c>
      <c r="G49" s="47">
        <v>33.200000000000003</v>
      </c>
      <c r="H49" s="42">
        <v>795</v>
      </c>
      <c r="I49" s="47">
        <v>106</v>
      </c>
      <c r="J49" s="47">
        <v>58.6</v>
      </c>
      <c r="K49" s="47">
        <v>30</v>
      </c>
      <c r="L49" s="47">
        <v>33.6</v>
      </c>
      <c r="M49" s="47">
        <v>21.3</v>
      </c>
      <c r="N49" s="47">
        <v>108</v>
      </c>
      <c r="O49" s="47">
        <v>18.600000000000001</v>
      </c>
      <c r="P49" s="47">
        <v>35.9</v>
      </c>
      <c r="Q49" s="47">
        <v>46.8</v>
      </c>
      <c r="R49" s="47">
        <v>7.4</v>
      </c>
      <c r="S49" s="47">
        <v>153</v>
      </c>
      <c r="T49" s="42">
        <v>5497</v>
      </c>
      <c r="U49" s="47">
        <v>144</v>
      </c>
      <c r="V49" s="42">
        <v>1833</v>
      </c>
      <c r="W49" s="42">
        <v>733</v>
      </c>
      <c r="X49" s="42">
        <v>4807</v>
      </c>
      <c r="Y49" s="47">
        <v>170</v>
      </c>
      <c r="Z49" s="47">
        <v>57.1</v>
      </c>
      <c r="AA49" s="47">
        <v>10.5</v>
      </c>
      <c r="AB49" s="47">
        <v>11.7</v>
      </c>
      <c r="AC49" s="47">
        <v>6.1</v>
      </c>
      <c r="AD49" s="47">
        <v>6.9</v>
      </c>
      <c r="AE49" s="47">
        <v>9.3000000000000007</v>
      </c>
      <c r="AF49" s="47">
        <v>199</v>
      </c>
      <c r="AG49" s="47">
        <v>71</v>
      </c>
      <c r="AH49" s="47">
        <v>54.1</v>
      </c>
      <c r="AI49" s="47">
        <v>36.5</v>
      </c>
      <c r="AJ49" s="47">
        <v>19</v>
      </c>
    </row>
    <row r="50" spans="1:36" hidden="1" x14ac:dyDescent="0.25">
      <c r="A50" s="47" t="s">
        <v>202</v>
      </c>
      <c r="B50" s="47" t="s">
        <v>203</v>
      </c>
      <c r="C50" s="47">
        <v>5320</v>
      </c>
      <c r="D50" s="47" t="s">
        <v>20</v>
      </c>
      <c r="E50" s="47">
        <v>64.099999999999994</v>
      </c>
      <c r="F50" s="47">
        <v>90.4</v>
      </c>
      <c r="G50" s="47">
        <v>29.8</v>
      </c>
      <c r="H50" s="42">
        <v>538</v>
      </c>
      <c r="I50" s="47">
        <v>101</v>
      </c>
      <c r="J50" s="47">
        <v>65.8</v>
      </c>
      <c r="K50" s="47">
        <v>28.2</v>
      </c>
      <c r="L50" s="47">
        <v>28.4</v>
      </c>
      <c r="M50" s="47">
        <v>13</v>
      </c>
      <c r="N50" s="47">
        <v>98.3</v>
      </c>
      <c r="O50" s="47">
        <v>16.3</v>
      </c>
      <c r="P50" s="47">
        <v>24.7</v>
      </c>
      <c r="Q50" s="47">
        <v>38.700000000000003</v>
      </c>
      <c r="R50" s="47">
        <v>7.1</v>
      </c>
      <c r="S50" s="47">
        <v>136</v>
      </c>
      <c r="T50" s="42">
        <v>5194</v>
      </c>
      <c r="U50" s="47">
        <v>161</v>
      </c>
      <c r="V50" s="42">
        <v>1655</v>
      </c>
      <c r="W50" s="42">
        <v>659</v>
      </c>
      <c r="X50" s="42">
        <v>4991</v>
      </c>
      <c r="Y50" s="47">
        <v>181</v>
      </c>
      <c r="Z50" s="47">
        <v>79.400000000000006</v>
      </c>
      <c r="AA50" s="47">
        <v>7.5</v>
      </c>
      <c r="AB50" s="47">
        <v>7.5</v>
      </c>
      <c r="AC50" s="47">
        <v>4.7</v>
      </c>
      <c r="AD50" s="47">
        <v>4.5999999999999996</v>
      </c>
      <c r="AE50" s="47">
        <v>9.5</v>
      </c>
      <c r="AF50" s="47">
        <v>127</v>
      </c>
      <c r="AG50" s="47">
        <v>28</v>
      </c>
      <c r="AH50" s="47">
        <v>7.3</v>
      </c>
      <c r="AI50" s="47">
        <v>9.4</v>
      </c>
      <c r="AJ50" s="47">
        <v>5.8</v>
      </c>
    </row>
    <row r="51" spans="1:36" hidden="1" x14ac:dyDescent="0.25">
      <c r="A51" s="47" t="s">
        <v>205</v>
      </c>
      <c r="B51" s="47" t="s">
        <v>203</v>
      </c>
      <c r="C51" s="47">
        <v>5321</v>
      </c>
      <c r="D51" s="47" t="s">
        <v>20</v>
      </c>
      <c r="E51" s="47">
        <v>83.7</v>
      </c>
      <c r="F51" s="47">
        <v>111</v>
      </c>
      <c r="G51" s="47">
        <v>46.8</v>
      </c>
      <c r="H51" s="42">
        <v>503</v>
      </c>
      <c r="I51" s="47">
        <v>124</v>
      </c>
      <c r="J51" s="47">
        <v>79.5</v>
      </c>
      <c r="K51" s="47">
        <v>39.5</v>
      </c>
      <c r="L51" s="47">
        <v>67.5</v>
      </c>
      <c r="M51" s="47">
        <v>13.3</v>
      </c>
      <c r="N51" s="47">
        <v>143</v>
      </c>
      <c r="O51" s="47">
        <v>33.299999999999997</v>
      </c>
      <c r="P51" s="47">
        <v>36.200000000000003</v>
      </c>
      <c r="Q51" s="47">
        <v>59.3</v>
      </c>
      <c r="R51" s="47">
        <v>12</v>
      </c>
      <c r="S51" s="47">
        <v>177</v>
      </c>
      <c r="T51" s="42">
        <v>6851</v>
      </c>
      <c r="U51" s="47">
        <v>310</v>
      </c>
      <c r="V51" s="42">
        <v>2267</v>
      </c>
      <c r="W51" s="42">
        <v>844</v>
      </c>
      <c r="X51" s="42">
        <v>6586</v>
      </c>
      <c r="Y51" s="47">
        <v>242</v>
      </c>
      <c r="Z51" s="47">
        <v>99.3</v>
      </c>
      <c r="AA51" s="47">
        <v>10.8</v>
      </c>
      <c r="AB51" s="47">
        <v>23.8</v>
      </c>
      <c r="AC51" s="47">
        <v>5.0999999999999996</v>
      </c>
      <c r="AD51" s="47">
        <v>4.4000000000000004</v>
      </c>
      <c r="AE51" s="47">
        <v>12.9</v>
      </c>
      <c r="AF51" s="47">
        <v>140</v>
      </c>
      <c r="AG51" s="47">
        <v>10</v>
      </c>
      <c r="AH51" s="47">
        <v>10.199999999999999</v>
      </c>
      <c r="AI51" s="47">
        <v>16.899999999999999</v>
      </c>
      <c r="AJ51" s="47">
        <v>6.8</v>
      </c>
    </row>
    <row r="52" spans="1:36" hidden="1" x14ac:dyDescent="0.25">
      <c r="A52" s="47" t="s">
        <v>208</v>
      </c>
      <c r="B52" s="47" t="s">
        <v>209</v>
      </c>
      <c r="C52" s="47">
        <v>5322</v>
      </c>
      <c r="D52" s="47" t="s">
        <v>20</v>
      </c>
      <c r="E52" s="47">
        <v>63.4</v>
      </c>
      <c r="F52" s="47">
        <v>89</v>
      </c>
      <c r="G52" s="47">
        <v>31.1</v>
      </c>
      <c r="H52" s="42">
        <v>732</v>
      </c>
      <c r="I52" s="47">
        <v>118</v>
      </c>
      <c r="J52" s="47">
        <v>58</v>
      </c>
      <c r="K52" s="47">
        <v>29.8</v>
      </c>
      <c r="L52" s="47">
        <v>23</v>
      </c>
      <c r="M52" s="47">
        <v>13</v>
      </c>
      <c r="N52" s="47">
        <v>109</v>
      </c>
      <c r="O52" s="47">
        <v>20.7</v>
      </c>
      <c r="P52" s="47">
        <v>44.5</v>
      </c>
      <c r="Q52" s="47">
        <v>36.700000000000003</v>
      </c>
      <c r="R52" s="47">
        <v>9.6</v>
      </c>
      <c r="S52" s="47">
        <v>177</v>
      </c>
      <c r="T52" s="42">
        <v>4961</v>
      </c>
      <c r="U52" s="47">
        <v>276</v>
      </c>
      <c r="V52" s="42">
        <v>1657</v>
      </c>
      <c r="W52" s="42">
        <v>752</v>
      </c>
      <c r="X52" s="42">
        <v>4654</v>
      </c>
      <c r="Y52" s="47">
        <v>160</v>
      </c>
      <c r="Z52" s="47">
        <v>82.2</v>
      </c>
      <c r="AA52" s="47">
        <v>8.5</v>
      </c>
      <c r="AB52" s="47">
        <v>66.5</v>
      </c>
      <c r="AC52" s="47">
        <v>4.5999999999999996</v>
      </c>
      <c r="AD52" s="47">
        <v>4.2</v>
      </c>
      <c r="AE52" s="47">
        <v>9.1999999999999993</v>
      </c>
      <c r="AF52" s="47">
        <v>213</v>
      </c>
      <c r="AG52" s="47">
        <v>17</v>
      </c>
      <c r="AH52" s="47">
        <v>9.1999999999999993</v>
      </c>
      <c r="AI52" s="47">
        <v>14.8</v>
      </c>
      <c r="AJ52" s="47">
        <v>4.5999999999999996</v>
      </c>
    </row>
    <row r="53" spans="1:36" hidden="1" x14ac:dyDescent="0.25">
      <c r="A53" s="47" t="s">
        <v>211</v>
      </c>
      <c r="B53" s="47" t="s">
        <v>209</v>
      </c>
      <c r="C53" s="47">
        <v>5323</v>
      </c>
      <c r="D53" s="47" t="s">
        <v>20</v>
      </c>
      <c r="E53" s="47">
        <v>66.099999999999994</v>
      </c>
      <c r="F53" s="47">
        <v>87.1</v>
      </c>
      <c r="G53" s="47">
        <v>30.9</v>
      </c>
      <c r="H53" s="42">
        <v>605</v>
      </c>
      <c r="I53" s="47">
        <v>117</v>
      </c>
      <c r="J53" s="47">
        <v>69.2</v>
      </c>
      <c r="K53" s="47">
        <v>29.2</v>
      </c>
      <c r="L53" s="47">
        <v>42.5</v>
      </c>
      <c r="M53" s="47">
        <v>13.3</v>
      </c>
      <c r="N53" s="47">
        <v>104</v>
      </c>
      <c r="O53" s="47">
        <v>22.8</v>
      </c>
      <c r="P53" s="47">
        <v>29.4</v>
      </c>
      <c r="Q53" s="47">
        <v>48.8</v>
      </c>
      <c r="R53" s="47">
        <v>8.3000000000000007</v>
      </c>
      <c r="S53" s="47">
        <v>158</v>
      </c>
      <c r="T53" s="42">
        <v>7012</v>
      </c>
      <c r="U53" s="47">
        <v>169</v>
      </c>
      <c r="V53" s="42">
        <v>2412</v>
      </c>
      <c r="W53" s="42">
        <v>694</v>
      </c>
      <c r="X53" s="42">
        <v>6942</v>
      </c>
      <c r="Y53" s="47">
        <v>176</v>
      </c>
      <c r="Z53" s="47">
        <v>70.7</v>
      </c>
      <c r="AA53" s="47">
        <v>9</v>
      </c>
      <c r="AB53" s="47">
        <v>9.6999999999999993</v>
      </c>
      <c r="AC53" s="47">
        <v>5.6</v>
      </c>
      <c r="AD53" s="47">
        <v>5.5</v>
      </c>
      <c r="AE53" s="47">
        <v>10.1</v>
      </c>
      <c r="AF53" s="47">
        <v>157</v>
      </c>
      <c r="AG53" s="47">
        <v>37</v>
      </c>
      <c r="AH53" s="47">
        <v>199</v>
      </c>
      <c r="AI53" s="47">
        <v>7.1</v>
      </c>
      <c r="AJ53" s="47">
        <v>10.1</v>
      </c>
    </row>
    <row r="54" spans="1:36" hidden="1" x14ac:dyDescent="0.25">
      <c r="A54" s="47" t="s">
        <v>213</v>
      </c>
      <c r="B54" s="47" t="s">
        <v>214</v>
      </c>
      <c r="C54" s="47">
        <v>5324</v>
      </c>
      <c r="D54" s="47" t="s">
        <v>20</v>
      </c>
      <c r="E54" s="47">
        <v>70.900000000000006</v>
      </c>
      <c r="F54" s="47">
        <v>94.5</v>
      </c>
      <c r="G54" s="47">
        <v>34.4</v>
      </c>
      <c r="H54" s="42">
        <v>727</v>
      </c>
      <c r="I54" s="47">
        <v>103</v>
      </c>
      <c r="J54" s="47">
        <v>78.3</v>
      </c>
      <c r="K54" s="47">
        <v>32</v>
      </c>
      <c r="L54" s="47">
        <v>27.9</v>
      </c>
      <c r="M54" s="47">
        <v>14.7</v>
      </c>
      <c r="N54" s="47">
        <v>110</v>
      </c>
      <c r="O54" s="47">
        <v>22.7</v>
      </c>
      <c r="P54" s="47">
        <v>25.7</v>
      </c>
      <c r="Q54" s="47">
        <v>34.700000000000003</v>
      </c>
      <c r="R54" s="47">
        <v>8</v>
      </c>
      <c r="S54" s="47">
        <v>200</v>
      </c>
      <c r="T54" s="42">
        <v>8060</v>
      </c>
      <c r="U54" s="47">
        <v>343</v>
      </c>
      <c r="V54" s="42">
        <v>3518</v>
      </c>
      <c r="W54" s="42">
        <v>862</v>
      </c>
      <c r="X54" s="42">
        <v>7310</v>
      </c>
      <c r="Y54" s="47">
        <v>203</v>
      </c>
      <c r="Z54" s="47">
        <v>82.6</v>
      </c>
      <c r="AA54" s="47">
        <v>11</v>
      </c>
      <c r="AB54" s="47">
        <v>12.3</v>
      </c>
      <c r="AC54" s="47">
        <v>5.4</v>
      </c>
      <c r="AD54" s="47">
        <v>6</v>
      </c>
      <c r="AE54" s="47">
        <v>10.7</v>
      </c>
      <c r="AF54" s="47">
        <v>140</v>
      </c>
      <c r="AG54" s="47">
        <v>23</v>
      </c>
      <c r="AH54" s="47">
        <v>21.1</v>
      </c>
      <c r="AI54" s="47">
        <v>10.5</v>
      </c>
      <c r="AJ54" s="47">
        <v>9.5</v>
      </c>
    </row>
    <row r="55" spans="1:36" hidden="1" x14ac:dyDescent="0.25">
      <c r="A55" s="47" t="s">
        <v>217</v>
      </c>
      <c r="B55" s="47" t="s">
        <v>214</v>
      </c>
      <c r="C55" s="47">
        <v>5327</v>
      </c>
      <c r="D55" s="47" t="s">
        <v>20</v>
      </c>
      <c r="E55" s="47">
        <v>64.7</v>
      </c>
      <c r="F55" s="47">
        <v>88.4</v>
      </c>
      <c r="G55" s="47">
        <v>30.7</v>
      </c>
      <c r="H55" s="42">
        <v>483</v>
      </c>
      <c r="I55" s="47">
        <v>103</v>
      </c>
      <c r="J55" s="47">
        <v>54</v>
      </c>
      <c r="K55" s="47">
        <v>31.9</v>
      </c>
      <c r="L55" s="47">
        <v>31.7</v>
      </c>
      <c r="M55" s="47">
        <v>14</v>
      </c>
      <c r="N55" s="47">
        <v>100</v>
      </c>
      <c r="O55" s="47">
        <v>20.8</v>
      </c>
      <c r="P55" s="47">
        <v>24.1</v>
      </c>
      <c r="Q55" s="47">
        <v>47.8</v>
      </c>
      <c r="R55" s="47">
        <v>11.1</v>
      </c>
      <c r="S55" s="47">
        <v>178</v>
      </c>
      <c r="T55" s="42">
        <v>6596</v>
      </c>
      <c r="U55" s="47">
        <v>168</v>
      </c>
      <c r="V55" s="42">
        <v>2668</v>
      </c>
      <c r="W55" s="42">
        <v>702</v>
      </c>
      <c r="X55" s="42">
        <v>6308</v>
      </c>
      <c r="Y55" s="47">
        <v>158</v>
      </c>
      <c r="Z55" s="47">
        <v>45</v>
      </c>
      <c r="AA55" s="47">
        <v>8.4</v>
      </c>
      <c r="AB55" s="47">
        <v>272</v>
      </c>
      <c r="AC55" s="47">
        <v>5.0999999999999996</v>
      </c>
      <c r="AD55" s="47">
        <v>5.3</v>
      </c>
      <c r="AE55" s="47">
        <v>10.5</v>
      </c>
      <c r="AF55" s="47">
        <v>152</v>
      </c>
      <c r="AG55" s="47">
        <v>55</v>
      </c>
      <c r="AH55" s="47">
        <v>11.5</v>
      </c>
      <c r="AI55" s="47">
        <v>8.3000000000000007</v>
      </c>
      <c r="AJ55" s="47">
        <v>6.5</v>
      </c>
    </row>
    <row r="56" spans="1:36" hidden="1" x14ac:dyDescent="0.25">
      <c r="A56" s="47" t="s">
        <v>219</v>
      </c>
      <c r="B56" s="47" t="s">
        <v>220</v>
      </c>
      <c r="C56" s="47">
        <v>5331</v>
      </c>
      <c r="D56" s="47" t="s">
        <v>20</v>
      </c>
      <c r="E56" s="47">
        <v>83</v>
      </c>
      <c r="F56" s="47">
        <v>117</v>
      </c>
      <c r="G56" s="47">
        <v>49.8</v>
      </c>
      <c r="H56" s="42">
        <v>581</v>
      </c>
      <c r="I56" s="47">
        <v>124</v>
      </c>
      <c r="J56" s="47">
        <v>67.099999999999994</v>
      </c>
      <c r="K56" s="47">
        <v>42.5</v>
      </c>
      <c r="L56" s="47">
        <v>45.3</v>
      </c>
      <c r="M56" s="47">
        <v>17.3</v>
      </c>
      <c r="N56" s="47">
        <v>141</v>
      </c>
      <c r="O56" s="47">
        <v>28</v>
      </c>
      <c r="P56" s="47">
        <v>34.1</v>
      </c>
      <c r="Q56" s="47">
        <v>46</v>
      </c>
      <c r="R56" s="47">
        <v>12</v>
      </c>
      <c r="S56" s="47">
        <v>162</v>
      </c>
      <c r="T56" s="42">
        <v>7083</v>
      </c>
      <c r="U56" s="47">
        <v>209</v>
      </c>
      <c r="V56" s="42">
        <v>2908</v>
      </c>
      <c r="W56" s="42">
        <v>998</v>
      </c>
      <c r="X56" s="42">
        <v>6794</v>
      </c>
      <c r="Y56" s="47">
        <v>210</v>
      </c>
      <c r="Z56" s="47">
        <v>80.599999999999994</v>
      </c>
      <c r="AA56" s="47">
        <v>14.4</v>
      </c>
      <c r="AB56" s="47">
        <v>12</v>
      </c>
      <c r="AC56" s="47">
        <v>6.7</v>
      </c>
      <c r="AD56" s="47">
        <v>8.8000000000000007</v>
      </c>
      <c r="AE56" s="47">
        <v>14.6</v>
      </c>
      <c r="AF56" s="47">
        <v>196</v>
      </c>
      <c r="AG56" s="47">
        <v>25</v>
      </c>
      <c r="AH56" s="47">
        <v>15.2</v>
      </c>
      <c r="AI56" s="47">
        <v>9.4</v>
      </c>
      <c r="AJ56" s="47">
        <v>8.8000000000000007</v>
      </c>
    </row>
    <row r="57" spans="1:36" hidden="1" x14ac:dyDescent="0.25">
      <c r="A57" s="47" t="s">
        <v>222</v>
      </c>
      <c r="B57" s="47" t="s">
        <v>220</v>
      </c>
      <c r="C57" s="47">
        <v>5332</v>
      </c>
      <c r="D57" s="47" t="s">
        <v>20</v>
      </c>
      <c r="E57" s="47">
        <v>89.6</v>
      </c>
      <c r="F57" s="47">
        <v>123</v>
      </c>
      <c r="G57" s="47">
        <v>52.6</v>
      </c>
      <c r="H57" s="42">
        <v>439</v>
      </c>
      <c r="I57" s="47">
        <v>132</v>
      </c>
      <c r="J57" s="47">
        <v>64.5</v>
      </c>
      <c r="K57" s="47">
        <v>46.7</v>
      </c>
      <c r="L57" s="47">
        <v>47.5</v>
      </c>
      <c r="M57" s="47">
        <v>19</v>
      </c>
      <c r="N57" s="47">
        <v>153</v>
      </c>
      <c r="O57" s="47">
        <v>30.2</v>
      </c>
      <c r="P57" s="47">
        <v>42.4</v>
      </c>
      <c r="Q57" s="47">
        <v>51.9</v>
      </c>
      <c r="R57" s="47">
        <v>13</v>
      </c>
      <c r="S57" s="47">
        <v>197</v>
      </c>
      <c r="T57" s="42">
        <v>6192</v>
      </c>
      <c r="U57" s="47">
        <v>203</v>
      </c>
      <c r="V57" s="42">
        <v>2203</v>
      </c>
      <c r="W57" s="42">
        <v>910</v>
      </c>
      <c r="X57" s="42">
        <v>6130</v>
      </c>
      <c r="Y57" s="47">
        <v>239</v>
      </c>
      <c r="Z57" s="47">
        <v>82.1</v>
      </c>
      <c r="AA57" s="47">
        <v>16.8</v>
      </c>
      <c r="AB57" s="47">
        <v>12.4</v>
      </c>
      <c r="AC57" s="47">
        <v>9.1</v>
      </c>
      <c r="AD57" s="47">
        <v>12.8</v>
      </c>
      <c r="AE57" s="47">
        <v>15.2</v>
      </c>
      <c r="AF57" s="47">
        <v>154</v>
      </c>
      <c r="AG57" s="47">
        <v>40</v>
      </c>
      <c r="AH57" s="47">
        <v>17.7</v>
      </c>
      <c r="AI57" s="47">
        <v>7.9</v>
      </c>
      <c r="AJ57" s="47">
        <v>11.3</v>
      </c>
    </row>
    <row r="58" spans="1:36" hidden="1" x14ac:dyDescent="0.25">
      <c r="A58" s="47" t="s">
        <v>224</v>
      </c>
      <c r="B58" s="47" t="s">
        <v>225</v>
      </c>
      <c r="C58" s="47">
        <v>5333</v>
      </c>
      <c r="D58" s="47" t="s">
        <v>20</v>
      </c>
      <c r="E58" s="47">
        <v>64.5</v>
      </c>
      <c r="F58" s="47">
        <v>94.5</v>
      </c>
      <c r="G58" s="47">
        <v>32.4</v>
      </c>
      <c r="H58" s="42">
        <v>522</v>
      </c>
      <c r="I58" s="47">
        <v>105</v>
      </c>
      <c r="J58" s="47">
        <v>54.5</v>
      </c>
      <c r="K58" s="47">
        <v>25.6</v>
      </c>
      <c r="L58" s="47">
        <v>31.4</v>
      </c>
      <c r="M58" s="47">
        <v>13</v>
      </c>
      <c r="N58" s="47">
        <v>98.9</v>
      </c>
      <c r="O58" s="47">
        <v>22.4</v>
      </c>
      <c r="P58" s="47">
        <v>26.6</v>
      </c>
      <c r="Q58" s="47">
        <v>37.299999999999997</v>
      </c>
      <c r="R58" s="47">
        <v>6.9</v>
      </c>
      <c r="S58" s="47">
        <v>152</v>
      </c>
      <c r="T58" s="42">
        <v>7576</v>
      </c>
      <c r="U58" s="47">
        <v>213</v>
      </c>
      <c r="V58" s="42">
        <v>3137</v>
      </c>
      <c r="W58" s="42">
        <v>836</v>
      </c>
      <c r="X58" s="42">
        <v>6282</v>
      </c>
      <c r="Y58" s="47">
        <v>157</v>
      </c>
      <c r="Z58" s="47">
        <v>82.3</v>
      </c>
      <c r="AA58" s="47">
        <v>8.1999999999999993</v>
      </c>
      <c r="AB58" s="47">
        <v>71.7</v>
      </c>
      <c r="AC58" s="47">
        <v>4.5</v>
      </c>
      <c r="AD58" s="47">
        <v>4.5</v>
      </c>
      <c r="AE58" s="47">
        <v>9.3000000000000007</v>
      </c>
      <c r="AF58" s="47">
        <v>489</v>
      </c>
      <c r="AG58" s="47">
        <v>12</v>
      </c>
      <c r="AH58" s="47">
        <v>8.8000000000000007</v>
      </c>
      <c r="AI58" s="47">
        <v>7.8</v>
      </c>
      <c r="AJ58" s="47">
        <v>5.5</v>
      </c>
    </row>
    <row r="59" spans="1:36" x14ac:dyDescent="0.25">
      <c r="A59" s="47" t="s">
        <v>227</v>
      </c>
      <c r="B59" s="47" t="s">
        <v>225</v>
      </c>
      <c r="C59" s="47">
        <v>5334</v>
      </c>
      <c r="D59" s="47" t="s">
        <v>49</v>
      </c>
      <c r="E59" s="47">
        <v>538</v>
      </c>
      <c r="F59" s="47">
        <v>671</v>
      </c>
      <c r="G59" s="47">
        <v>202</v>
      </c>
      <c r="H59" s="42">
        <v>3909</v>
      </c>
      <c r="I59" s="47">
        <v>929</v>
      </c>
      <c r="J59" s="47">
        <v>113</v>
      </c>
      <c r="K59" s="47">
        <v>54.9</v>
      </c>
      <c r="L59" s="47">
        <v>101</v>
      </c>
      <c r="M59" s="47">
        <v>42.3</v>
      </c>
      <c r="N59" s="47">
        <v>680</v>
      </c>
      <c r="O59" s="47">
        <v>59.2</v>
      </c>
      <c r="P59" s="47">
        <v>156</v>
      </c>
      <c r="Q59" s="47">
        <v>276</v>
      </c>
      <c r="R59" s="47">
        <v>38.4</v>
      </c>
      <c r="S59" s="42">
        <v>1492</v>
      </c>
      <c r="T59" s="42">
        <v>2740</v>
      </c>
      <c r="U59" s="47">
        <v>415</v>
      </c>
      <c r="V59" s="42">
        <v>1764</v>
      </c>
      <c r="W59" s="42">
        <v>756</v>
      </c>
      <c r="X59" s="42">
        <v>2003</v>
      </c>
      <c r="Y59" s="47">
        <v>237</v>
      </c>
      <c r="Z59" s="47">
        <v>93.6</v>
      </c>
      <c r="AA59" s="47">
        <v>24.3</v>
      </c>
      <c r="AB59" s="47">
        <v>17</v>
      </c>
      <c r="AC59" s="47">
        <v>23.4</v>
      </c>
      <c r="AD59" s="47">
        <v>9.8000000000000007</v>
      </c>
      <c r="AE59" s="47">
        <v>32.4</v>
      </c>
      <c r="AF59" s="47">
        <v>452</v>
      </c>
      <c r="AG59" s="47">
        <v>23</v>
      </c>
      <c r="AH59" s="47">
        <v>19.7</v>
      </c>
      <c r="AI59" s="47">
        <v>29.3</v>
      </c>
      <c r="AJ59" s="47">
        <v>35.200000000000003</v>
      </c>
    </row>
    <row r="60" spans="1:36" x14ac:dyDescent="0.25">
      <c r="A60" s="47" t="s">
        <v>230</v>
      </c>
      <c r="B60" s="47" t="s">
        <v>231</v>
      </c>
      <c r="C60" s="47">
        <v>5338</v>
      </c>
      <c r="D60" s="47" t="s">
        <v>49</v>
      </c>
      <c r="E60" s="47">
        <v>555</v>
      </c>
      <c r="F60" s="47">
        <v>699</v>
      </c>
      <c r="G60" s="47">
        <v>208</v>
      </c>
      <c r="H60" s="42">
        <v>5679</v>
      </c>
      <c r="I60" s="47">
        <v>919</v>
      </c>
      <c r="J60" s="47">
        <v>132</v>
      </c>
      <c r="K60" s="47">
        <v>58.7</v>
      </c>
      <c r="L60" s="47">
        <v>137</v>
      </c>
      <c r="M60" s="47">
        <v>70</v>
      </c>
      <c r="N60" s="47">
        <v>742</v>
      </c>
      <c r="O60" s="47">
        <v>67.3</v>
      </c>
      <c r="P60" s="47">
        <v>203</v>
      </c>
      <c r="Q60" s="47">
        <v>304</v>
      </c>
      <c r="R60" s="47">
        <v>20</v>
      </c>
      <c r="S60" s="42">
        <v>1219</v>
      </c>
      <c r="T60" s="42">
        <v>3156</v>
      </c>
      <c r="U60" s="47">
        <v>686</v>
      </c>
      <c r="V60" s="42">
        <v>1972</v>
      </c>
      <c r="W60" s="42">
        <v>842</v>
      </c>
      <c r="X60" s="42">
        <v>2461</v>
      </c>
      <c r="Y60" s="47">
        <v>308</v>
      </c>
      <c r="Z60" s="47">
        <v>114</v>
      </c>
      <c r="AA60" s="47">
        <v>27.7</v>
      </c>
      <c r="AB60" s="47">
        <v>24.5</v>
      </c>
      <c r="AC60" s="47">
        <v>25.7</v>
      </c>
      <c r="AD60" s="47">
        <v>8.8000000000000007</v>
      </c>
      <c r="AE60" s="47">
        <v>40.9</v>
      </c>
      <c r="AF60" s="47">
        <v>581</v>
      </c>
      <c r="AG60" s="47">
        <v>24</v>
      </c>
      <c r="AH60" s="47">
        <v>25.2</v>
      </c>
      <c r="AI60" s="47">
        <v>29.5</v>
      </c>
      <c r="AJ60" s="47">
        <v>46.3</v>
      </c>
    </row>
    <row r="61" spans="1:36" hidden="1" x14ac:dyDescent="0.25">
      <c r="A61" s="47" t="s">
        <v>233</v>
      </c>
      <c r="B61" s="47" t="s">
        <v>231</v>
      </c>
      <c r="C61" s="47">
        <v>5339</v>
      </c>
      <c r="D61" s="47" t="s">
        <v>20</v>
      </c>
      <c r="E61" s="47">
        <v>68</v>
      </c>
      <c r="F61" s="47">
        <v>93.4</v>
      </c>
      <c r="G61" s="47">
        <v>33.700000000000003</v>
      </c>
      <c r="H61" s="42">
        <v>739</v>
      </c>
      <c r="I61" s="47">
        <v>110</v>
      </c>
      <c r="J61" s="47">
        <v>51.6</v>
      </c>
      <c r="K61" s="47">
        <v>31.3</v>
      </c>
      <c r="L61" s="47">
        <v>43.1</v>
      </c>
      <c r="M61" s="47">
        <v>21.3</v>
      </c>
      <c r="N61" s="47">
        <v>106</v>
      </c>
      <c r="O61" s="47">
        <v>21.3</v>
      </c>
      <c r="P61" s="47">
        <v>26.1</v>
      </c>
      <c r="Q61" s="47">
        <v>45.1</v>
      </c>
      <c r="R61" s="47">
        <v>8.3000000000000007</v>
      </c>
      <c r="S61" s="47">
        <v>209</v>
      </c>
      <c r="T61" s="42">
        <v>5349</v>
      </c>
      <c r="U61" s="47">
        <v>165</v>
      </c>
      <c r="V61" s="42">
        <v>2009</v>
      </c>
      <c r="W61" s="42">
        <v>765</v>
      </c>
      <c r="X61" s="42">
        <v>5084</v>
      </c>
      <c r="Y61" s="47">
        <v>156</v>
      </c>
      <c r="Z61" s="47">
        <v>55.2</v>
      </c>
      <c r="AA61" s="47">
        <v>8.4</v>
      </c>
      <c r="AB61" s="47">
        <v>10.1</v>
      </c>
      <c r="AC61" s="47">
        <v>5.3</v>
      </c>
      <c r="AD61" s="47">
        <v>5.2</v>
      </c>
      <c r="AE61" s="47">
        <v>11.7</v>
      </c>
      <c r="AF61" s="47">
        <v>100</v>
      </c>
      <c r="AG61" s="47">
        <v>56</v>
      </c>
      <c r="AH61" s="47">
        <v>11.7</v>
      </c>
      <c r="AI61" s="47">
        <v>8.8000000000000007</v>
      </c>
      <c r="AJ61" s="47">
        <v>8.3000000000000007</v>
      </c>
    </row>
    <row r="62" spans="1:36" x14ac:dyDescent="0.25">
      <c r="A62" s="31" t="s">
        <v>235</v>
      </c>
      <c r="B62" s="32" t="s">
        <v>236</v>
      </c>
      <c r="C62" s="32">
        <v>5342</v>
      </c>
      <c r="D62" s="32" t="s">
        <v>49</v>
      </c>
      <c r="E62" s="32">
        <v>505</v>
      </c>
      <c r="F62" s="32">
        <v>642</v>
      </c>
      <c r="G62" s="32">
        <v>190</v>
      </c>
      <c r="H62" s="33">
        <v>2968</v>
      </c>
      <c r="I62" s="32">
        <v>843</v>
      </c>
      <c r="J62" s="32">
        <v>126</v>
      </c>
      <c r="K62" s="32">
        <v>50.5</v>
      </c>
      <c r="L62" s="32">
        <v>93.3</v>
      </c>
      <c r="M62" s="32">
        <v>27.5</v>
      </c>
      <c r="N62" s="32">
        <v>649</v>
      </c>
      <c r="O62" s="32">
        <v>55.1</v>
      </c>
      <c r="P62" s="32">
        <v>159</v>
      </c>
      <c r="Q62" s="32">
        <v>276</v>
      </c>
      <c r="R62" s="32">
        <v>11.9</v>
      </c>
      <c r="S62" s="33">
        <v>1526</v>
      </c>
      <c r="T62" s="33">
        <v>3424</v>
      </c>
      <c r="U62" s="32">
        <v>741</v>
      </c>
      <c r="V62" s="33">
        <v>1451</v>
      </c>
      <c r="W62" s="33">
        <v>734</v>
      </c>
      <c r="X62" s="33">
        <v>3235</v>
      </c>
      <c r="Y62" s="32">
        <v>295</v>
      </c>
      <c r="Z62" s="32">
        <v>124</v>
      </c>
      <c r="AA62" s="32">
        <v>23.5</v>
      </c>
      <c r="AB62" s="32">
        <v>19.399999999999999</v>
      </c>
      <c r="AC62" s="32">
        <v>23.9</v>
      </c>
      <c r="AD62" s="32">
        <v>8</v>
      </c>
      <c r="AE62" s="32">
        <v>34.1</v>
      </c>
      <c r="AF62" s="32">
        <v>454</v>
      </c>
      <c r="AG62" s="32">
        <v>24</v>
      </c>
      <c r="AH62" s="32">
        <v>19.2</v>
      </c>
      <c r="AI62" s="32">
        <v>36.6</v>
      </c>
      <c r="AJ62" s="38">
        <v>32.299999999999997</v>
      </c>
    </row>
    <row r="63" spans="1:36" hidden="1" x14ac:dyDescent="0.25">
      <c r="A63" s="47" t="s">
        <v>238</v>
      </c>
      <c r="B63" s="47" t="s">
        <v>236</v>
      </c>
      <c r="C63" s="47">
        <v>5343</v>
      </c>
      <c r="D63" s="47" t="s">
        <v>20</v>
      </c>
      <c r="E63" s="47">
        <v>62.7</v>
      </c>
      <c r="F63" s="47">
        <v>90.5</v>
      </c>
      <c r="G63" s="47">
        <v>31.8</v>
      </c>
      <c r="H63" s="42">
        <v>766</v>
      </c>
      <c r="I63" s="47">
        <v>107</v>
      </c>
      <c r="J63" s="47">
        <v>50.4</v>
      </c>
      <c r="K63" s="47">
        <v>27.7</v>
      </c>
      <c r="L63" s="47">
        <v>29.2</v>
      </c>
      <c r="M63" s="47">
        <v>21.3</v>
      </c>
      <c r="N63" s="47">
        <v>100</v>
      </c>
      <c r="O63" s="47">
        <v>19.100000000000001</v>
      </c>
      <c r="P63" s="47">
        <v>27.9</v>
      </c>
      <c r="Q63" s="47">
        <v>39.299999999999997</v>
      </c>
      <c r="R63" s="47">
        <v>7.7</v>
      </c>
      <c r="S63" s="47">
        <v>217</v>
      </c>
      <c r="T63" s="42">
        <v>6699</v>
      </c>
      <c r="U63" s="47">
        <v>160</v>
      </c>
      <c r="V63" s="42">
        <v>2633</v>
      </c>
      <c r="W63" s="42">
        <v>993</v>
      </c>
      <c r="X63" s="42">
        <v>6539</v>
      </c>
      <c r="Y63" s="47">
        <v>158</v>
      </c>
      <c r="Z63" s="47">
        <v>47</v>
      </c>
      <c r="AA63" s="47">
        <v>10.8</v>
      </c>
      <c r="AB63" s="47">
        <v>74.099999999999994</v>
      </c>
      <c r="AC63" s="47">
        <v>6</v>
      </c>
      <c r="AD63" s="47">
        <v>6.4</v>
      </c>
      <c r="AE63" s="47">
        <v>9.3000000000000007</v>
      </c>
      <c r="AF63" s="47">
        <v>286</v>
      </c>
      <c r="AG63" s="47">
        <v>20</v>
      </c>
      <c r="AH63" s="47">
        <v>9.6</v>
      </c>
      <c r="AI63" s="47">
        <v>5.2</v>
      </c>
      <c r="AJ63" s="47">
        <v>13</v>
      </c>
    </row>
    <row r="64" spans="1:36" hidden="1" x14ac:dyDescent="0.25">
      <c r="A64" s="47" t="s">
        <v>240</v>
      </c>
      <c r="B64" s="47" t="s">
        <v>241</v>
      </c>
      <c r="C64" s="47">
        <v>5347</v>
      </c>
      <c r="D64" s="47" t="s">
        <v>20</v>
      </c>
      <c r="E64" s="47">
        <v>65.900000000000006</v>
      </c>
      <c r="F64" s="47">
        <v>92.1</v>
      </c>
      <c r="G64" s="47">
        <v>31.1</v>
      </c>
      <c r="H64" s="42">
        <v>450</v>
      </c>
      <c r="I64" s="47">
        <v>108</v>
      </c>
      <c r="J64" s="47">
        <v>51.7</v>
      </c>
      <c r="K64" s="47">
        <v>29.6</v>
      </c>
      <c r="L64" s="47">
        <v>41.8</v>
      </c>
      <c r="M64" s="47">
        <v>13</v>
      </c>
      <c r="N64" s="47">
        <v>106</v>
      </c>
      <c r="O64" s="47">
        <v>20.2</v>
      </c>
      <c r="P64" s="47">
        <v>26.2</v>
      </c>
      <c r="Q64" s="47">
        <v>50.2</v>
      </c>
      <c r="R64" s="47">
        <v>8.6</v>
      </c>
      <c r="S64" s="47">
        <v>160</v>
      </c>
      <c r="T64" s="42">
        <v>5367</v>
      </c>
      <c r="U64" s="47">
        <v>155</v>
      </c>
      <c r="V64" s="42">
        <v>2288</v>
      </c>
      <c r="W64" s="42">
        <v>735</v>
      </c>
      <c r="X64" s="42">
        <v>5281</v>
      </c>
      <c r="Y64" s="47">
        <v>151</v>
      </c>
      <c r="Z64" s="47">
        <v>51.6</v>
      </c>
      <c r="AA64" s="47">
        <v>8.3000000000000007</v>
      </c>
      <c r="AB64" s="47">
        <v>8.1999999999999993</v>
      </c>
      <c r="AC64" s="47">
        <v>4.9000000000000004</v>
      </c>
      <c r="AD64" s="47">
        <v>5.0999999999999996</v>
      </c>
      <c r="AE64" s="47">
        <v>10.3</v>
      </c>
      <c r="AF64" s="47">
        <v>308</v>
      </c>
      <c r="AG64" s="47">
        <v>23</v>
      </c>
      <c r="AH64" s="47">
        <v>17.5</v>
      </c>
      <c r="AI64" s="47">
        <v>9.3000000000000007</v>
      </c>
      <c r="AJ64" s="47">
        <v>8</v>
      </c>
    </row>
    <row r="65" spans="1:36" hidden="1" x14ac:dyDescent="0.25">
      <c r="A65" s="47" t="s">
        <v>242</v>
      </c>
      <c r="B65" s="47" t="s">
        <v>241</v>
      </c>
      <c r="C65" s="47">
        <v>5348</v>
      </c>
      <c r="D65" s="47" t="s">
        <v>20</v>
      </c>
      <c r="E65" s="47">
        <v>63.1</v>
      </c>
      <c r="F65" s="47">
        <v>92.9</v>
      </c>
      <c r="G65" s="47">
        <v>30.7</v>
      </c>
      <c r="H65" s="42">
        <v>635</v>
      </c>
      <c r="I65" s="47">
        <v>106</v>
      </c>
      <c r="J65" s="47">
        <v>52.1</v>
      </c>
      <c r="K65" s="47">
        <v>27.2</v>
      </c>
      <c r="L65" s="47">
        <v>40.9</v>
      </c>
      <c r="M65" s="47">
        <v>22.3</v>
      </c>
      <c r="N65" s="47">
        <v>101</v>
      </c>
      <c r="O65" s="47">
        <v>19.399999999999999</v>
      </c>
      <c r="P65" s="47">
        <v>28.1</v>
      </c>
      <c r="Q65" s="47">
        <v>47.8</v>
      </c>
      <c r="R65" s="47">
        <v>7.5</v>
      </c>
      <c r="S65" s="47">
        <v>160</v>
      </c>
      <c r="T65" s="42">
        <v>6216</v>
      </c>
      <c r="U65" s="47">
        <v>170</v>
      </c>
      <c r="V65" s="42">
        <v>1919</v>
      </c>
      <c r="W65" s="42">
        <v>703</v>
      </c>
      <c r="X65" s="42">
        <v>5776</v>
      </c>
      <c r="Y65" s="47">
        <v>150</v>
      </c>
      <c r="Z65" s="47">
        <v>50</v>
      </c>
      <c r="AA65" s="47">
        <v>7.5</v>
      </c>
      <c r="AB65" s="47">
        <v>8.4</v>
      </c>
      <c r="AC65" s="47">
        <v>4.0999999999999996</v>
      </c>
      <c r="AD65" s="47">
        <v>3.8</v>
      </c>
      <c r="AE65" s="47">
        <v>9.1999999999999993</v>
      </c>
      <c r="AF65" s="47">
        <v>351</v>
      </c>
      <c r="AG65" s="47">
        <v>15</v>
      </c>
      <c r="AH65" s="47">
        <v>9</v>
      </c>
      <c r="AI65" s="47">
        <v>8.3000000000000007</v>
      </c>
      <c r="AJ65" s="47">
        <v>13</v>
      </c>
    </row>
    <row r="66" spans="1:36" x14ac:dyDescent="0.25">
      <c r="A66" s="47" t="s">
        <v>243</v>
      </c>
      <c r="B66" s="47" t="s">
        <v>244</v>
      </c>
      <c r="C66" s="47">
        <v>5352</v>
      </c>
      <c r="D66" s="47" t="s">
        <v>49</v>
      </c>
      <c r="E66" s="47">
        <v>489</v>
      </c>
      <c r="F66" s="47">
        <v>633</v>
      </c>
      <c r="G66" s="47">
        <v>180</v>
      </c>
      <c r="H66" s="42">
        <v>4769</v>
      </c>
      <c r="I66" s="47">
        <v>833</v>
      </c>
      <c r="J66" s="47">
        <v>156</v>
      </c>
      <c r="K66" s="47">
        <v>43.3</v>
      </c>
      <c r="L66" s="47">
        <v>103</v>
      </c>
      <c r="M66" s="47">
        <v>12.3</v>
      </c>
      <c r="N66" s="47">
        <v>627</v>
      </c>
      <c r="O66" s="47">
        <v>131</v>
      </c>
      <c r="P66" s="47">
        <v>169</v>
      </c>
      <c r="Q66" s="47">
        <v>182</v>
      </c>
      <c r="R66" s="47">
        <v>24.8</v>
      </c>
      <c r="S66" s="42">
        <v>2510</v>
      </c>
      <c r="T66" s="42">
        <v>9775</v>
      </c>
      <c r="U66" s="47">
        <v>306</v>
      </c>
      <c r="V66" s="42">
        <v>3370</v>
      </c>
      <c r="W66" s="42">
        <v>994</v>
      </c>
      <c r="X66" s="42">
        <v>8699</v>
      </c>
      <c r="Y66" s="47">
        <v>500</v>
      </c>
      <c r="Z66" s="47">
        <v>108</v>
      </c>
      <c r="AA66" s="47">
        <v>21.2</v>
      </c>
      <c r="AB66" s="47">
        <v>20.7</v>
      </c>
      <c r="AC66" s="47">
        <v>24.8</v>
      </c>
      <c r="AD66" s="47">
        <v>9.9</v>
      </c>
      <c r="AE66" s="47">
        <v>36.5</v>
      </c>
      <c r="AF66" s="47">
        <v>242</v>
      </c>
      <c r="AG66" s="47">
        <v>13</v>
      </c>
      <c r="AH66" s="47">
        <v>20.8</v>
      </c>
      <c r="AI66" s="47">
        <v>21.1</v>
      </c>
      <c r="AJ66" s="47">
        <v>28</v>
      </c>
    </row>
    <row r="67" spans="1:36" hidden="1" x14ac:dyDescent="0.25">
      <c r="A67" s="47" t="s">
        <v>247</v>
      </c>
      <c r="B67" s="47" t="s">
        <v>248</v>
      </c>
      <c r="C67" s="40">
        <v>5354</v>
      </c>
      <c r="D67" s="47" t="s">
        <v>20</v>
      </c>
      <c r="E67" s="47">
        <v>70.900000000000006</v>
      </c>
      <c r="F67" s="47">
        <v>99.9</v>
      </c>
      <c r="G67" s="47">
        <v>39.799999999999997</v>
      </c>
      <c r="H67" s="42">
        <v>460</v>
      </c>
      <c r="I67" s="47">
        <v>109</v>
      </c>
      <c r="J67" s="47">
        <v>55.1</v>
      </c>
      <c r="K67" s="47">
        <v>32.6</v>
      </c>
      <c r="L67" s="47">
        <v>50.5</v>
      </c>
      <c r="M67" s="47">
        <v>34.700000000000003</v>
      </c>
      <c r="N67" s="47">
        <v>120</v>
      </c>
      <c r="O67" s="47">
        <v>29.9</v>
      </c>
      <c r="P67" s="47">
        <v>34.1</v>
      </c>
      <c r="Q67" s="47">
        <v>49.9</v>
      </c>
      <c r="R67" s="47">
        <v>11.1</v>
      </c>
      <c r="S67" s="47">
        <v>122</v>
      </c>
      <c r="T67" s="42">
        <v>6814</v>
      </c>
      <c r="U67" s="47">
        <v>165</v>
      </c>
      <c r="V67" s="42">
        <v>2074</v>
      </c>
      <c r="W67" s="42">
        <v>894</v>
      </c>
      <c r="X67" s="42">
        <v>6312</v>
      </c>
      <c r="Y67" s="47">
        <v>176</v>
      </c>
      <c r="Z67" s="47">
        <v>64.900000000000006</v>
      </c>
      <c r="AA67" s="47">
        <v>10.9</v>
      </c>
      <c r="AB67" s="47">
        <v>10</v>
      </c>
      <c r="AC67" s="47">
        <v>6.3</v>
      </c>
      <c r="AD67" s="47">
        <v>7.5</v>
      </c>
      <c r="AE67" s="47">
        <v>11.1</v>
      </c>
      <c r="AF67" s="47">
        <v>111</v>
      </c>
      <c r="AG67" s="47">
        <v>22</v>
      </c>
      <c r="AH67" s="47">
        <v>9</v>
      </c>
      <c r="AI67" s="47">
        <v>8.9</v>
      </c>
      <c r="AJ67" s="47">
        <v>7</v>
      </c>
    </row>
    <row r="68" spans="1:36" x14ac:dyDescent="0.25">
      <c r="A68" s="47" t="s">
        <v>249</v>
      </c>
      <c r="B68" s="47" t="s">
        <v>248</v>
      </c>
      <c r="C68" s="47">
        <v>5356</v>
      </c>
      <c r="D68" s="47" t="s">
        <v>49</v>
      </c>
      <c r="E68" s="47">
        <v>489</v>
      </c>
      <c r="F68" s="47">
        <v>674</v>
      </c>
      <c r="G68" s="47">
        <v>184</v>
      </c>
      <c r="H68" s="42">
        <v>4936</v>
      </c>
      <c r="I68" s="47">
        <v>874</v>
      </c>
      <c r="J68" s="47">
        <v>162</v>
      </c>
      <c r="K68" s="47">
        <v>41.9</v>
      </c>
      <c r="L68" s="47">
        <v>95.1</v>
      </c>
      <c r="M68" s="47">
        <v>13.3</v>
      </c>
      <c r="N68" s="47">
        <v>645</v>
      </c>
      <c r="O68" s="47">
        <v>70.2</v>
      </c>
      <c r="P68" s="47">
        <v>164</v>
      </c>
      <c r="Q68" s="47">
        <v>378</v>
      </c>
      <c r="R68" s="47">
        <v>8.8000000000000007</v>
      </c>
      <c r="S68" s="42">
        <v>1697</v>
      </c>
      <c r="T68" s="42">
        <v>4782</v>
      </c>
      <c r="U68" s="47">
        <v>244</v>
      </c>
      <c r="V68" s="42">
        <v>2636</v>
      </c>
      <c r="W68" s="42">
        <v>894</v>
      </c>
      <c r="X68" s="42">
        <v>5258</v>
      </c>
      <c r="Y68" s="47">
        <v>326</v>
      </c>
      <c r="Z68" s="47">
        <v>111</v>
      </c>
      <c r="AA68" s="47">
        <v>20.9</v>
      </c>
      <c r="AB68" s="47">
        <v>15.4</v>
      </c>
      <c r="AC68" s="47">
        <v>23.4</v>
      </c>
      <c r="AD68" s="47">
        <v>8.5</v>
      </c>
      <c r="AE68" s="47">
        <v>31.7</v>
      </c>
      <c r="AF68" s="47">
        <v>331</v>
      </c>
      <c r="AG68" s="47">
        <v>25</v>
      </c>
      <c r="AH68" s="47">
        <v>18.5</v>
      </c>
      <c r="AI68" s="47">
        <v>18.899999999999999</v>
      </c>
      <c r="AJ68" s="47">
        <v>32</v>
      </c>
    </row>
    <row r="69" spans="1:36" hidden="1" x14ac:dyDescent="0.25">
      <c r="A69" s="47" t="s">
        <v>252</v>
      </c>
      <c r="B69" s="47" t="s">
        <v>253</v>
      </c>
      <c r="C69" s="40">
        <v>5357</v>
      </c>
      <c r="D69" s="47" t="s">
        <v>20</v>
      </c>
      <c r="E69" s="47">
        <v>72.599999999999994</v>
      </c>
      <c r="F69" s="47">
        <v>96.8</v>
      </c>
      <c r="G69" s="47">
        <v>36.9</v>
      </c>
      <c r="H69" s="42">
        <v>463</v>
      </c>
      <c r="I69" s="47">
        <v>114</v>
      </c>
      <c r="J69" s="47">
        <v>46.9</v>
      </c>
      <c r="K69" s="47">
        <v>29.2</v>
      </c>
      <c r="L69" s="47">
        <v>34.200000000000003</v>
      </c>
      <c r="M69" s="47">
        <v>21.7</v>
      </c>
      <c r="N69" s="47">
        <v>105</v>
      </c>
      <c r="O69" s="47">
        <v>24.3</v>
      </c>
      <c r="P69" s="47">
        <v>32.200000000000003</v>
      </c>
      <c r="Q69" s="47">
        <v>45.2</v>
      </c>
      <c r="R69" s="47">
        <v>10.5</v>
      </c>
      <c r="S69" s="47">
        <v>125</v>
      </c>
      <c r="T69" s="42">
        <v>3962</v>
      </c>
      <c r="U69" s="47">
        <v>174</v>
      </c>
      <c r="V69" s="42">
        <v>1722</v>
      </c>
      <c r="W69" s="42">
        <v>767</v>
      </c>
      <c r="X69" s="42">
        <v>4435</v>
      </c>
      <c r="Y69" s="47">
        <v>146</v>
      </c>
      <c r="Z69" s="47">
        <v>49.8</v>
      </c>
      <c r="AA69" s="47">
        <v>7</v>
      </c>
      <c r="AB69" s="47">
        <v>8.6999999999999993</v>
      </c>
      <c r="AC69" s="47">
        <v>4.2</v>
      </c>
      <c r="AD69" s="47">
        <v>3.8</v>
      </c>
      <c r="AE69" s="47">
        <v>8.8000000000000007</v>
      </c>
      <c r="AF69" s="47">
        <v>224</v>
      </c>
      <c r="AG69" s="47">
        <v>10</v>
      </c>
      <c r="AH69" s="47">
        <v>10</v>
      </c>
      <c r="AI69" s="47">
        <v>8.6999999999999993</v>
      </c>
      <c r="AJ69" s="47">
        <v>5.3</v>
      </c>
    </row>
    <row r="70" spans="1:36" hidden="1" x14ac:dyDescent="0.25">
      <c r="A70" s="47" t="s">
        <v>255</v>
      </c>
      <c r="B70" s="47" t="s">
        <v>253</v>
      </c>
      <c r="C70" s="47">
        <v>5359</v>
      </c>
      <c r="D70" s="47" t="s">
        <v>20</v>
      </c>
      <c r="E70" s="47">
        <v>85.4</v>
      </c>
      <c r="F70" s="47">
        <v>121</v>
      </c>
      <c r="G70" s="47">
        <v>47.2</v>
      </c>
      <c r="H70" s="42">
        <v>727</v>
      </c>
      <c r="I70" s="47">
        <v>131</v>
      </c>
      <c r="J70" s="47">
        <v>61.8</v>
      </c>
      <c r="K70" s="47">
        <v>36</v>
      </c>
      <c r="L70" s="47">
        <v>57.4</v>
      </c>
      <c r="M70" s="47">
        <v>13</v>
      </c>
      <c r="N70" s="47">
        <v>136</v>
      </c>
      <c r="O70" s="47">
        <v>34.700000000000003</v>
      </c>
      <c r="P70" s="47">
        <v>36.200000000000003</v>
      </c>
      <c r="Q70" s="47">
        <v>59</v>
      </c>
      <c r="R70" s="47">
        <v>11.2</v>
      </c>
      <c r="S70" s="47">
        <v>137</v>
      </c>
      <c r="T70" s="42">
        <v>7586</v>
      </c>
      <c r="U70" s="47">
        <v>193</v>
      </c>
      <c r="V70" s="42">
        <v>3439</v>
      </c>
      <c r="W70" s="42">
        <v>944</v>
      </c>
      <c r="X70" s="42">
        <v>7021</v>
      </c>
      <c r="Y70" s="47">
        <v>192</v>
      </c>
      <c r="Z70" s="47">
        <v>63.6</v>
      </c>
      <c r="AA70" s="47">
        <v>9.5</v>
      </c>
      <c r="AB70" s="47">
        <v>11.3</v>
      </c>
      <c r="AC70" s="47">
        <v>4.5999999999999996</v>
      </c>
      <c r="AD70" s="47">
        <v>4.5999999999999996</v>
      </c>
      <c r="AE70" s="47">
        <v>11.1</v>
      </c>
      <c r="AF70" s="47">
        <v>125</v>
      </c>
      <c r="AG70" s="47">
        <v>64</v>
      </c>
      <c r="AH70" s="47">
        <v>13.4</v>
      </c>
      <c r="AI70" s="47">
        <v>20.100000000000001</v>
      </c>
      <c r="AJ70" s="47">
        <v>9.1999999999999993</v>
      </c>
    </row>
    <row r="71" spans="1:36" x14ac:dyDescent="0.25">
      <c r="A71" s="47" t="s">
        <v>257</v>
      </c>
      <c r="B71" s="47" t="s">
        <v>258</v>
      </c>
      <c r="C71" s="47">
        <v>5360</v>
      </c>
      <c r="D71" s="47" t="s">
        <v>49</v>
      </c>
      <c r="E71" s="47">
        <v>512</v>
      </c>
      <c r="F71" s="47">
        <v>643</v>
      </c>
      <c r="G71" s="47">
        <v>187</v>
      </c>
      <c r="H71" s="42">
        <v>3251</v>
      </c>
      <c r="I71" s="47">
        <v>900</v>
      </c>
      <c r="J71" s="47">
        <v>136</v>
      </c>
      <c r="K71" s="47">
        <v>41.4</v>
      </c>
      <c r="L71" s="47">
        <v>89.2</v>
      </c>
      <c r="M71" s="47">
        <v>20.7</v>
      </c>
      <c r="N71" s="47">
        <v>667</v>
      </c>
      <c r="O71" s="47">
        <v>54</v>
      </c>
      <c r="P71" s="47">
        <v>187</v>
      </c>
      <c r="Q71" s="47">
        <v>224</v>
      </c>
      <c r="R71" s="47">
        <v>15.5</v>
      </c>
      <c r="S71" s="42">
        <v>1651</v>
      </c>
      <c r="T71" s="42">
        <v>5146</v>
      </c>
      <c r="U71" s="47">
        <v>292</v>
      </c>
      <c r="V71" s="42">
        <v>2453</v>
      </c>
      <c r="W71" s="42">
        <v>852</v>
      </c>
      <c r="X71" s="42">
        <v>4570</v>
      </c>
      <c r="Y71" s="47">
        <v>290</v>
      </c>
      <c r="Z71" s="47">
        <v>230</v>
      </c>
      <c r="AA71" s="47">
        <v>21.6</v>
      </c>
      <c r="AB71" s="47">
        <v>22.4</v>
      </c>
      <c r="AC71" s="47">
        <v>22.7</v>
      </c>
      <c r="AD71" s="47">
        <v>8</v>
      </c>
      <c r="AE71" s="47">
        <v>32.299999999999997</v>
      </c>
      <c r="AF71" s="47">
        <v>296</v>
      </c>
      <c r="AG71" s="47">
        <v>18</v>
      </c>
      <c r="AH71" s="47">
        <v>13.6</v>
      </c>
      <c r="AI71" s="47">
        <v>24.2</v>
      </c>
      <c r="AJ71" s="47">
        <v>34.299999999999997</v>
      </c>
    </row>
    <row r="72" spans="1:36" x14ac:dyDescent="0.25">
      <c r="A72" s="47" t="s">
        <v>261</v>
      </c>
      <c r="B72" s="47" t="s">
        <v>258</v>
      </c>
      <c r="C72" s="47">
        <v>5361</v>
      </c>
      <c r="D72" s="47" t="s">
        <v>49</v>
      </c>
      <c r="E72" s="47">
        <v>444</v>
      </c>
      <c r="F72" s="47">
        <v>538</v>
      </c>
      <c r="G72" s="47">
        <v>159</v>
      </c>
      <c r="H72" s="42">
        <v>3964</v>
      </c>
      <c r="I72" s="47">
        <v>743</v>
      </c>
      <c r="J72" s="47">
        <v>138</v>
      </c>
      <c r="K72" s="47">
        <v>32.700000000000003</v>
      </c>
      <c r="L72" s="47">
        <v>94.4</v>
      </c>
      <c r="M72" s="47">
        <v>29.2</v>
      </c>
      <c r="N72" s="47">
        <v>555</v>
      </c>
      <c r="O72" s="47">
        <v>58.2</v>
      </c>
      <c r="P72" s="47">
        <v>130</v>
      </c>
      <c r="Q72" s="47">
        <v>164</v>
      </c>
      <c r="R72" s="47">
        <v>8.1</v>
      </c>
      <c r="S72" s="42">
        <v>2131</v>
      </c>
      <c r="T72" s="42">
        <v>2377</v>
      </c>
      <c r="U72" s="47">
        <v>278</v>
      </c>
      <c r="V72" s="42">
        <v>1427</v>
      </c>
      <c r="W72" s="42">
        <v>520</v>
      </c>
      <c r="X72" s="42">
        <v>2153</v>
      </c>
      <c r="Y72" s="42">
        <v>331</v>
      </c>
      <c r="Z72" s="47">
        <v>106</v>
      </c>
      <c r="AA72" s="47">
        <v>20.8</v>
      </c>
      <c r="AB72" s="47">
        <v>18.2</v>
      </c>
      <c r="AC72" s="47">
        <v>23.3</v>
      </c>
      <c r="AD72" s="47">
        <v>7.9</v>
      </c>
      <c r="AE72" s="47">
        <v>31.9</v>
      </c>
      <c r="AF72" s="47">
        <v>125</v>
      </c>
      <c r="AG72" s="47">
        <v>35</v>
      </c>
      <c r="AH72" s="47">
        <v>16.399999999999999</v>
      </c>
      <c r="AI72" s="47">
        <v>37.1</v>
      </c>
      <c r="AJ72" s="47">
        <v>39</v>
      </c>
    </row>
    <row r="73" spans="1:36" hidden="1" x14ac:dyDescent="0.25">
      <c r="A73" s="47" t="s">
        <v>264</v>
      </c>
      <c r="B73" s="47" t="s">
        <v>265</v>
      </c>
      <c r="C73" s="40">
        <v>5362</v>
      </c>
      <c r="D73" s="47" t="s">
        <v>20</v>
      </c>
      <c r="E73" s="47">
        <v>89.3</v>
      </c>
      <c r="F73" s="47">
        <v>118</v>
      </c>
      <c r="G73" s="47">
        <v>42.1</v>
      </c>
      <c r="H73" s="42">
        <v>1013</v>
      </c>
      <c r="I73" s="47">
        <v>151</v>
      </c>
      <c r="J73" s="47">
        <v>48.5</v>
      </c>
      <c r="K73" s="47">
        <v>29.3</v>
      </c>
      <c r="L73" s="47">
        <v>42.9</v>
      </c>
      <c r="M73" s="47">
        <v>13.7</v>
      </c>
      <c r="N73" s="47">
        <v>122</v>
      </c>
      <c r="O73" s="47">
        <v>25.1</v>
      </c>
      <c r="P73" s="47">
        <v>37.799999999999997</v>
      </c>
      <c r="Q73" s="47">
        <v>50.9</v>
      </c>
      <c r="R73" s="47">
        <v>8.6999999999999993</v>
      </c>
      <c r="S73" s="47">
        <v>240</v>
      </c>
      <c r="T73" s="42">
        <v>2492</v>
      </c>
      <c r="U73" s="47">
        <v>188</v>
      </c>
      <c r="V73" s="42">
        <v>1754</v>
      </c>
      <c r="W73" s="42">
        <v>782</v>
      </c>
      <c r="X73" s="42">
        <v>2566</v>
      </c>
      <c r="Y73" s="47">
        <v>145</v>
      </c>
      <c r="Z73" s="47">
        <v>49.1</v>
      </c>
      <c r="AA73" s="47">
        <v>7.8</v>
      </c>
      <c r="AB73" s="47">
        <v>9.4</v>
      </c>
      <c r="AC73" s="47">
        <v>5.0999999999999996</v>
      </c>
      <c r="AD73" s="47">
        <v>5</v>
      </c>
      <c r="AE73" s="47">
        <v>10</v>
      </c>
      <c r="AF73" s="47">
        <v>120</v>
      </c>
      <c r="AG73" s="47">
        <v>27</v>
      </c>
      <c r="AH73" s="47">
        <v>8</v>
      </c>
      <c r="AI73" s="47">
        <v>6.5</v>
      </c>
      <c r="AJ73" s="47">
        <v>7</v>
      </c>
    </row>
    <row r="74" spans="1:36" x14ac:dyDescent="0.25">
      <c r="A74" s="47" t="s">
        <v>266</v>
      </c>
      <c r="B74" s="47" t="s">
        <v>265</v>
      </c>
      <c r="C74" s="47">
        <v>5363</v>
      </c>
      <c r="D74" s="47" t="s">
        <v>49</v>
      </c>
      <c r="E74" s="47">
        <v>446</v>
      </c>
      <c r="F74" s="47">
        <v>587</v>
      </c>
      <c r="G74" s="47">
        <v>167</v>
      </c>
      <c r="H74" s="42">
        <v>3566</v>
      </c>
      <c r="I74" s="47">
        <v>789</v>
      </c>
      <c r="J74" s="47">
        <v>214</v>
      </c>
      <c r="K74" s="47">
        <v>37.9</v>
      </c>
      <c r="L74" s="47">
        <v>82.3</v>
      </c>
      <c r="M74" s="47">
        <v>15.3</v>
      </c>
      <c r="N74" s="47">
        <v>577</v>
      </c>
      <c r="O74" s="47">
        <v>75.400000000000006</v>
      </c>
      <c r="P74" s="47">
        <v>135</v>
      </c>
      <c r="Q74" s="47">
        <v>167</v>
      </c>
      <c r="R74" s="47">
        <v>8.8000000000000007</v>
      </c>
      <c r="S74" s="42">
        <v>1351</v>
      </c>
      <c r="T74" s="42">
        <v>4780</v>
      </c>
      <c r="U74" s="47">
        <v>296</v>
      </c>
      <c r="V74" s="42">
        <v>2064</v>
      </c>
      <c r="W74" s="42">
        <v>866</v>
      </c>
      <c r="X74" s="42">
        <v>4185</v>
      </c>
      <c r="Y74" s="42">
        <v>481</v>
      </c>
      <c r="Z74" s="47">
        <v>159</v>
      </c>
      <c r="AA74" s="47">
        <v>21.1</v>
      </c>
      <c r="AB74" s="47">
        <v>18.5</v>
      </c>
      <c r="AC74" s="47">
        <v>23.9</v>
      </c>
      <c r="AD74" s="47">
        <v>7.8</v>
      </c>
      <c r="AE74" s="47">
        <v>31.9</v>
      </c>
      <c r="AF74" s="47">
        <v>216</v>
      </c>
      <c r="AG74" s="47">
        <v>16</v>
      </c>
      <c r="AH74" s="47">
        <v>14.8</v>
      </c>
      <c r="AI74" s="47">
        <v>20.6</v>
      </c>
      <c r="AJ74" s="47">
        <v>71.7</v>
      </c>
    </row>
    <row r="75" spans="1:36" hidden="1" x14ac:dyDescent="0.25">
      <c r="A75" s="47" t="s">
        <v>269</v>
      </c>
      <c r="B75" s="47" t="s">
        <v>270</v>
      </c>
      <c r="C75" s="47">
        <v>5369</v>
      </c>
      <c r="D75" s="47" t="s">
        <v>20</v>
      </c>
      <c r="E75" s="47">
        <v>90.8</v>
      </c>
      <c r="F75" s="47">
        <v>114</v>
      </c>
      <c r="G75" s="47">
        <v>40.5</v>
      </c>
      <c r="H75" s="42">
        <v>703</v>
      </c>
      <c r="I75" s="47">
        <v>141</v>
      </c>
      <c r="J75" s="47">
        <v>42.4</v>
      </c>
      <c r="K75" s="47">
        <v>31.6</v>
      </c>
      <c r="L75" s="47">
        <v>32.1</v>
      </c>
      <c r="M75" s="47">
        <v>25.3</v>
      </c>
      <c r="N75" s="47">
        <v>134</v>
      </c>
      <c r="O75" s="47">
        <v>25</v>
      </c>
      <c r="P75" s="47">
        <v>29.6</v>
      </c>
      <c r="Q75" s="47">
        <v>50.1</v>
      </c>
      <c r="R75" s="47">
        <v>8.6999999999999993</v>
      </c>
      <c r="S75" s="47">
        <v>208</v>
      </c>
      <c r="T75" s="42">
        <v>1878</v>
      </c>
      <c r="U75" s="47">
        <v>190</v>
      </c>
      <c r="V75" s="42">
        <v>1586</v>
      </c>
      <c r="W75" s="42">
        <v>813</v>
      </c>
      <c r="X75" s="42">
        <v>1597</v>
      </c>
      <c r="Y75" s="47">
        <v>122</v>
      </c>
      <c r="Z75" s="47">
        <v>79.599999999999994</v>
      </c>
      <c r="AA75" s="47">
        <v>7.5</v>
      </c>
      <c r="AB75" s="47">
        <v>136</v>
      </c>
      <c r="AC75" s="47">
        <v>4.5</v>
      </c>
      <c r="AD75" s="47">
        <v>3.9</v>
      </c>
      <c r="AE75" s="47">
        <v>10</v>
      </c>
      <c r="AF75" s="47">
        <v>78.2</v>
      </c>
      <c r="AG75" s="47">
        <v>12</v>
      </c>
      <c r="AH75" s="47">
        <v>7.1</v>
      </c>
      <c r="AI75" s="47">
        <v>6.4</v>
      </c>
      <c r="AJ75" s="47">
        <v>14</v>
      </c>
    </row>
    <row r="76" spans="1:36" hidden="1" x14ac:dyDescent="0.25">
      <c r="A76" s="47" t="s">
        <v>273</v>
      </c>
      <c r="B76" s="47" t="s">
        <v>274</v>
      </c>
      <c r="C76" s="47">
        <v>5380</v>
      </c>
      <c r="D76" s="47" t="s">
        <v>20</v>
      </c>
      <c r="E76" s="47">
        <v>92.9</v>
      </c>
      <c r="F76" s="47">
        <v>120</v>
      </c>
      <c r="G76" s="47">
        <v>42.6</v>
      </c>
      <c r="H76" s="42">
        <v>811</v>
      </c>
      <c r="I76" s="47">
        <v>151</v>
      </c>
      <c r="J76" s="47">
        <v>46.7</v>
      </c>
      <c r="K76" s="47">
        <v>30.1</v>
      </c>
      <c r="L76" s="47">
        <v>48.2</v>
      </c>
      <c r="M76" s="47">
        <v>23.7</v>
      </c>
      <c r="N76" s="47">
        <v>123</v>
      </c>
      <c r="O76" s="47">
        <v>23.2</v>
      </c>
      <c r="P76" s="47">
        <v>39.5</v>
      </c>
      <c r="Q76" s="47">
        <v>53.9</v>
      </c>
      <c r="R76" s="47">
        <v>9</v>
      </c>
      <c r="S76" s="47">
        <v>194</v>
      </c>
      <c r="T76" s="42">
        <v>2171</v>
      </c>
      <c r="U76" s="47">
        <v>138</v>
      </c>
      <c r="V76" s="42">
        <v>1407</v>
      </c>
      <c r="W76" s="42">
        <v>716</v>
      </c>
      <c r="X76" s="42">
        <v>1603</v>
      </c>
      <c r="Y76" s="47">
        <v>135</v>
      </c>
      <c r="Z76" s="47">
        <v>58.2</v>
      </c>
      <c r="AA76" s="47">
        <v>8.1999999999999993</v>
      </c>
      <c r="AB76" s="47">
        <v>35.700000000000003</v>
      </c>
      <c r="AC76" s="47">
        <v>5.0999999999999996</v>
      </c>
      <c r="AD76" s="47">
        <v>4.9000000000000004</v>
      </c>
      <c r="AE76" s="47">
        <v>10.6</v>
      </c>
      <c r="AF76" s="47">
        <v>90.5</v>
      </c>
      <c r="AG76" s="47">
        <v>37</v>
      </c>
      <c r="AH76" s="47">
        <v>8.6</v>
      </c>
      <c r="AI76" s="47">
        <v>13.7</v>
      </c>
      <c r="AJ76" s="47">
        <v>8.8000000000000007</v>
      </c>
    </row>
    <row r="77" spans="1:36" hidden="1" x14ac:dyDescent="0.25">
      <c r="A77" s="47" t="s">
        <v>276</v>
      </c>
      <c r="B77" s="47" t="s">
        <v>274</v>
      </c>
      <c r="C77" s="47">
        <v>5381</v>
      </c>
      <c r="D77" s="47" t="s">
        <v>20</v>
      </c>
      <c r="E77" s="47">
        <v>89.2</v>
      </c>
      <c r="F77" s="47">
        <v>115</v>
      </c>
      <c r="G77" s="47">
        <v>39.700000000000003</v>
      </c>
      <c r="H77" s="42">
        <v>940</v>
      </c>
      <c r="I77" s="47">
        <v>145</v>
      </c>
      <c r="J77" s="47">
        <v>50.8</v>
      </c>
      <c r="K77" s="47">
        <v>26.1</v>
      </c>
      <c r="L77" s="47">
        <v>45.3</v>
      </c>
      <c r="M77" s="47">
        <v>16</v>
      </c>
      <c r="N77" s="47">
        <v>112</v>
      </c>
      <c r="O77" s="47">
        <v>27.1</v>
      </c>
      <c r="P77" s="47">
        <v>34.6</v>
      </c>
      <c r="Q77" s="47">
        <v>54.6</v>
      </c>
      <c r="R77" s="47">
        <v>7.6</v>
      </c>
      <c r="S77" s="47">
        <v>268</v>
      </c>
      <c r="T77" s="42">
        <v>2114</v>
      </c>
      <c r="U77" s="47">
        <v>155</v>
      </c>
      <c r="V77" s="42">
        <v>1351</v>
      </c>
      <c r="W77" s="42">
        <v>688</v>
      </c>
      <c r="X77" s="42">
        <v>1796</v>
      </c>
      <c r="Y77" s="47">
        <v>152</v>
      </c>
      <c r="Z77" s="47">
        <v>55</v>
      </c>
      <c r="AA77" s="47">
        <v>8.6999999999999993</v>
      </c>
      <c r="AB77" s="47">
        <v>10.4</v>
      </c>
      <c r="AC77" s="47">
        <v>5.0999999999999996</v>
      </c>
      <c r="AD77" s="47">
        <v>5</v>
      </c>
      <c r="AE77" s="47">
        <v>10.4</v>
      </c>
      <c r="AF77" s="47">
        <v>83</v>
      </c>
      <c r="AG77" s="47">
        <v>23</v>
      </c>
      <c r="AH77" s="47">
        <v>7.6</v>
      </c>
      <c r="AI77" s="47">
        <v>6.9</v>
      </c>
      <c r="AJ77" s="47">
        <v>31.5</v>
      </c>
    </row>
    <row r="78" spans="1:36" hidden="1" x14ac:dyDescent="0.25">
      <c r="A78" s="47" t="s">
        <v>279</v>
      </c>
      <c r="B78" s="47" t="s">
        <v>274</v>
      </c>
      <c r="C78" s="40">
        <v>5383</v>
      </c>
      <c r="D78" s="47" t="s">
        <v>20</v>
      </c>
      <c r="E78" s="47">
        <v>96.3</v>
      </c>
      <c r="F78" s="47">
        <v>126</v>
      </c>
      <c r="G78" s="47">
        <v>42.2</v>
      </c>
      <c r="H78" s="42">
        <v>893</v>
      </c>
      <c r="I78" s="47">
        <v>157</v>
      </c>
      <c r="J78" s="47">
        <v>54.1</v>
      </c>
      <c r="K78" s="47">
        <v>25.8</v>
      </c>
      <c r="L78" s="47">
        <v>48.6</v>
      </c>
      <c r="M78" s="47">
        <v>21</v>
      </c>
      <c r="N78" s="47">
        <v>118</v>
      </c>
      <c r="O78" s="47">
        <v>23.5</v>
      </c>
      <c r="P78" s="47">
        <v>36.5</v>
      </c>
      <c r="Q78" s="47">
        <v>58.8</v>
      </c>
      <c r="R78" s="47">
        <v>8.3000000000000007</v>
      </c>
      <c r="S78" s="47">
        <v>240</v>
      </c>
      <c r="T78" s="42">
        <v>1493</v>
      </c>
      <c r="U78" s="47">
        <v>209</v>
      </c>
      <c r="V78" s="42">
        <v>1229</v>
      </c>
      <c r="W78" s="42">
        <v>675</v>
      </c>
      <c r="X78" s="42">
        <v>1399</v>
      </c>
      <c r="Y78" s="47">
        <v>146</v>
      </c>
      <c r="Z78" s="47">
        <v>57.8</v>
      </c>
      <c r="AA78" s="47">
        <v>8.6999999999999993</v>
      </c>
      <c r="AB78" s="47">
        <v>10.8</v>
      </c>
      <c r="AC78" s="47">
        <v>6</v>
      </c>
      <c r="AD78" s="47">
        <v>6.1</v>
      </c>
      <c r="AE78" s="47">
        <v>12.1</v>
      </c>
      <c r="AF78" s="47">
        <v>172</v>
      </c>
      <c r="AG78" s="47">
        <v>19</v>
      </c>
      <c r="AH78" s="47">
        <v>11.1</v>
      </c>
      <c r="AI78" s="47">
        <v>8.6999999999999993</v>
      </c>
      <c r="AJ78" s="47">
        <v>7.2</v>
      </c>
    </row>
    <row r="79" spans="1:36" hidden="1" x14ac:dyDescent="0.25">
      <c r="A79" s="47" t="s">
        <v>282</v>
      </c>
      <c r="B79" s="47" t="s">
        <v>283</v>
      </c>
      <c r="C79" s="47">
        <v>5385</v>
      </c>
      <c r="D79" s="47" t="s">
        <v>20</v>
      </c>
      <c r="E79" s="47">
        <v>76.400000000000006</v>
      </c>
      <c r="F79" s="47">
        <v>102</v>
      </c>
      <c r="G79" s="47">
        <v>39.4</v>
      </c>
      <c r="H79" s="42">
        <v>627</v>
      </c>
      <c r="I79" s="47">
        <v>119</v>
      </c>
      <c r="J79" s="47">
        <v>49.9</v>
      </c>
      <c r="K79" s="47">
        <v>30</v>
      </c>
      <c r="L79" s="47">
        <v>33.1</v>
      </c>
      <c r="M79" s="47">
        <v>21.7</v>
      </c>
      <c r="N79" s="47">
        <v>120</v>
      </c>
      <c r="O79" s="47">
        <v>23.3</v>
      </c>
      <c r="P79" s="47">
        <v>37.299999999999997</v>
      </c>
      <c r="Q79" s="47">
        <v>45.8</v>
      </c>
      <c r="R79" s="47">
        <v>10.8</v>
      </c>
      <c r="S79" s="47">
        <v>159</v>
      </c>
      <c r="T79" s="42">
        <v>2328</v>
      </c>
      <c r="U79" s="47">
        <v>161</v>
      </c>
      <c r="V79" s="42">
        <v>1455</v>
      </c>
      <c r="W79" s="42">
        <v>692</v>
      </c>
      <c r="X79" s="42">
        <v>2013</v>
      </c>
      <c r="Y79" s="47">
        <v>152</v>
      </c>
      <c r="Z79" s="47">
        <v>57.5</v>
      </c>
      <c r="AA79" s="47">
        <v>8.5</v>
      </c>
      <c r="AB79" s="47">
        <v>9.6999999999999993</v>
      </c>
      <c r="AC79" s="47">
        <v>5</v>
      </c>
      <c r="AD79" s="47">
        <v>5.2</v>
      </c>
      <c r="AE79" s="47">
        <v>9.5</v>
      </c>
      <c r="AF79" s="47">
        <v>89.6</v>
      </c>
      <c r="AG79" s="47">
        <v>25</v>
      </c>
      <c r="AH79" s="47">
        <v>11.3</v>
      </c>
      <c r="AI79" s="47">
        <v>6.3</v>
      </c>
      <c r="AJ79" s="47">
        <v>25.3</v>
      </c>
    </row>
    <row r="80" spans="1:36" hidden="1" x14ac:dyDescent="0.25">
      <c r="A80" s="47" t="s">
        <v>285</v>
      </c>
      <c r="B80" s="47" t="s">
        <v>283</v>
      </c>
      <c r="C80" s="47">
        <v>5397</v>
      </c>
      <c r="D80" s="47" t="s">
        <v>20</v>
      </c>
      <c r="E80" s="47">
        <v>69.099999999999994</v>
      </c>
      <c r="F80" s="47">
        <v>94.2</v>
      </c>
      <c r="G80" s="47">
        <v>36.299999999999997</v>
      </c>
      <c r="H80" s="42">
        <v>658</v>
      </c>
      <c r="I80" s="47">
        <v>110</v>
      </c>
      <c r="J80" s="47">
        <v>83.9</v>
      </c>
      <c r="K80" s="47">
        <v>29.2</v>
      </c>
      <c r="L80" s="47">
        <v>31.9</v>
      </c>
      <c r="M80" s="47">
        <v>36.700000000000003</v>
      </c>
      <c r="N80" s="47">
        <v>104</v>
      </c>
      <c r="O80" s="47">
        <v>24.9</v>
      </c>
      <c r="P80" s="47">
        <v>30.4</v>
      </c>
      <c r="Q80" s="47">
        <v>42.3</v>
      </c>
      <c r="R80" s="47">
        <v>9.1999999999999993</v>
      </c>
      <c r="S80" s="47">
        <v>166</v>
      </c>
      <c r="T80" s="42">
        <v>2599</v>
      </c>
      <c r="U80" s="47">
        <v>172</v>
      </c>
      <c r="V80" s="42">
        <v>1479</v>
      </c>
      <c r="W80" s="42">
        <v>665</v>
      </c>
      <c r="X80" s="42">
        <v>2280</v>
      </c>
      <c r="Y80" s="47">
        <v>221</v>
      </c>
      <c r="Z80" s="47">
        <v>110</v>
      </c>
      <c r="AA80" s="47">
        <v>7.5</v>
      </c>
      <c r="AB80" s="47">
        <v>15.7</v>
      </c>
      <c r="AC80" s="47">
        <v>3.9</v>
      </c>
      <c r="AD80" s="47">
        <v>3.7</v>
      </c>
      <c r="AE80" s="47">
        <v>9.5</v>
      </c>
      <c r="AF80" s="47">
        <v>188</v>
      </c>
      <c r="AG80" s="47">
        <v>17</v>
      </c>
      <c r="AH80" s="47">
        <v>6.9</v>
      </c>
      <c r="AI80" s="47">
        <v>20.9</v>
      </c>
      <c r="AJ80" s="47">
        <v>6.5</v>
      </c>
    </row>
    <row r="81" spans="1:36" hidden="1" x14ac:dyDescent="0.25">
      <c r="A81" s="47" t="s">
        <v>286</v>
      </c>
      <c r="B81" s="47" t="s">
        <v>287</v>
      </c>
      <c r="C81" s="47">
        <v>5402</v>
      </c>
      <c r="D81" s="47" t="s">
        <v>20</v>
      </c>
      <c r="E81" s="47">
        <v>74.5</v>
      </c>
      <c r="F81" s="47">
        <v>98.5</v>
      </c>
      <c r="G81" s="47">
        <v>36</v>
      </c>
      <c r="H81" s="42">
        <v>580</v>
      </c>
      <c r="I81" s="47">
        <v>122</v>
      </c>
      <c r="J81" s="47">
        <v>52.3</v>
      </c>
      <c r="K81" s="47">
        <v>27.4</v>
      </c>
      <c r="L81" s="47">
        <v>41.8</v>
      </c>
      <c r="M81" s="47">
        <v>14.7</v>
      </c>
      <c r="N81" s="47">
        <v>103</v>
      </c>
      <c r="O81" s="47">
        <v>27</v>
      </c>
      <c r="P81" s="47">
        <v>30.3</v>
      </c>
      <c r="Q81" s="47">
        <v>48.9</v>
      </c>
      <c r="R81" s="47">
        <v>8.1999999999999993</v>
      </c>
      <c r="S81" s="47">
        <v>174</v>
      </c>
      <c r="T81" s="42">
        <v>2157</v>
      </c>
      <c r="U81" s="47">
        <v>165</v>
      </c>
      <c r="V81" s="42">
        <v>1381</v>
      </c>
      <c r="W81" s="47">
        <v>733</v>
      </c>
      <c r="X81" s="42">
        <v>1906</v>
      </c>
      <c r="Y81" s="47">
        <v>147</v>
      </c>
      <c r="Z81" s="47">
        <v>61.5</v>
      </c>
      <c r="AA81" s="47">
        <v>7.5</v>
      </c>
      <c r="AB81" s="47">
        <v>8.4</v>
      </c>
      <c r="AC81" s="47">
        <v>5.2</v>
      </c>
      <c r="AD81" s="47">
        <v>5.2</v>
      </c>
      <c r="AE81" s="47">
        <v>11.4</v>
      </c>
      <c r="AF81" s="47">
        <v>92.6</v>
      </c>
      <c r="AG81" s="47">
        <v>20</v>
      </c>
      <c r="AH81" s="47">
        <v>8</v>
      </c>
      <c r="AI81" s="47">
        <v>7.9</v>
      </c>
      <c r="AJ81" s="47">
        <v>21</v>
      </c>
    </row>
    <row r="82" spans="1:36" hidden="1" x14ac:dyDescent="0.25">
      <c r="A82" s="47" t="s">
        <v>290</v>
      </c>
      <c r="B82" s="47" t="s">
        <v>291</v>
      </c>
      <c r="C82" s="47">
        <v>5406</v>
      </c>
      <c r="D82" s="47" t="s">
        <v>20</v>
      </c>
      <c r="E82" s="47">
        <v>73.2</v>
      </c>
      <c r="F82" s="47">
        <v>99.3</v>
      </c>
      <c r="G82" s="47">
        <v>35.6</v>
      </c>
      <c r="H82" s="42">
        <v>544</v>
      </c>
      <c r="I82" s="47">
        <v>120</v>
      </c>
      <c r="J82" s="47">
        <v>50.7</v>
      </c>
      <c r="K82" s="47">
        <v>27.6</v>
      </c>
      <c r="L82" s="47">
        <v>43.6</v>
      </c>
      <c r="M82" s="47">
        <v>25.3</v>
      </c>
      <c r="N82" s="47">
        <v>104</v>
      </c>
      <c r="O82" s="47">
        <v>23.5</v>
      </c>
      <c r="P82" s="47">
        <v>41</v>
      </c>
      <c r="Q82" s="47">
        <v>55.7</v>
      </c>
      <c r="R82" s="47">
        <v>9.1</v>
      </c>
      <c r="S82" s="47">
        <v>199</v>
      </c>
      <c r="T82" s="42">
        <v>1858</v>
      </c>
      <c r="U82" s="47">
        <v>184</v>
      </c>
      <c r="V82" s="42">
        <v>1301</v>
      </c>
      <c r="W82" s="47">
        <v>696</v>
      </c>
      <c r="X82" s="42">
        <v>1568</v>
      </c>
      <c r="Y82" s="47">
        <v>136</v>
      </c>
      <c r="Z82" s="47">
        <v>67.599999999999994</v>
      </c>
      <c r="AA82" s="47">
        <v>7.3</v>
      </c>
      <c r="AB82" s="47">
        <v>108</v>
      </c>
      <c r="AC82" s="47">
        <v>4.5</v>
      </c>
      <c r="AD82" s="47">
        <v>4.0999999999999996</v>
      </c>
      <c r="AE82" s="47">
        <v>10.4</v>
      </c>
      <c r="AF82" s="47">
        <v>127</v>
      </c>
      <c r="AG82" s="47">
        <v>13</v>
      </c>
      <c r="AH82" s="47">
        <v>10</v>
      </c>
      <c r="AI82" s="47">
        <v>16.3</v>
      </c>
      <c r="AJ82" s="47">
        <v>16</v>
      </c>
    </row>
    <row r="83" spans="1:36" x14ac:dyDescent="0.25">
      <c r="A83" s="47" t="s">
        <v>292</v>
      </c>
      <c r="B83" s="47" t="s">
        <v>293</v>
      </c>
      <c r="C83" s="47">
        <v>5411</v>
      </c>
      <c r="D83" s="47" t="s">
        <v>49</v>
      </c>
      <c r="E83" s="47">
        <v>487</v>
      </c>
      <c r="F83" s="47">
        <v>570</v>
      </c>
      <c r="G83" s="47">
        <v>171</v>
      </c>
      <c r="H83" s="42">
        <v>5266</v>
      </c>
      <c r="I83" s="47">
        <v>788</v>
      </c>
      <c r="J83" s="47">
        <v>639</v>
      </c>
      <c r="K83" s="47">
        <v>38.299999999999997</v>
      </c>
      <c r="L83" s="47">
        <v>95.2</v>
      </c>
      <c r="M83" s="47">
        <v>52.7</v>
      </c>
      <c r="N83" s="47">
        <v>575</v>
      </c>
      <c r="O83" s="47">
        <v>61.8</v>
      </c>
      <c r="P83" s="47">
        <v>136</v>
      </c>
      <c r="Q83" s="47">
        <v>162</v>
      </c>
      <c r="R83" s="47">
        <v>9.6</v>
      </c>
      <c r="S83" s="42">
        <v>1682</v>
      </c>
      <c r="T83" s="42">
        <v>6742</v>
      </c>
      <c r="U83" s="47">
        <v>321</v>
      </c>
      <c r="V83" s="42">
        <v>5209</v>
      </c>
      <c r="W83" s="42">
        <v>546</v>
      </c>
      <c r="X83" s="42">
        <v>6409</v>
      </c>
      <c r="Y83" s="42">
        <v>1274</v>
      </c>
      <c r="Z83" s="47">
        <v>438</v>
      </c>
      <c r="AA83" s="47">
        <v>21.8</v>
      </c>
      <c r="AB83" s="47">
        <v>17.2</v>
      </c>
      <c r="AC83" s="47">
        <v>21.4</v>
      </c>
      <c r="AD83" s="47">
        <v>7.4</v>
      </c>
      <c r="AE83" s="47">
        <v>32.5</v>
      </c>
      <c r="AF83" s="47">
        <v>188</v>
      </c>
      <c r="AG83" s="47">
        <v>12.5</v>
      </c>
      <c r="AH83" s="47">
        <v>15.5</v>
      </c>
      <c r="AI83" s="47">
        <v>19.5</v>
      </c>
      <c r="AJ83" s="47">
        <v>39.4</v>
      </c>
    </row>
    <row r="84" spans="1:36" hidden="1" x14ac:dyDescent="0.25">
      <c r="A84" s="47" t="s">
        <v>295</v>
      </c>
      <c r="B84" s="47" t="s">
        <v>293</v>
      </c>
      <c r="C84" s="47">
        <v>5413</v>
      </c>
      <c r="D84" s="47" t="s">
        <v>20</v>
      </c>
      <c r="E84" s="47">
        <v>82.9</v>
      </c>
      <c r="F84" s="47">
        <v>114</v>
      </c>
      <c r="G84" s="47">
        <v>42</v>
      </c>
      <c r="H84" s="42">
        <v>689</v>
      </c>
      <c r="I84" s="47">
        <v>126</v>
      </c>
      <c r="J84" s="47">
        <v>29.9</v>
      </c>
      <c r="K84" s="47">
        <v>32</v>
      </c>
      <c r="L84" s="47">
        <v>50.3</v>
      </c>
      <c r="M84" s="47">
        <v>19.7</v>
      </c>
      <c r="N84" s="47">
        <v>133</v>
      </c>
      <c r="O84" s="47">
        <v>26.5</v>
      </c>
      <c r="P84" s="47">
        <v>33</v>
      </c>
      <c r="Q84" s="47">
        <v>69.599999999999994</v>
      </c>
      <c r="R84" s="47">
        <v>11.2</v>
      </c>
      <c r="S84" s="47">
        <v>207</v>
      </c>
      <c r="T84" s="42">
        <v>2033</v>
      </c>
      <c r="U84" s="47">
        <v>190</v>
      </c>
      <c r="V84" s="42">
        <v>1937</v>
      </c>
      <c r="W84" s="47">
        <v>1271</v>
      </c>
      <c r="X84" s="47">
        <v>1767</v>
      </c>
      <c r="Y84" s="47">
        <v>114</v>
      </c>
      <c r="Z84" s="47">
        <v>44.2</v>
      </c>
      <c r="AA84" s="47">
        <v>10.199999999999999</v>
      </c>
      <c r="AB84" s="47">
        <v>5.3</v>
      </c>
      <c r="AC84" s="47">
        <v>5.4</v>
      </c>
      <c r="AD84" s="47">
        <v>5.7</v>
      </c>
      <c r="AE84" s="47">
        <v>8.1</v>
      </c>
      <c r="AF84" s="47">
        <v>502</v>
      </c>
      <c r="AG84" s="47">
        <v>19.5</v>
      </c>
      <c r="AH84" s="47">
        <v>13.3</v>
      </c>
      <c r="AI84" s="47">
        <v>9.1</v>
      </c>
      <c r="AJ84" s="47">
        <v>10</v>
      </c>
    </row>
    <row r="85" spans="1:36" hidden="1" x14ac:dyDescent="0.25">
      <c r="A85" s="47" t="s">
        <v>297</v>
      </c>
      <c r="B85" s="47" t="s">
        <v>298</v>
      </c>
      <c r="C85" s="47">
        <v>5415</v>
      </c>
      <c r="D85" s="47" t="s">
        <v>20</v>
      </c>
      <c r="E85" s="47">
        <v>102</v>
      </c>
      <c r="F85" s="47">
        <v>146</v>
      </c>
      <c r="G85" s="47">
        <v>66.900000000000006</v>
      </c>
      <c r="H85" s="42">
        <v>658</v>
      </c>
      <c r="I85" s="47">
        <v>147</v>
      </c>
      <c r="J85" s="47">
        <v>60.9</v>
      </c>
      <c r="K85" s="47">
        <v>48.2</v>
      </c>
      <c r="L85" s="47">
        <v>61.3</v>
      </c>
      <c r="M85" s="47">
        <v>16</v>
      </c>
      <c r="N85" s="47">
        <v>174</v>
      </c>
      <c r="O85" s="47">
        <v>37</v>
      </c>
      <c r="P85" s="47">
        <v>42.8</v>
      </c>
      <c r="Q85" s="47">
        <v>62.5</v>
      </c>
      <c r="R85" s="47">
        <v>17.100000000000001</v>
      </c>
      <c r="S85" s="47">
        <v>231</v>
      </c>
      <c r="T85" s="42">
        <v>2608</v>
      </c>
      <c r="U85" s="47">
        <v>247</v>
      </c>
      <c r="V85" s="42">
        <v>2139</v>
      </c>
      <c r="W85" s="47">
        <v>1081</v>
      </c>
      <c r="X85" s="47">
        <v>2356</v>
      </c>
      <c r="Y85" s="47">
        <v>202</v>
      </c>
      <c r="Z85" s="47">
        <v>100</v>
      </c>
      <c r="AA85" s="47">
        <v>19.600000000000001</v>
      </c>
      <c r="AB85" s="47">
        <v>15.3</v>
      </c>
      <c r="AC85" s="47">
        <v>9.8000000000000007</v>
      </c>
      <c r="AD85" s="47">
        <v>13.8</v>
      </c>
      <c r="AE85" s="47">
        <v>18.5</v>
      </c>
      <c r="AF85" s="47">
        <v>795</v>
      </c>
      <c r="AG85" s="47">
        <v>41.5</v>
      </c>
      <c r="AH85" s="47">
        <v>22.1</v>
      </c>
      <c r="AI85" s="47">
        <v>10.5</v>
      </c>
      <c r="AJ85" s="47">
        <v>28.7</v>
      </c>
    </row>
    <row r="86" spans="1:36" hidden="1" x14ac:dyDescent="0.25">
      <c r="A86" s="47" t="s">
        <v>300</v>
      </c>
      <c r="B86" s="47" t="s">
        <v>301</v>
      </c>
      <c r="C86" s="47">
        <v>5435</v>
      </c>
      <c r="D86" s="47" t="s">
        <v>20</v>
      </c>
      <c r="E86" s="47">
        <v>62.3</v>
      </c>
      <c r="F86" s="47">
        <v>86.6</v>
      </c>
      <c r="G86" s="47">
        <v>32.700000000000003</v>
      </c>
      <c r="H86" s="42">
        <v>589</v>
      </c>
      <c r="I86" s="47">
        <v>107</v>
      </c>
      <c r="J86" s="47">
        <v>51.7</v>
      </c>
      <c r="K86" s="47">
        <v>27.5</v>
      </c>
      <c r="L86" s="47">
        <v>46.7</v>
      </c>
      <c r="M86" s="47">
        <v>12.3</v>
      </c>
      <c r="N86" s="47">
        <v>93.4</v>
      </c>
      <c r="O86" s="47">
        <v>22.3</v>
      </c>
      <c r="P86" s="47">
        <v>25.4</v>
      </c>
      <c r="Q86" s="47">
        <v>55.7</v>
      </c>
      <c r="R86" s="47">
        <v>10.5</v>
      </c>
      <c r="S86" s="47">
        <v>182</v>
      </c>
      <c r="T86" s="42">
        <v>1598</v>
      </c>
      <c r="U86" s="47">
        <v>141</v>
      </c>
      <c r="V86" s="42">
        <v>1367</v>
      </c>
      <c r="W86" s="47">
        <v>741</v>
      </c>
      <c r="X86" s="47">
        <v>1549</v>
      </c>
      <c r="Y86" s="47">
        <v>132</v>
      </c>
      <c r="Z86" s="47">
        <v>48.6</v>
      </c>
      <c r="AA86" s="47">
        <v>7.6</v>
      </c>
      <c r="AB86" s="47">
        <v>8.1</v>
      </c>
      <c r="AC86" s="47">
        <v>4.9000000000000004</v>
      </c>
      <c r="AD86" s="47">
        <v>4.8</v>
      </c>
      <c r="AE86" s="47">
        <v>10.9</v>
      </c>
      <c r="AF86" s="47">
        <v>133</v>
      </c>
      <c r="AG86" s="47">
        <v>31</v>
      </c>
      <c r="AH86" s="47">
        <v>10</v>
      </c>
      <c r="AI86" s="47">
        <v>7.8</v>
      </c>
      <c r="AJ86" s="47">
        <v>6.3</v>
      </c>
    </row>
    <row r="87" spans="1:36" hidden="1" x14ac:dyDescent="0.25">
      <c r="A87" s="47" t="s">
        <v>303</v>
      </c>
      <c r="B87" s="47" t="s">
        <v>301</v>
      </c>
      <c r="C87" s="47">
        <v>5436</v>
      </c>
      <c r="D87" s="47" t="s">
        <v>20</v>
      </c>
      <c r="E87" s="47">
        <v>71.400000000000006</v>
      </c>
      <c r="F87" s="47">
        <v>103</v>
      </c>
      <c r="G87" s="47">
        <v>40.4</v>
      </c>
      <c r="H87" s="42">
        <v>727</v>
      </c>
      <c r="I87" s="47">
        <v>113</v>
      </c>
      <c r="J87" s="47">
        <v>30.5</v>
      </c>
      <c r="K87" s="47">
        <v>31.4</v>
      </c>
      <c r="L87" s="47">
        <v>60.1</v>
      </c>
      <c r="M87" s="47">
        <v>31</v>
      </c>
      <c r="N87" s="47">
        <v>129</v>
      </c>
      <c r="O87" s="47">
        <v>28.4</v>
      </c>
      <c r="P87" s="47">
        <v>28.2</v>
      </c>
      <c r="Q87" s="47">
        <v>73.900000000000006</v>
      </c>
      <c r="R87" s="47">
        <v>10</v>
      </c>
      <c r="S87" s="47">
        <v>161</v>
      </c>
      <c r="T87" s="42">
        <v>1976</v>
      </c>
      <c r="U87" s="47">
        <v>206</v>
      </c>
      <c r="V87" s="42">
        <v>1853</v>
      </c>
      <c r="W87" s="47">
        <v>1036</v>
      </c>
      <c r="X87" s="47">
        <v>1842</v>
      </c>
      <c r="Y87" s="47">
        <v>124</v>
      </c>
      <c r="Z87" s="47">
        <v>71</v>
      </c>
      <c r="AA87" s="47">
        <v>9.3000000000000007</v>
      </c>
      <c r="AB87" s="47">
        <v>9.5</v>
      </c>
      <c r="AC87" s="47">
        <v>5.3</v>
      </c>
      <c r="AD87" s="47">
        <v>5.8</v>
      </c>
      <c r="AE87" s="47">
        <v>8.9</v>
      </c>
      <c r="AF87" s="47">
        <v>377</v>
      </c>
      <c r="AG87" s="47">
        <v>16</v>
      </c>
      <c r="AH87" s="47">
        <v>13.7</v>
      </c>
      <c r="AI87" s="47">
        <v>11.9</v>
      </c>
      <c r="AJ87" s="47">
        <v>7.7</v>
      </c>
    </row>
    <row r="88" spans="1:36" hidden="1" x14ac:dyDescent="0.25">
      <c r="A88" s="47" t="s">
        <v>305</v>
      </c>
      <c r="B88" s="47" t="s">
        <v>306</v>
      </c>
      <c r="C88" s="47">
        <v>5440</v>
      </c>
      <c r="D88" s="47" t="s">
        <v>20</v>
      </c>
      <c r="E88" s="47">
        <v>93.6</v>
      </c>
      <c r="F88" s="47">
        <v>116</v>
      </c>
      <c r="G88" s="47">
        <v>58.1</v>
      </c>
      <c r="H88" s="42">
        <v>471</v>
      </c>
      <c r="I88" s="47">
        <v>128</v>
      </c>
      <c r="J88" s="47">
        <v>65.599999999999994</v>
      </c>
      <c r="K88" s="47">
        <v>41.9</v>
      </c>
      <c r="L88" s="47">
        <v>44.8</v>
      </c>
      <c r="M88" s="47">
        <v>22.3</v>
      </c>
      <c r="N88" s="47">
        <v>149</v>
      </c>
      <c r="O88" s="47">
        <v>39.5</v>
      </c>
      <c r="P88" s="47">
        <v>31.9</v>
      </c>
      <c r="Q88" s="47">
        <v>52.4</v>
      </c>
      <c r="R88" s="47">
        <v>15.5</v>
      </c>
      <c r="S88" s="47">
        <v>178</v>
      </c>
      <c r="T88" s="42">
        <v>2640</v>
      </c>
      <c r="U88" s="47">
        <v>267</v>
      </c>
      <c r="V88" s="42">
        <v>1900</v>
      </c>
      <c r="W88" s="47">
        <v>984</v>
      </c>
      <c r="X88" s="47">
        <v>2214</v>
      </c>
      <c r="Y88" s="47">
        <v>223</v>
      </c>
      <c r="Z88" s="47">
        <v>73.900000000000006</v>
      </c>
      <c r="AA88" s="47">
        <v>16.100000000000001</v>
      </c>
      <c r="AB88" s="47">
        <v>22.3</v>
      </c>
      <c r="AC88" s="47">
        <v>6.9</v>
      </c>
      <c r="AD88" s="47">
        <v>10</v>
      </c>
      <c r="AE88" s="47">
        <v>15.2</v>
      </c>
      <c r="AF88" s="47">
        <v>631</v>
      </c>
      <c r="AG88" s="47">
        <v>51</v>
      </c>
      <c r="AH88" s="47">
        <v>13.7</v>
      </c>
      <c r="AI88" s="47">
        <v>14.6</v>
      </c>
      <c r="AJ88" s="47">
        <v>8.6999999999999993</v>
      </c>
    </row>
    <row r="89" spans="1:36" x14ac:dyDescent="0.25">
      <c r="A89" s="47" t="s">
        <v>307</v>
      </c>
      <c r="B89" s="47" t="s">
        <v>306</v>
      </c>
      <c r="C89" s="47">
        <v>5445</v>
      </c>
      <c r="D89" s="47" t="s">
        <v>49</v>
      </c>
      <c r="E89" s="47">
        <v>546</v>
      </c>
      <c r="F89" s="47">
        <v>654</v>
      </c>
      <c r="G89" s="47">
        <v>191</v>
      </c>
      <c r="H89" s="42">
        <v>3891</v>
      </c>
      <c r="I89" s="47">
        <v>884</v>
      </c>
      <c r="J89" s="47">
        <v>331</v>
      </c>
      <c r="K89" s="47">
        <v>47.1</v>
      </c>
      <c r="L89" s="47">
        <v>107</v>
      </c>
      <c r="M89" s="47">
        <v>74</v>
      </c>
      <c r="N89" s="47">
        <v>671</v>
      </c>
      <c r="O89" s="47">
        <v>57.1</v>
      </c>
      <c r="P89" s="47">
        <v>164</v>
      </c>
      <c r="Q89" s="47">
        <v>274</v>
      </c>
      <c r="R89" s="47">
        <v>8.6999999999999993</v>
      </c>
      <c r="S89" s="42">
        <v>1808</v>
      </c>
      <c r="T89" s="42">
        <v>4451</v>
      </c>
      <c r="U89" s="47">
        <v>0</v>
      </c>
      <c r="V89" s="42">
        <v>4036</v>
      </c>
      <c r="W89" s="42">
        <v>2159</v>
      </c>
      <c r="X89" s="42">
        <v>4359</v>
      </c>
      <c r="Y89" s="42">
        <v>612</v>
      </c>
      <c r="Z89" s="47">
        <v>218</v>
      </c>
      <c r="AA89" s="47">
        <v>22.2</v>
      </c>
      <c r="AB89" s="47">
        <v>18.7</v>
      </c>
      <c r="AC89" s="47">
        <v>23.5</v>
      </c>
      <c r="AD89" s="47">
        <v>7.7</v>
      </c>
      <c r="AE89" s="47">
        <v>27.6</v>
      </c>
      <c r="AF89" s="47">
        <v>163</v>
      </c>
      <c r="AG89" s="47">
        <v>18.5</v>
      </c>
      <c r="AH89" s="47">
        <v>15.4</v>
      </c>
      <c r="AI89" s="47">
        <v>21.4</v>
      </c>
      <c r="AJ89" s="47">
        <v>32.1</v>
      </c>
    </row>
    <row r="90" spans="1:36" hidden="1" x14ac:dyDescent="0.25">
      <c r="A90" s="47" t="s">
        <v>310</v>
      </c>
      <c r="B90" s="47" t="s">
        <v>311</v>
      </c>
      <c r="C90" s="47">
        <v>5447</v>
      </c>
      <c r="D90" s="47" t="s">
        <v>20</v>
      </c>
      <c r="E90" s="47">
        <v>67.2</v>
      </c>
      <c r="F90" s="47">
        <v>93.5</v>
      </c>
      <c r="G90" s="47">
        <v>37.4</v>
      </c>
      <c r="H90" s="42">
        <v>361</v>
      </c>
      <c r="I90" s="47">
        <v>107</v>
      </c>
      <c r="J90" s="47">
        <v>76.099999999999994</v>
      </c>
      <c r="K90" s="47">
        <v>33.299999999999997</v>
      </c>
      <c r="L90" s="47">
        <v>54.1</v>
      </c>
      <c r="M90" s="47">
        <v>16.3</v>
      </c>
      <c r="N90" s="47">
        <v>103</v>
      </c>
      <c r="O90" s="47">
        <v>30.8</v>
      </c>
      <c r="P90" s="47">
        <v>38.299999999999997</v>
      </c>
      <c r="Q90" s="47">
        <v>58.1</v>
      </c>
      <c r="R90" s="47">
        <v>9.9</v>
      </c>
      <c r="S90" s="47">
        <v>160</v>
      </c>
      <c r="T90" s="42">
        <v>6200</v>
      </c>
      <c r="U90" s="47">
        <v>219</v>
      </c>
      <c r="V90" s="42">
        <v>1991</v>
      </c>
      <c r="W90" s="47">
        <v>680</v>
      </c>
      <c r="X90" s="47">
        <v>5406</v>
      </c>
      <c r="Y90" s="47">
        <v>181</v>
      </c>
      <c r="Z90" s="47">
        <v>65.5</v>
      </c>
      <c r="AA90" s="47">
        <v>8.3000000000000007</v>
      </c>
      <c r="AB90" s="47">
        <v>8.9</v>
      </c>
      <c r="AC90" s="47">
        <v>5</v>
      </c>
      <c r="AD90" s="47">
        <v>5.4</v>
      </c>
      <c r="AE90" s="47">
        <v>10.1</v>
      </c>
      <c r="AF90" s="47">
        <v>123</v>
      </c>
      <c r="AG90" s="47">
        <v>26</v>
      </c>
      <c r="AH90" s="47">
        <v>7.1</v>
      </c>
      <c r="AI90" s="47">
        <v>8.6999999999999993</v>
      </c>
      <c r="AJ90" s="47">
        <v>11</v>
      </c>
    </row>
    <row r="91" spans="1:36" hidden="1" x14ac:dyDescent="0.25">
      <c r="A91" s="47" t="s">
        <v>313</v>
      </c>
      <c r="B91" s="47" t="s">
        <v>311</v>
      </c>
      <c r="C91" s="47">
        <v>5449</v>
      </c>
      <c r="D91" s="47" t="s">
        <v>20</v>
      </c>
      <c r="E91" s="47">
        <v>57.3</v>
      </c>
      <c r="F91" s="47">
        <v>87</v>
      </c>
      <c r="G91" s="47">
        <v>33.5</v>
      </c>
      <c r="H91" s="42">
        <v>482</v>
      </c>
      <c r="I91" s="47">
        <v>100</v>
      </c>
      <c r="J91" s="47">
        <v>44.5</v>
      </c>
      <c r="K91" s="47">
        <v>30.8</v>
      </c>
      <c r="L91" s="47">
        <v>30.8</v>
      </c>
      <c r="M91" s="47">
        <v>17.7</v>
      </c>
      <c r="N91" s="47">
        <v>87.5</v>
      </c>
      <c r="O91" s="47">
        <v>25.8</v>
      </c>
      <c r="P91" s="47">
        <v>28.4</v>
      </c>
      <c r="Q91" s="47">
        <v>44.7</v>
      </c>
      <c r="R91" s="47">
        <v>9.8000000000000007</v>
      </c>
      <c r="S91" s="47">
        <v>139</v>
      </c>
      <c r="T91" s="42">
        <v>3130</v>
      </c>
      <c r="U91" s="47">
        <v>169</v>
      </c>
      <c r="V91" s="42">
        <v>2430</v>
      </c>
      <c r="W91" s="47">
        <v>995</v>
      </c>
      <c r="X91" s="47">
        <v>3071</v>
      </c>
      <c r="Y91" s="47">
        <v>146</v>
      </c>
      <c r="Z91" s="47">
        <v>53.1</v>
      </c>
      <c r="AA91" s="47">
        <v>7.5</v>
      </c>
      <c r="AB91" s="47">
        <v>5.4</v>
      </c>
      <c r="AC91" s="47">
        <v>4.5999999999999996</v>
      </c>
      <c r="AD91" s="47">
        <v>4.5</v>
      </c>
      <c r="AE91" s="47">
        <v>9.6999999999999993</v>
      </c>
      <c r="AF91" s="47">
        <v>130</v>
      </c>
      <c r="AG91" s="47">
        <v>10</v>
      </c>
      <c r="AH91" s="47">
        <v>10.8</v>
      </c>
      <c r="AI91" s="47">
        <v>5.9</v>
      </c>
      <c r="AJ91" s="47"/>
    </row>
    <row r="92" spans="1:36" hidden="1" x14ac:dyDescent="0.25">
      <c r="A92" s="47" t="s">
        <v>314</v>
      </c>
      <c r="B92" s="47" t="s">
        <v>315</v>
      </c>
      <c r="C92" s="47">
        <v>5459</v>
      </c>
      <c r="D92" s="47" t="s">
        <v>20</v>
      </c>
      <c r="E92" s="47">
        <v>69.900000000000006</v>
      </c>
      <c r="F92" s="47">
        <v>94.3</v>
      </c>
      <c r="G92" s="47">
        <v>36.9</v>
      </c>
      <c r="H92" s="42">
        <v>361</v>
      </c>
      <c r="I92" s="47">
        <v>106</v>
      </c>
      <c r="J92" s="47">
        <v>53.9</v>
      </c>
      <c r="K92" s="47">
        <v>29.7</v>
      </c>
      <c r="L92" s="47">
        <v>34.4</v>
      </c>
      <c r="M92" s="47">
        <v>27.7</v>
      </c>
      <c r="N92" s="47">
        <v>98.5</v>
      </c>
      <c r="O92" s="47">
        <v>23.4</v>
      </c>
      <c r="P92" s="47">
        <v>28.8</v>
      </c>
      <c r="Q92" s="47">
        <v>45.9</v>
      </c>
      <c r="R92" s="47">
        <v>9.9</v>
      </c>
      <c r="S92" s="47">
        <v>204</v>
      </c>
      <c r="T92" s="42">
        <v>2256</v>
      </c>
      <c r="U92" s="47">
        <v>216</v>
      </c>
      <c r="V92" s="42">
        <v>1459</v>
      </c>
      <c r="W92" s="47">
        <v>690</v>
      </c>
      <c r="X92" s="47">
        <v>1842</v>
      </c>
      <c r="Y92" s="47">
        <v>147</v>
      </c>
      <c r="Z92" s="47">
        <v>60.6</v>
      </c>
      <c r="AA92" s="47">
        <v>7.7</v>
      </c>
      <c r="AB92" s="47">
        <v>10.5</v>
      </c>
      <c r="AC92" s="47">
        <v>4.3</v>
      </c>
      <c r="AD92" s="47">
        <v>4.3</v>
      </c>
      <c r="AE92" s="47">
        <v>10.4</v>
      </c>
      <c r="AF92" s="47">
        <v>164</v>
      </c>
      <c r="AG92" s="47">
        <v>11.5</v>
      </c>
      <c r="AH92" s="47">
        <v>7</v>
      </c>
      <c r="AI92" s="47">
        <v>7.2</v>
      </c>
      <c r="AJ92" s="47">
        <v>16.2</v>
      </c>
    </row>
    <row r="93" spans="1:36" hidden="1" x14ac:dyDescent="0.25">
      <c r="A93" s="47" t="s">
        <v>317</v>
      </c>
      <c r="B93" s="47" t="s">
        <v>318</v>
      </c>
      <c r="C93" s="47">
        <v>5469</v>
      </c>
      <c r="D93" s="47" t="s">
        <v>20</v>
      </c>
      <c r="E93" s="47">
        <v>70.599999999999994</v>
      </c>
      <c r="F93" s="47">
        <v>101</v>
      </c>
      <c r="G93" s="47">
        <v>38</v>
      </c>
      <c r="H93" s="42">
        <v>384</v>
      </c>
      <c r="I93" s="47">
        <v>107</v>
      </c>
      <c r="J93" s="47">
        <v>100</v>
      </c>
      <c r="K93" s="47">
        <v>27.2</v>
      </c>
      <c r="L93" s="47">
        <v>47.6</v>
      </c>
      <c r="M93" s="47">
        <v>16</v>
      </c>
      <c r="N93" s="47">
        <v>100</v>
      </c>
      <c r="O93" s="47">
        <v>26.2</v>
      </c>
      <c r="P93" s="47">
        <v>29.8</v>
      </c>
      <c r="Q93" s="47">
        <v>135</v>
      </c>
      <c r="R93" s="47">
        <v>10.7</v>
      </c>
      <c r="S93" s="47">
        <v>240</v>
      </c>
      <c r="T93" s="42">
        <v>2459</v>
      </c>
      <c r="U93" s="47">
        <v>208</v>
      </c>
      <c r="V93" s="42">
        <v>1937</v>
      </c>
      <c r="W93" s="47">
        <v>625</v>
      </c>
      <c r="X93" s="47">
        <v>2172</v>
      </c>
      <c r="Y93" s="47">
        <v>224</v>
      </c>
      <c r="Z93" s="47">
        <v>81.400000000000006</v>
      </c>
      <c r="AA93" s="47">
        <v>9.1</v>
      </c>
      <c r="AB93" s="47">
        <v>16.2</v>
      </c>
      <c r="AC93" s="47">
        <v>5.4</v>
      </c>
      <c r="AD93" s="47">
        <v>5.8</v>
      </c>
      <c r="AE93" s="47">
        <v>13</v>
      </c>
      <c r="AF93" s="47">
        <v>119</v>
      </c>
      <c r="AG93" s="47">
        <v>19</v>
      </c>
      <c r="AH93" s="47">
        <v>128</v>
      </c>
      <c r="AI93" s="47">
        <v>13</v>
      </c>
      <c r="AJ93" s="47">
        <v>6.1</v>
      </c>
    </row>
    <row r="94" spans="1:36" x14ac:dyDescent="0.25">
      <c r="A94" s="47" t="s">
        <v>320</v>
      </c>
      <c r="B94" s="47" t="s">
        <v>318</v>
      </c>
      <c r="C94" s="47">
        <v>5471</v>
      </c>
      <c r="D94" s="47" t="s">
        <v>49</v>
      </c>
      <c r="E94" s="47">
        <v>539</v>
      </c>
      <c r="F94" s="47">
        <v>658</v>
      </c>
      <c r="G94" s="47">
        <v>186</v>
      </c>
      <c r="H94" s="42">
        <v>4208</v>
      </c>
      <c r="I94" s="47">
        <v>860</v>
      </c>
      <c r="J94" s="47">
        <v>640</v>
      </c>
      <c r="K94" s="47">
        <v>47.6</v>
      </c>
      <c r="L94" s="47">
        <v>96.9</v>
      </c>
      <c r="M94" s="47">
        <v>57.3</v>
      </c>
      <c r="N94" s="47">
        <v>659</v>
      </c>
      <c r="O94" s="47">
        <v>73.7</v>
      </c>
      <c r="P94" s="47">
        <v>152</v>
      </c>
      <c r="Q94" s="47">
        <v>226</v>
      </c>
      <c r="R94" s="47">
        <v>11.2</v>
      </c>
      <c r="S94" s="42">
        <v>3136</v>
      </c>
      <c r="T94" s="42">
        <v>5018</v>
      </c>
      <c r="U94" s="47">
        <v>312</v>
      </c>
      <c r="V94" s="42">
        <v>2419</v>
      </c>
      <c r="W94" s="42">
        <v>777</v>
      </c>
      <c r="X94" s="42">
        <v>4831</v>
      </c>
      <c r="Y94" s="42">
        <v>1317</v>
      </c>
      <c r="Z94" s="47">
        <v>400</v>
      </c>
      <c r="AA94" s="47">
        <v>26.4</v>
      </c>
      <c r="AB94" s="47">
        <v>18.8</v>
      </c>
      <c r="AC94" s="47">
        <v>22.5</v>
      </c>
      <c r="AD94" s="47">
        <v>7.5</v>
      </c>
      <c r="AE94" s="47">
        <v>33.799999999999997</v>
      </c>
      <c r="AF94" s="47">
        <v>290</v>
      </c>
      <c r="AG94" s="47">
        <v>49</v>
      </c>
      <c r="AH94" s="47">
        <v>19.100000000000001</v>
      </c>
      <c r="AI94" s="47">
        <v>16.2</v>
      </c>
      <c r="AJ94" s="47">
        <v>29.2</v>
      </c>
    </row>
    <row r="95" spans="1:36" hidden="1" x14ac:dyDescent="0.25">
      <c r="A95" s="47" t="s">
        <v>321</v>
      </c>
      <c r="B95" s="47" t="s">
        <v>322</v>
      </c>
      <c r="C95" s="47">
        <v>5474</v>
      </c>
      <c r="D95" s="47" t="s">
        <v>20</v>
      </c>
      <c r="E95" s="47">
        <v>72.400000000000006</v>
      </c>
      <c r="F95" s="47">
        <v>93.4</v>
      </c>
      <c r="G95" s="47">
        <v>36.700000000000003</v>
      </c>
      <c r="H95" s="42">
        <v>550</v>
      </c>
      <c r="I95" s="47">
        <v>108</v>
      </c>
      <c r="J95" s="47">
        <v>89.5</v>
      </c>
      <c r="K95" s="47">
        <v>30.5</v>
      </c>
      <c r="L95" s="47">
        <v>45.1</v>
      </c>
      <c r="M95" s="47">
        <v>29.7</v>
      </c>
      <c r="N95" s="47">
        <v>92.4</v>
      </c>
      <c r="O95" s="47">
        <v>27.1</v>
      </c>
      <c r="P95" s="47">
        <v>30.5</v>
      </c>
      <c r="Q95" s="47">
        <v>122</v>
      </c>
      <c r="R95" s="47">
        <v>11</v>
      </c>
      <c r="S95" s="47">
        <v>172</v>
      </c>
      <c r="T95" s="42">
        <v>2224</v>
      </c>
      <c r="U95" s="47">
        <v>223</v>
      </c>
      <c r="V95" s="42">
        <v>1522</v>
      </c>
      <c r="W95" s="47">
        <v>605</v>
      </c>
      <c r="X95" s="47">
        <v>2380</v>
      </c>
      <c r="Y95" s="47">
        <v>206</v>
      </c>
      <c r="Z95" s="47">
        <v>73.599999999999994</v>
      </c>
      <c r="AA95" s="47">
        <v>8.5</v>
      </c>
      <c r="AB95" s="47">
        <v>13.8</v>
      </c>
      <c r="AC95" s="47">
        <v>4.9000000000000004</v>
      </c>
      <c r="AD95" s="47">
        <v>5.8</v>
      </c>
      <c r="AE95" s="47">
        <v>10.3</v>
      </c>
      <c r="AF95" s="47">
        <v>120</v>
      </c>
      <c r="AG95" s="47">
        <v>12.5</v>
      </c>
      <c r="AH95" s="47">
        <v>7.1</v>
      </c>
      <c r="AI95" s="47">
        <v>5.8</v>
      </c>
      <c r="AJ95" s="47">
        <v>6.5</v>
      </c>
    </row>
    <row r="96" spans="1:36" x14ac:dyDescent="0.25">
      <c r="A96" s="47" t="s">
        <v>324</v>
      </c>
      <c r="B96" s="47" t="s">
        <v>322</v>
      </c>
      <c r="C96" s="47">
        <v>5475</v>
      </c>
      <c r="D96" s="47" t="s">
        <v>49</v>
      </c>
      <c r="E96" s="47">
        <v>649</v>
      </c>
      <c r="F96" s="47">
        <v>653</v>
      </c>
      <c r="G96" s="47">
        <v>193</v>
      </c>
      <c r="H96" s="42">
        <v>4090</v>
      </c>
      <c r="I96" s="47">
        <v>914</v>
      </c>
      <c r="J96" s="47">
        <v>566</v>
      </c>
      <c r="K96" s="47">
        <v>49.8</v>
      </c>
      <c r="L96" s="47">
        <v>120</v>
      </c>
      <c r="M96" s="47">
        <v>48.7</v>
      </c>
      <c r="N96" s="47">
        <v>677</v>
      </c>
      <c r="O96" s="47">
        <v>80.400000000000006</v>
      </c>
      <c r="P96" s="47">
        <v>170</v>
      </c>
      <c r="Q96" s="47">
        <v>227</v>
      </c>
      <c r="R96" s="47">
        <v>16.399999999999999</v>
      </c>
      <c r="S96" s="42">
        <v>4672</v>
      </c>
      <c r="T96" s="42">
        <v>8567</v>
      </c>
      <c r="U96" s="47">
        <v>328</v>
      </c>
      <c r="V96" s="42">
        <v>4139</v>
      </c>
      <c r="W96" s="42">
        <v>785</v>
      </c>
      <c r="X96" s="42">
        <v>7650</v>
      </c>
      <c r="Y96" s="42">
        <v>1319</v>
      </c>
      <c r="Z96" s="47">
        <v>299</v>
      </c>
      <c r="AA96" s="47">
        <v>25.2</v>
      </c>
      <c r="AB96" s="47">
        <v>17.2</v>
      </c>
      <c r="AC96" s="47">
        <v>21.9</v>
      </c>
      <c r="AD96" s="47">
        <v>7.8</v>
      </c>
      <c r="AE96" s="47">
        <v>31.7</v>
      </c>
      <c r="AF96" s="47">
        <v>272</v>
      </c>
      <c r="AG96" s="47">
        <v>18.5</v>
      </c>
      <c r="AH96" s="47">
        <v>21</v>
      </c>
      <c r="AI96" s="47">
        <v>15.7</v>
      </c>
      <c r="AJ96" s="47">
        <v>49.5</v>
      </c>
    </row>
    <row r="97" spans="1:36" x14ac:dyDescent="0.25">
      <c r="A97" s="47" t="s">
        <v>327</v>
      </c>
      <c r="B97" s="47" t="s">
        <v>328</v>
      </c>
      <c r="C97" s="47">
        <v>5482</v>
      </c>
      <c r="D97" s="47" t="s">
        <v>49</v>
      </c>
      <c r="E97" s="47">
        <v>658</v>
      </c>
      <c r="F97" s="47">
        <v>673</v>
      </c>
      <c r="G97" s="47">
        <v>193</v>
      </c>
      <c r="H97" s="42">
        <v>3729</v>
      </c>
      <c r="I97" s="47">
        <v>918</v>
      </c>
      <c r="J97" s="47">
        <v>1621</v>
      </c>
      <c r="K97" s="47">
        <v>49.4</v>
      </c>
      <c r="L97" s="47">
        <v>106</v>
      </c>
      <c r="M97" s="47">
        <v>68.7</v>
      </c>
      <c r="N97" s="47">
        <v>666</v>
      </c>
      <c r="O97" s="47">
        <v>75.400000000000006</v>
      </c>
      <c r="P97" s="47">
        <v>186</v>
      </c>
      <c r="Q97" s="47">
        <v>214</v>
      </c>
      <c r="R97" s="47">
        <v>10.4</v>
      </c>
      <c r="S97" s="42">
        <v>2570</v>
      </c>
      <c r="T97" s="42">
        <v>3775</v>
      </c>
      <c r="U97" s="47">
        <v>384</v>
      </c>
      <c r="V97" s="42">
        <v>2770</v>
      </c>
      <c r="W97" s="42">
        <v>776</v>
      </c>
      <c r="X97" s="42">
        <v>4329</v>
      </c>
      <c r="Y97" s="42">
        <v>15299</v>
      </c>
      <c r="Z97" s="47">
        <v>3259</v>
      </c>
      <c r="AA97" s="47">
        <v>28.5</v>
      </c>
      <c r="AB97" s="47">
        <v>11.3</v>
      </c>
      <c r="AC97" s="47">
        <v>15.9</v>
      </c>
      <c r="AD97" s="47">
        <v>5.9</v>
      </c>
      <c r="AE97" s="47">
        <v>32.4</v>
      </c>
      <c r="AF97" s="47">
        <v>267</v>
      </c>
      <c r="AG97" s="47">
        <v>25</v>
      </c>
      <c r="AH97" s="47">
        <v>21.9</v>
      </c>
      <c r="AI97" s="47">
        <v>20</v>
      </c>
      <c r="AJ97" s="47">
        <v>20</v>
      </c>
    </row>
    <row r="98" spans="1:36" hidden="1" x14ac:dyDescent="0.25">
      <c r="A98" s="47" t="s">
        <v>330</v>
      </c>
      <c r="B98" s="47" t="s">
        <v>331</v>
      </c>
      <c r="C98" s="47">
        <v>5484</v>
      </c>
      <c r="D98" s="47" t="s">
        <v>20</v>
      </c>
      <c r="E98" s="47">
        <v>74</v>
      </c>
      <c r="F98" s="47">
        <v>104</v>
      </c>
      <c r="G98" s="47">
        <v>43.2</v>
      </c>
      <c r="H98" s="42">
        <v>437</v>
      </c>
      <c r="I98" s="47">
        <v>108</v>
      </c>
      <c r="J98" s="47">
        <v>104</v>
      </c>
      <c r="K98" s="47">
        <v>34.6</v>
      </c>
      <c r="L98" s="47">
        <v>46.4</v>
      </c>
      <c r="M98" s="47">
        <v>37.700000000000003</v>
      </c>
      <c r="N98" s="47">
        <v>110</v>
      </c>
      <c r="O98" s="47">
        <v>31.6</v>
      </c>
      <c r="P98" s="47">
        <v>33.9</v>
      </c>
      <c r="Q98" s="47">
        <v>129</v>
      </c>
      <c r="R98" s="47">
        <v>12.7</v>
      </c>
      <c r="S98" s="47">
        <v>190</v>
      </c>
      <c r="T98" s="42">
        <v>2768</v>
      </c>
      <c r="U98" s="47">
        <v>237</v>
      </c>
      <c r="V98" s="42">
        <v>1489</v>
      </c>
      <c r="W98" s="47">
        <v>678</v>
      </c>
      <c r="X98" s="47">
        <v>2380</v>
      </c>
      <c r="Y98" s="47">
        <v>252</v>
      </c>
      <c r="Z98" s="47">
        <v>83.1</v>
      </c>
      <c r="AA98" s="47">
        <v>10.7</v>
      </c>
      <c r="AB98" s="47">
        <v>10.3</v>
      </c>
      <c r="AC98" s="47">
        <v>5.9</v>
      </c>
      <c r="AD98" s="47">
        <v>6.3</v>
      </c>
      <c r="AE98" s="47">
        <v>12.5</v>
      </c>
      <c r="AF98" s="47">
        <v>84.3</v>
      </c>
      <c r="AG98" s="47">
        <v>20</v>
      </c>
      <c r="AH98" s="47">
        <v>8.6</v>
      </c>
      <c r="AI98" s="47">
        <v>9.5</v>
      </c>
      <c r="AJ98" s="47">
        <v>10.7</v>
      </c>
    </row>
    <row r="99" spans="1:36" hidden="1" x14ac:dyDescent="0.25">
      <c r="A99" s="47" t="s">
        <v>333</v>
      </c>
      <c r="B99" s="47" t="s">
        <v>334</v>
      </c>
      <c r="C99" s="47">
        <v>5487</v>
      </c>
      <c r="D99" s="47" t="s">
        <v>20</v>
      </c>
      <c r="E99" s="47">
        <v>76.599999999999994</v>
      </c>
      <c r="F99" s="47">
        <v>108</v>
      </c>
      <c r="G99" s="47">
        <v>44.9</v>
      </c>
      <c r="H99" s="42">
        <v>597</v>
      </c>
      <c r="I99" s="47">
        <v>114</v>
      </c>
      <c r="J99" s="47">
        <v>92.3</v>
      </c>
      <c r="K99" s="47">
        <v>36.200000000000003</v>
      </c>
      <c r="L99" s="47">
        <v>51.8</v>
      </c>
      <c r="M99" s="47">
        <v>32</v>
      </c>
      <c r="N99" s="47">
        <v>118</v>
      </c>
      <c r="O99" s="47">
        <v>28.4</v>
      </c>
      <c r="P99" s="47">
        <v>29.6</v>
      </c>
      <c r="Q99" s="47">
        <v>142</v>
      </c>
      <c r="R99" s="47">
        <v>12.2</v>
      </c>
      <c r="S99" s="47">
        <v>161</v>
      </c>
      <c r="T99" s="42">
        <v>2305</v>
      </c>
      <c r="U99" s="47">
        <v>336</v>
      </c>
      <c r="V99" s="42">
        <v>1426</v>
      </c>
      <c r="W99" s="47">
        <v>686</v>
      </c>
      <c r="X99" s="47">
        <v>1897</v>
      </c>
      <c r="Y99" s="47">
        <v>262</v>
      </c>
      <c r="Z99" s="47">
        <v>70.7</v>
      </c>
      <c r="AA99" s="47">
        <v>13.3</v>
      </c>
      <c r="AB99" s="47">
        <v>12.4</v>
      </c>
      <c r="AC99" s="47">
        <v>7.3</v>
      </c>
      <c r="AD99" s="47">
        <v>9.1</v>
      </c>
      <c r="AE99" s="47">
        <v>13.1</v>
      </c>
      <c r="AF99" s="47">
        <v>86.8</v>
      </c>
      <c r="AG99" s="47">
        <v>25.5</v>
      </c>
      <c r="AH99" s="47">
        <v>8.3000000000000007</v>
      </c>
      <c r="AI99" s="47">
        <v>12.5</v>
      </c>
      <c r="AJ99" s="47">
        <v>11.7</v>
      </c>
    </row>
    <row r="100" spans="1:36" hidden="1" x14ac:dyDescent="0.25">
      <c r="A100" s="47" t="s">
        <v>336</v>
      </c>
      <c r="B100" s="47" t="s">
        <v>337</v>
      </c>
      <c r="C100" s="47">
        <v>5490</v>
      </c>
      <c r="D100" s="47" t="s">
        <v>20</v>
      </c>
      <c r="E100" s="47">
        <v>78.3</v>
      </c>
      <c r="F100" s="47">
        <v>106</v>
      </c>
      <c r="G100" s="47">
        <v>44.9</v>
      </c>
      <c r="H100" s="42">
        <v>526</v>
      </c>
      <c r="I100" s="47">
        <v>112</v>
      </c>
      <c r="J100" s="47">
        <v>97.9</v>
      </c>
      <c r="K100" s="47">
        <v>33.200000000000003</v>
      </c>
      <c r="L100" s="47">
        <v>48.6</v>
      </c>
      <c r="M100" s="47">
        <v>27.7</v>
      </c>
      <c r="N100" s="47">
        <v>116</v>
      </c>
      <c r="O100" s="47">
        <v>30</v>
      </c>
      <c r="P100" s="47">
        <v>33.299999999999997</v>
      </c>
      <c r="Q100" s="47">
        <v>138</v>
      </c>
      <c r="R100" s="47">
        <v>11.9</v>
      </c>
      <c r="S100" s="47">
        <v>152</v>
      </c>
      <c r="T100" s="42">
        <v>2221</v>
      </c>
      <c r="U100" s="47">
        <v>249</v>
      </c>
      <c r="V100" s="42">
        <v>1568</v>
      </c>
      <c r="W100" s="47">
        <v>665</v>
      </c>
      <c r="X100" s="47">
        <v>1997</v>
      </c>
      <c r="Y100" s="47">
        <v>234</v>
      </c>
      <c r="Z100" s="47">
        <v>103</v>
      </c>
      <c r="AA100" s="47">
        <v>12.6</v>
      </c>
      <c r="AB100" s="47">
        <v>10</v>
      </c>
      <c r="AC100" s="47">
        <v>5.8</v>
      </c>
      <c r="AD100" s="47">
        <v>7</v>
      </c>
      <c r="AE100" s="47">
        <v>11.5</v>
      </c>
      <c r="AF100" s="47">
        <v>100</v>
      </c>
      <c r="AG100" s="47">
        <v>20.5</v>
      </c>
      <c r="AH100" s="47">
        <v>8.8000000000000007</v>
      </c>
      <c r="AI100" s="47">
        <v>7.8</v>
      </c>
      <c r="AJ100" s="47">
        <v>15.7</v>
      </c>
    </row>
    <row r="101" spans="1:36" hidden="1" x14ac:dyDescent="0.25">
      <c r="A101" s="47" t="s">
        <v>340</v>
      </c>
      <c r="B101" s="47" t="s">
        <v>341</v>
      </c>
      <c r="C101" s="47">
        <v>5499</v>
      </c>
      <c r="D101" s="47" t="s">
        <v>20</v>
      </c>
      <c r="E101" s="47">
        <v>70.8</v>
      </c>
      <c r="F101" s="47">
        <v>91.8</v>
      </c>
      <c r="G101" s="47">
        <v>38.299999999999997</v>
      </c>
      <c r="H101" s="42">
        <v>449</v>
      </c>
      <c r="I101" s="47">
        <v>105</v>
      </c>
      <c r="J101" s="47">
        <v>89.1</v>
      </c>
      <c r="K101" s="47">
        <v>30.6</v>
      </c>
      <c r="L101" s="47">
        <v>43.2</v>
      </c>
      <c r="M101" s="47">
        <v>26</v>
      </c>
      <c r="N101" s="47">
        <v>106</v>
      </c>
      <c r="O101" s="47">
        <v>28.3</v>
      </c>
      <c r="P101" s="47">
        <v>39.799999999999997</v>
      </c>
      <c r="Q101" s="47">
        <v>49.6</v>
      </c>
      <c r="R101" s="47">
        <v>12.5</v>
      </c>
      <c r="S101" s="47">
        <v>199</v>
      </c>
      <c r="T101" s="42">
        <v>2344</v>
      </c>
      <c r="U101" s="47">
        <v>169</v>
      </c>
      <c r="V101" s="42">
        <v>1817</v>
      </c>
      <c r="W101" s="47">
        <v>665</v>
      </c>
      <c r="X101" s="47">
        <v>2236</v>
      </c>
      <c r="Y101" s="47">
        <v>221</v>
      </c>
      <c r="Z101" s="47">
        <v>65.3</v>
      </c>
      <c r="AA101" s="47">
        <v>9.4</v>
      </c>
      <c r="AB101" s="47">
        <v>9.8000000000000007</v>
      </c>
      <c r="AC101" s="47">
        <v>5.4</v>
      </c>
      <c r="AD101" s="47">
        <v>6</v>
      </c>
      <c r="AE101" s="47">
        <v>10.7</v>
      </c>
      <c r="AF101" s="47">
        <v>69.7</v>
      </c>
      <c r="AG101" s="47">
        <v>27</v>
      </c>
      <c r="AH101" s="47">
        <v>7.9</v>
      </c>
      <c r="AI101" s="47">
        <v>7.5</v>
      </c>
      <c r="AJ101" s="47">
        <v>9</v>
      </c>
    </row>
    <row r="102" spans="1:36" hidden="1" x14ac:dyDescent="0.25">
      <c r="A102" s="47" t="s">
        <v>343</v>
      </c>
      <c r="B102" s="47" t="s">
        <v>344</v>
      </c>
      <c r="C102" s="47">
        <v>5505</v>
      </c>
      <c r="D102" s="47" t="s">
        <v>20</v>
      </c>
      <c r="E102" s="47">
        <v>61</v>
      </c>
      <c r="F102" s="47">
        <v>84.6</v>
      </c>
      <c r="G102" s="47">
        <v>31.1</v>
      </c>
      <c r="H102" s="42">
        <v>616</v>
      </c>
      <c r="I102" s="47">
        <v>100</v>
      </c>
      <c r="J102" s="47">
        <v>36.700000000000003</v>
      </c>
      <c r="K102" s="47">
        <v>24.4</v>
      </c>
      <c r="L102" s="47">
        <v>33.5</v>
      </c>
      <c r="M102" s="47">
        <v>15.3</v>
      </c>
      <c r="N102" s="47">
        <v>88.2</v>
      </c>
      <c r="O102" s="47">
        <v>21.6</v>
      </c>
      <c r="P102" s="47">
        <v>25.6</v>
      </c>
      <c r="Q102" s="47">
        <v>43.5</v>
      </c>
      <c r="R102" s="47">
        <v>8.4</v>
      </c>
      <c r="S102" s="47">
        <v>151</v>
      </c>
      <c r="T102" s="42">
        <v>1705</v>
      </c>
      <c r="U102" s="47">
        <v>138</v>
      </c>
      <c r="V102" s="42">
        <v>1575</v>
      </c>
      <c r="W102" s="47">
        <v>389</v>
      </c>
      <c r="X102" s="47">
        <v>1567</v>
      </c>
      <c r="Y102" s="47">
        <v>114</v>
      </c>
      <c r="Z102" s="47">
        <v>53.4</v>
      </c>
      <c r="AA102" s="47">
        <v>6.9</v>
      </c>
      <c r="AB102" s="47">
        <v>7.4</v>
      </c>
      <c r="AC102" s="47">
        <v>3.5</v>
      </c>
      <c r="AD102" s="47">
        <v>3.1</v>
      </c>
      <c r="AE102" s="47">
        <v>8.5</v>
      </c>
      <c r="AF102" s="47">
        <v>150</v>
      </c>
      <c r="AG102" s="47">
        <v>12</v>
      </c>
      <c r="AH102" s="47">
        <v>5.9</v>
      </c>
      <c r="AI102" s="47">
        <v>7.8</v>
      </c>
      <c r="AJ102" s="47">
        <v>5.3</v>
      </c>
    </row>
    <row r="103" spans="1:36" hidden="1" x14ac:dyDescent="0.25">
      <c r="A103" s="47" t="s">
        <v>346</v>
      </c>
      <c r="B103" s="47" t="s">
        <v>347</v>
      </c>
      <c r="C103" s="47">
        <v>5515</v>
      </c>
      <c r="D103" s="47" t="s">
        <v>20</v>
      </c>
      <c r="E103" s="47">
        <v>64.2</v>
      </c>
      <c r="F103" s="47">
        <v>87.8</v>
      </c>
      <c r="G103" s="47">
        <v>33.9</v>
      </c>
      <c r="H103" s="42">
        <v>663</v>
      </c>
      <c r="I103" s="47">
        <v>96.7</v>
      </c>
      <c r="J103" s="47">
        <v>30.6</v>
      </c>
      <c r="K103" s="47">
        <v>26.2</v>
      </c>
      <c r="L103" s="47">
        <v>35</v>
      </c>
      <c r="M103" s="47">
        <v>20.7</v>
      </c>
      <c r="N103" s="47">
        <v>92</v>
      </c>
      <c r="O103" s="47">
        <v>21.1</v>
      </c>
      <c r="P103" s="47">
        <v>24.1</v>
      </c>
      <c r="Q103" s="47">
        <v>44.4</v>
      </c>
      <c r="R103" s="47">
        <v>9.1</v>
      </c>
      <c r="S103" s="47">
        <v>166</v>
      </c>
      <c r="T103" s="42">
        <v>1731</v>
      </c>
      <c r="U103" s="47">
        <v>180</v>
      </c>
      <c r="V103" s="42">
        <v>1700</v>
      </c>
      <c r="W103" s="47">
        <v>404</v>
      </c>
      <c r="X103" s="47">
        <v>1746</v>
      </c>
      <c r="Y103" s="47">
        <v>112</v>
      </c>
      <c r="Z103" s="47">
        <v>35.799999999999997</v>
      </c>
      <c r="AA103" s="47">
        <v>7.3</v>
      </c>
      <c r="AB103" s="47">
        <v>195</v>
      </c>
      <c r="AC103" s="47">
        <v>3.8</v>
      </c>
      <c r="AD103" s="47">
        <v>3.4</v>
      </c>
      <c r="AE103" s="47">
        <v>10</v>
      </c>
      <c r="AF103" s="47">
        <v>99.2</v>
      </c>
      <c r="AG103" s="47">
        <v>16</v>
      </c>
      <c r="AH103" s="47">
        <v>5.7</v>
      </c>
      <c r="AI103" s="47">
        <v>10.8</v>
      </c>
      <c r="AJ103" s="47">
        <v>6.3</v>
      </c>
    </row>
    <row r="104" spans="1:36" hidden="1" x14ac:dyDescent="0.25">
      <c r="A104" s="47" t="s">
        <v>349</v>
      </c>
      <c r="B104" s="47" t="s">
        <v>350</v>
      </c>
      <c r="C104" s="47">
        <v>5519</v>
      </c>
      <c r="D104" s="47" t="s">
        <v>20</v>
      </c>
      <c r="E104" s="47">
        <v>76.099999999999994</v>
      </c>
      <c r="F104" s="47">
        <v>98.6</v>
      </c>
      <c r="G104" s="47">
        <v>43.3</v>
      </c>
      <c r="H104" s="42">
        <v>581</v>
      </c>
      <c r="I104" s="47">
        <v>107</v>
      </c>
      <c r="J104" s="47">
        <v>90.3</v>
      </c>
      <c r="K104" s="47">
        <v>31.8</v>
      </c>
      <c r="L104" s="47">
        <v>52.6</v>
      </c>
      <c r="M104" s="47">
        <v>19.7</v>
      </c>
      <c r="N104" s="47">
        <v>127</v>
      </c>
      <c r="O104" s="47">
        <v>29.6</v>
      </c>
      <c r="P104" s="47">
        <v>28.2</v>
      </c>
      <c r="Q104" s="47">
        <v>51</v>
      </c>
      <c r="R104" s="47">
        <v>9.8000000000000007</v>
      </c>
      <c r="S104" s="47">
        <v>183</v>
      </c>
      <c r="T104" s="42">
        <v>3059</v>
      </c>
      <c r="U104" s="47">
        <v>146</v>
      </c>
      <c r="V104" s="42">
        <v>1916</v>
      </c>
      <c r="W104" s="47">
        <v>653</v>
      </c>
      <c r="X104" s="47">
        <v>2779</v>
      </c>
      <c r="Y104" s="47">
        <v>248</v>
      </c>
      <c r="Z104" s="47">
        <v>132</v>
      </c>
      <c r="AA104" s="47">
        <v>11</v>
      </c>
      <c r="AB104" s="47">
        <v>279</v>
      </c>
      <c r="AC104" s="47">
        <v>5.5</v>
      </c>
      <c r="AD104" s="47">
        <v>6.5</v>
      </c>
      <c r="AE104" s="47">
        <v>11.1</v>
      </c>
      <c r="AF104" s="47">
        <v>139</v>
      </c>
      <c r="AG104" s="47">
        <v>49</v>
      </c>
      <c r="AH104" s="47">
        <v>10</v>
      </c>
      <c r="AI104" s="47">
        <v>22.1</v>
      </c>
      <c r="AJ104" s="47">
        <v>9</v>
      </c>
    </row>
    <row r="105" spans="1:36" hidden="1" x14ac:dyDescent="0.25">
      <c r="A105" s="47" t="s">
        <v>351</v>
      </c>
      <c r="B105" s="47" t="s">
        <v>350</v>
      </c>
      <c r="C105" s="47">
        <v>5521</v>
      </c>
      <c r="D105" s="47" t="s">
        <v>20</v>
      </c>
      <c r="E105" s="47">
        <v>64.7</v>
      </c>
      <c r="F105" s="47">
        <v>96.1</v>
      </c>
      <c r="G105" s="47">
        <v>39.4</v>
      </c>
      <c r="H105" s="42">
        <v>727</v>
      </c>
      <c r="I105" s="47">
        <v>104</v>
      </c>
      <c r="J105" s="47">
        <v>109</v>
      </c>
      <c r="K105" s="47">
        <v>29.2</v>
      </c>
      <c r="L105" s="47">
        <v>41.2</v>
      </c>
      <c r="M105" s="47">
        <v>21.3</v>
      </c>
      <c r="N105" s="47">
        <v>99.3</v>
      </c>
      <c r="O105" s="47">
        <v>28.3</v>
      </c>
      <c r="P105" s="47">
        <v>25.1</v>
      </c>
      <c r="Q105" s="47">
        <v>48.2</v>
      </c>
      <c r="R105" s="47">
        <v>9.6999999999999993</v>
      </c>
      <c r="S105" s="47">
        <v>146</v>
      </c>
      <c r="T105" s="42">
        <v>2515</v>
      </c>
      <c r="U105" s="47">
        <v>149</v>
      </c>
      <c r="V105" s="42">
        <v>1577</v>
      </c>
      <c r="W105" s="47">
        <v>621</v>
      </c>
      <c r="X105" s="47">
        <v>2027</v>
      </c>
      <c r="Y105" s="47">
        <v>245</v>
      </c>
      <c r="Z105" s="47">
        <v>86.4</v>
      </c>
      <c r="AA105" s="47">
        <v>9.4</v>
      </c>
      <c r="AB105" s="47">
        <v>30.8</v>
      </c>
      <c r="AC105" s="47">
        <v>5.2</v>
      </c>
      <c r="AD105" s="47">
        <v>5.8</v>
      </c>
      <c r="AE105" s="47">
        <v>12.8</v>
      </c>
      <c r="AF105" s="47">
        <v>120</v>
      </c>
      <c r="AG105" s="47">
        <v>29.5</v>
      </c>
      <c r="AH105" s="47">
        <v>9</v>
      </c>
      <c r="AI105" s="47">
        <v>8.1999999999999993</v>
      </c>
      <c r="AJ105" s="47">
        <v>8</v>
      </c>
    </row>
    <row r="106" spans="1:36" hidden="1" x14ac:dyDescent="0.25">
      <c r="A106" s="47" t="s">
        <v>353</v>
      </c>
      <c r="B106" s="47" t="s">
        <v>354</v>
      </c>
      <c r="C106" s="47">
        <v>5523</v>
      </c>
      <c r="D106" s="47" t="s">
        <v>20</v>
      </c>
      <c r="E106" s="47">
        <v>81.7</v>
      </c>
      <c r="F106" s="47">
        <v>103</v>
      </c>
      <c r="G106" s="47">
        <v>45.7</v>
      </c>
      <c r="H106" s="42">
        <v>572</v>
      </c>
      <c r="I106" s="47">
        <v>107</v>
      </c>
      <c r="J106" s="47">
        <v>99.4</v>
      </c>
      <c r="K106" s="47">
        <v>33.299999999999997</v>
      </c>
      <c r="L106" s="47">
        <v>49.1</v>
      </c>
      <c r="M106" s="47">
        <v>34</v>
      </c>
      <c r="N106" s="47">
        <v>115</v>
      </c>
      <c r="O106" s="47">
        <v>33.700000000000003</v>
      </c>
      <c r="P106" s="47">
        <v>26.1</v>
      </c>
      <c r="Q106" s="47">
        <v>51.7</v>
      </c>
      <c r="R106" s="47">
        <v>10.4</v>
      </c>
      <c r="S106" s="47">
        <v>286</v>
      </c>
      <c r="T106" s="42">
        <v>2515</v>
      </c>
      <c r="U106" s="47">
        <v>242</v>
      </c>
      <c r="V106" s="42">
        <v>1785</v>
      </c>
      <c r="W106" s="47">
        <v>683</v>
      </c>
      <c r="X106" s="47">
        <v>2185</v>
      </c>
      <c r="Y106" s="47">
        <v>248</v>
      </c>
      <c r="Z106" s="47">
        <v>125</v>
      </c>
      <c r="AA106" s="47">
        <v>11.4</v>
      </c>
      <c r="AB106" s="47">
        <v>36.6</v>
      </c>
      <c r="AC106" s="47">
        <v>5.6</v>
      </c>
      <c r="AD106" s="47">
        <v>6.8</v>
      </c>
      <c r="AE106" s="47">
        <v>11.2</v>
      </c>
      <c r="AF106" s="47">
        <v>241</v>
      </c>
      <c r="AG106" s="47">
        <v>34.5</v>
      </c>
      <c r="AH106" s="47">
        <v>10.7</v>
      </c>
      <c r="AI106" s="47">
        <v>7.9</v>
      </c>
      <c r="AJ106" s="47">
        <v>8</v>
      </c>
    </row>
    <row r="107" spans="1:36" hidden="1" x14ac:dyDescent="0.25">
      <c r="A107" s="47" t="s">
        <v>355</v>
      </c>
      <c r="B107" s="47" t="s">
        <v>356</v>
      </c>
      <c r="C107" s="47">
        <v>5528</v>
      </c>
      <c r="D107" s="47" t="s">
        <v>20</v>
      </c>
      <c r="E107" s="47">
        <v>76.3</v>
      </c>
      <c r="F107" s="47">
        <v>101</v>
      </c>
      <c r="G107" s="47">
        <v>43.1</v>
      </c>
      <c r="H107" s="42">
        <v>768</v>
      </c>
      <c r="I107" s="47">
        <v>106</v>
      </c>
      <c r="J107" s="47">
        <v>96.9</v>
      </c>
      <c r="K107" s="47">
        <v>33.700000000000003</v>
      </c>
      <c r="L107" s="47">
        <v>47.3</v>
      </c>
      <c r="M107" s="47">
        <v>26</v>
      </c>
      <c r="N107" s="47">
        <v>109</v>
      </c>
      <c r="O107" s="47">
        <v>29</v>
      </c>
      <c r="P107" s="47">
        <v>25.2</v>
      </c>
      <c r="Q107" s="47">
        <v>50.8</v>
      </c>
      <c r="R107" s="47">
        <v>10.6</v>
      </c>
      <c r="S107" s="47">
        <v>175</v>
      </c>
      <c r="T107" s="42">
        <v>2135</v>
      </c>
      <c r="U107" s="47">
        <v>154</v>
      </c>
      <c r="V107" s="42">
        <v>1832</v>
      </c>
      <c r="W107" s="47">
        <v>679</v>
      </c>
      <c r="X107" s="47">
        <v>2284</v>
      </c>
      <c r="Y107" s="47">
        <v>233</v>
      </c>
      <c r="Z107" s="47">
        <v>93.8</v>
      </c>
      <c r="AA107" s="47">
        <v>9.4</v>
      </c>
      <c r="AB107" s="47">
        <v>17.399999999999999</v>
      </c>
      <c r="AC107" s="47">
        <v>4.7</v>
      </c>
      <c r="AD107" s="47">
        <v>4.9000000000000004</v>
      </c>
      <c r="AE107" s="47">
        <v>11.2</v>
      </c>
      <c r="AF107" s="47">
        <v>119</v>
      </c>
      <c r="AG107" s="47">
        <v>28.5</v>
      </c>
      <c r="AH107" s="47">
        <v>17</v>
      </c>
      <c r="AI107" s="47">
        <v>6.8</v>
      </c>
      <c r="AJ107" s="47">
        <v>6.2</v>
      </c>
    </row>
    <row r="108" spans="1:36" hidden="1" x14ac:dyDescent="0.25">
      <c r="A108" s="47" t="s">
        <v>359</v>
      </c>
      <c r="B108" s="47" t="s">
        <v>360</v>
      </c>
      <c r="C108" s="47">
        <v>5532</v>
      </c>
      <c r="D108" s="47" t="s">
        <v>20</v>
      </c>
      <c r="E108" s="47">
        <v>92.7</v>
      </c>
      <c r="F108" s="47">
        <v>110</v>
      </c>
      <c r="G108" s="47">
        <v>52.1</v>
      </c>
      <c r="H108" s="42">
        <v>416</v>
      </c>
      <c r="I108" s="47">
        <v>98.4</v>
      </c>
      <c r="J108" s="47">
        <v>133</v>
      </c>
      <c r="K108" s="47">
        <v>36.5</v>
      </c>
      <c r="L108" s="47">
        <v>56.3</v>
      </c>
      <c r="M108" s="47">
        <v>25.3</v>
      </c>
      <c r="N108" s="47">
        <v>148</v>
      </c>
      <c r="O108" s="47">
        <v>28.6</v>
      </c>
      <c r="P108" s="47">
        <v>28.3</v>
      </c>
      <c r="Q108" s="47">
        <v>54.3</v>
      </c>
      <c r="R108" s="47">
        <v>12.7</v>
      </c>
      <c r="S108" s="47">
        <v>195</v>
      </c>
      <c r="T108" s="42">
        <v>2515</v>
      </c>
      <c r="U108" s="47">
        <v>167</v>
      </c>
      <c r="V108" s="42">
        <v>1592</v>
      </c>
      <c r="W108" s="47">
        <v>706</v>
      </c>
      <c r="X108" s="47">
        <v>2521</v>
      </c>
      <c r="Y108" s="47">
        <v>334</v>
      </c>
      <c r="Z108" s="47">
        <v>175</v>
      </c>
      <c r="AA108" s="47">
        <v>13.5</v>
      </c>
      <c r="AB108" s="47">
        <v>48.6</v>
      </c>
      <c r="AC108" s="47">
        <v>6.1</v>
      </c>
      <c r="AD108" s="47">
        <v>8.1</v>
      </c>
      <c r="AE108" s="47">
        <v>13</v>
      </c>
      <c r="AF108" s="47">
        <v>185</v>
      </c>
      <c r="AG108" s="47">
        <v>18.5</v>
      </c>
      <c r="AH108" s="47">
        <v>14.7</v>
      </c>
      <c r="AI108" s="47">
        <v>8.3000000000000007</v>
      </c>
      <c r="AJ108" s="47">
        <v>9.1999999999999993</v>
      </c>
    </row>
    <row r="109" spans="1:36" hidden="1" x14ac:dyDescent="0.25">
      <c r="A109" s="47" t="s">
        <v>361</v>
      </c>
      <c r="B109" s="47" t="s">
        <v>362</v>
      </c>
      <c r="C109" s="47">
        <v>5536</v>
      </c>
      <c r="D109" s="47" t="s">
        <v>20</v>
      </c>
      <c r="E109" s="47">
        <v>80.5</v>
      </c>
      <c r="F109" s="47">
        <v>109</v>
      </c>
      <c r="G109" s="47">
        <v>47</v>
      </c>
      <c r="H109" s="42">
        <v>812</v>
      </c>
      <c r="I109" s="47">
        <v>99.5</v>
      </c>
      <c r="J109" s="47">
        <v>123</v>
      </c>
      <c r="K109" s="47">
        <v>33</v>
      </c>
      <c r="L109" s="47">
        <v>49.3</v>
      </c>
      <c r="M109" s="47">
        <v>17.3</v>
      </c>
      <c r="N109" s="47">
        <v>117</v>
      </c>
      <c r="O109" s="47">
        <v>26.9</v>
      </c>
      <c r="P109" s="47">
        <v>39.4</v>
      </c>
      <c r="Q109" s="47">
        <v>53.6</v>
      </c>
      <c r="R109" s="47">
        <v>11.2</v>
      </c>
      <c r="S109" s="47">
        <v>732</v>
      </c>
      <c r="T109" s="42">
        <v>2218</v>
      </c>
      <c r="U109" s="47">
        <v>143</v>
      </c>
      <c r="V109" s="42">
        <v>1522</v>
      </c>
      <c r="W109" s="47">
        <v>656</v>
      </c>
      <c r="X109" s="47">
        <v>2094</v>
      </c>
      <c r="Y109" s="47">
        <v>293</v>
      </c>
      <c r="Z109" s="47">
        <v>135</v>
      </c>
      <c r="AA109" s="47">
        <v>10</v>
      </c>
      <c r="AB109" s="47">
        <v>49.8</v>
      </c>
      <c r="AC109" s="47">
        <v>4.2</v>
      </c>
      <c r="AD109" s="47">
        <v>4.4000000000000004</v>
      </c>
      <c r="AE109" s="47">
        <v>13.2</v>
      </c>
      <c r="AF109" s="47">
        <v>213</v>
      </c>
      <c r="AG109" s="47">
        <v>12</v>
      </c>
      <c r="AH109" s="47">
        <v>11.3</v>
      </c>
      <c r="AI109" s="47">
        <v>6.2</v>
      </c>
      <c r="AJ109" s="47">
        <v>5.7</v>
      </c>
    </row>
    <row r="110" spans="1:36" hidden="1" x14ac:dyDescent="0.25">
      <c r="A110" s="47" t="s">
        <v>364</v>
      </c>
      <c r="B110" s="47" t="s">
        <v>365</v>
      </c>
      <c r="C110" s="47">
        <v>5547</v>
      </c>
      <c r="D110" s="47" t="s">
        <v>20</v>
      </c>
      <c r="E110" s="47">
        <v>72.7</v>
      </c>
      <c r="F110" s="47">
        <v>102</v>
      </c>
      <c r="G110" s="47">
        <v>41.1</v>
      </c>
      <c r="H110" s="42">
        <v>546</v>
      </c>
      <c r="I110" s="47">
        <v>124</v>
      </c>
      <c r="J110" s="47">
        <v>123</v>
      </c>
      <c r="K110" s="47">
        <v>29.5</v>
      </c>
      <c r="L110" s="47">
        <v>45</v>
      </c>
      <c r="M110" s="47">
        <v>16</v>
      </c>
      <c r="N110" s="47">
        <v>105</v>
      </c>
      <c r="O110" s="47">
        <v>24.2</v>
      </c>
      <c r="P110" s="47">
        <v>29</v>
      </c>
      <c r="Q110" s="47">
        <v>47.6</v>
      </c>
      <c r="R110" s="47">
        <v>10.8</v>
      </c>
      <c r="S110" s="47">
        <v>206</v>
      </c>
      <c r="T110" s="42">
        <v>2343</v>
      </c>
      <c r="U110" s="47">
        <v>223</v>
      </c>
      <c r="V110" s="42">
        <v>1518</v>
      </c>
      <c r="W110" s="47">
        <v>640</v>
      </c>
      <c r="X110" s="47">
        <v>2238</v>
      </c>
      <c r="Y110" s="47">
        <v>277</v>
      </c>
      <c r="Z110" s="47">
        <v>116</v>
      </c>
      <c r="AA110" s="47">
        <v>8.5</v>
      </c>
      <c r="AB110" s="47">
        <v>15.8</v>
      </c>
      <c r="AC110" s="47">
        <v>5.0999999999999996</v>
      </c>
      <c r="AD110" s="47">
        <v>5.6</v>
      </c>
      <c r="AE110" s="47">
        <v>10.9</v>
      </c>
      <c r="AF110" s="47">
        <v>92</v>
      </c>
      <c r="AG110" s="47">
        <v>30.5</v>
      </c>
      <c r="AH110" s="47">
        <v>8.9</v>
      </c>
      <c r="AI110" s="47">
        <v>25.3</v>
      </c>
      <c r="AJ110" s="47">
        <v>6.8</v>
      </c>
    </row>
    <row r="111" spans="1:36" hidden="1" x14ac:dyDescent="0.25">
      <c r="A111" s="47" t="s">
        <v>367</v>
      </c>
      <c r="B111" s="47" t="s">
        <v>365</v>
      </c>
      <c r="C111" s="47">
        <v>5548</v>
      </c>
      <c r="D111" s="47" t="s">
        <v>20</v>
      </c>
      <c r="E111" s="47">
        <v>77.099999999999994</v>
      </c>
      <c r="F111" s="47">
        <v>110</v>
      </c>
      <c r="G111" s="47">
        <v>45</v>
      </c>
      <c r="H111" s="42">
        <v>557</v>
      </c>
      <c r="I111" s="47">
        <v>131</v>
      </c>
      <c r="J111" s="47">
        <v>126</v>
      </c>
      <c r="K111" s="47">
        <v>32.9</v>
      </c>
      <c r="L111" s="47">
        <v>49.9</v>
      </c>
      <c r="M111" s="47">
        <v>21.7</v>
      </c>
      <c r="N111" s="47">
        <v>112</v>
      </c>
      <c r="O111" s="47">
        <v>28.3</v>
      </c>
      <c r="P111" s="47">
        <v>25.2</v>
      </c>
      <c r="Q111" s="47">
        <v>51.2</v>
      </c>
      <c r="R111" s="47">
        <v>11.4</v>
      </c>
      <c r="S111" s="47">
        <v>207</v>
      </c>
      <c r="T111" s="42">
        <v>1824</v>
      </c>
      <c r="U111" s="47">
        <v>176</v>
      </c>
      <c r="V111" s="42">
        <v>1591</v>
      </c>
      <c r="W111" s="47">
        <v>660</v>
      </c>
      <c r="X111" s="47">
        <v>1649</v>
      </c>
      <c r="Y111" s="47">
        <v>295</v>
      </c>
      <c r="Z111" s="47">
        <v>111</v>
      </c>
      <c r="AA111" s="47">
        <v>10.8</v>
      </c>
      <c r="AB111" s="47">
        <v>12.9</v>
      </c>
      <c r="AC111" s="47">
        <v>6.7</v>
      </c>
      <c r="AD111" s="47">
        <v>8.1</v>
      </c>
      <c r="AE111" s="47">
        <v>13.5</v>
      </c>
      <c r="AF111" s="47">
        <v>107</v>
      </c>
      <c r="AG111" s="47">
        <v>31</v>
      </c>
      <c r="AH111" s="47">
        <v>9.5</v>
      </c>
      <c r="AI111" s="47">
        <v>10</v>
      </c>
      <c r="AJ111" s="47">
        <v>15</v>
      </c>
    </row>
    <row r="112" spans="1:36" hidden="1" x14ac:dyDescent="0.25">
      <c r="A112" s="47" t="s">
        <v>368</v>
      </c>
      <c r="B112" s="47" t="s">
        <v>369</v>
      </c>
      <c r="C112" s="47">
        <v>5553</v>
      </c>
      <c r="D112" s="47" t="s">
        <v>20</v>
      </c>
      <c r="E112" s="47">
        <v>79.400000000000006</v>
      </c>
      <c r="F112" s="47">
        <v>116</v>
      </c>
      <c r="G112" s="47">
        <v>47.9</v>
      </c>
      <c r="H112" s="42">
        <v>499</v>
      </c>
      <c r="I112" s="47">
        <v>111</v>
      </c>
      <c r="J112" s="47">
        <v>131</v>
      </c>
      <c r="K112" s="47">
        <v>31.6</v>
      </c>
      <c r="L112" s="47">
        <v>50.5</v>
      </c>
      <c r="M112" s="47">
        <v>17</v>
      </c>
      <c r="N112" s="47">
        <v>117</v>
      </c>
      <c r="O112" s="47">
        <v>28.3</v>
      </c>
      <c r="P112" s="47">
        <v>25.3</v>
      </c>
      <c r="Q112" s="47">
        <v>52.4</v>
      </c>
      <c r="R112" s="47">
        <v>12.8</v>
      </c>
      <c r="S112" s="47">
        <v>163</v>
      </c>
      <c r="T112" s="42">
        <v>2948</v>
      </c>
      <c r="U112" s="47">
        <v>220</v>
      </c>
      <c r="V112" s="42">
        <v>1734</v>
      </c>
      <c r="W112" s="47">
        <v>693</v>
      </c>
      <c r="X112" s="47">
        <v>2347</v>
      </c>
      <c r="Y112" s="47">
        <v>311</v>
      </c>
      <c r="Z112" s="47">
        <v>112</v>
      </c>
      <c r="AA112" s="47">
        <v>10.8</v>
      </c>
      <c r="AB112" s="47">
        <v>12.4</v>
      </c>
      <c r="AC112" s="47">
        <v>4</v>
      </c>
      <c r="AD112" s="47">
        <v>4</v>
      </c>
      <c r="AE112" s="47">
        <v>12.3</v>
      </c>
      <c r="AF112" s="47">
        <v>63.9</v>
      </c>
      <c r="AG112" s="47">
        <v>11</v>
      </c>
      <c r="AH112" s="47">
        <v>11.8</v>
      </c>
      <c r="AI112" s="47">
        <v>11.4</v>
      </c>
      <c r="AJ112" s="47">
        <v>11.8</v>
      </c>
    </row>
    <row r="113" spans="1:36" hidden="1" x14ac:dyDescent="0.25">
      <c r="A113" s="47" t="s">
        <v>371</v>
      </c>
      <c r="B113" s="47" t="s">
        <v>372</v>
      </c>
      <c r="C113" s="47">
        <v>5559</v>
      </c>
      <c r="D113" s="47" t="s">
        <v>20</v>
      </c>
      <c r="E113" s="47">
        <v>76.7</v>
      </c>
      <c r="F113" s="47">
        <v>110</v>
      </c>
      <c r="G113" s="47">
        <v>42.8</v>
      </c>
      <c r="H113" s="42">
        <v>608</v>
      </c>
      <c r="I113" s="47">
        <v>112</v>
      </c>
      <c r="J113" s="47">
        <v>117</v>
      </c>
      <c r="K113" s="47">
        <v>30.3</v>
      </c>
      <c r="L113" s="47">
        <v>47.4</v>
      </c>
      <c r="M113" s="47">
        <v>34</v>
      </c>
      <c r="N113" s="47">
        <v>112</v>
      </c>
      <c r="O113" s="47">
        <v>27.5</v>
      </c>
      <c r="P113" s="47">
        <v>27.2</v>
      </c>
      <c r="Q113" s="47">
        <v>50</v>
      </c>
      <c r="R113" s="47">
        <v>9.1</v>
      </c>
      <c r="S113" s="47">
        <v>148</v>
      </c>
      <c r="T113" s="42">
        <v>2661</v>
      </c>
      <c r="U113" s="47">
        <v>132</v>
      </c>
      <c r="V113" s="42">
        <v>1462</v>
      </c>
      <c r="W113" s="47">
        <v>590</v>
      </c>
      <c r="X113" s="47">
        <v>2181</v>
      </c>
      <c r="Y113" s="47">
        <v>302</v>
      </c>
      <c r="Z113" s="47">
        <v>116</v>
      </c>
      <c r="AA113" s="47">
        <v>11.4</v>
      </c>
      <c r="AB113" s="47">
        <v>546</v>
      </c>
      <c r="AC113" s="47">
        <v>5.5</v>
      </c>
      <c r="AD113" s="47">
        <v>6.4</v>
      </c>
      <c r="AE113" s="47">
        <v>12.1</v>
      </c>
      <c r="AF113" s="47">
        <v>98.6</v>
      </c>
      <c r="AG113" s="47">
        <v>21.5</v>
      </c>
      <c r="AH113" s="47">
        <v>8.8000000000000007</v>
      </c>
      <c r="AI113" s="47">
        <v>6.2</v>
      </c>
      <c r="AJ113" s="47">
        <v>18.3</v>
      </c>
    </row>
    <row r="114" spans="1:36" hidden="1" x14ac:dyDescent="0.25">
      <c r="A114" s="47" t="s">
        <v>374</v>
      </c>
      <c r="B114" s="47" t="s">
        <v>375</v>
      </c>
      <c r="C114" s="47">
        <v>5565</v>
      </c>
      <c r="D114" s="47" t="s">
        <v>20</v>
      </c>
      <c r="E114" s="47">
        <v>73.099999999999994</v>
      </c>
      <c r="F114" s="47">
        <v>98.1</v>
      </c>
      <c r="G114" s="47">
        <v>42.5</v>
      </c>
      <c r="H114" s="42">
        <v>852</v>
      </c>
      <c r="I114" s="47">
        <v>106</v>
      </c>
      <c r="J114" s="47">
        <v>85.8</v>
      </c>
      <c r="K114" s="47">
        <v>29</v>
      </c>
      <c r="L114" s="47">
        <v>45.7</v>
      </c>
      <c r="M114" s="47">
        <v>18.7</v>
      </c>
      <c r="N114" s="47">
        <v>104</v>
      </c>
      <c r="O114" s="47">
        <v>32.9</v>
      </c>
      <c r="P114" s="47">
        <v>27.4</v>
      </c>
      <c r="Q114" s="47">
        <v>49.6</v>
      </c>
      <c r="R114" s="47">
        <v>10</v>
      </c>
      <c r="S114" s="47">
        <v>177</v>
      </c>
      <c r="T114" s="42">
        <v>1565</v>
      </c>
      <c r="U114" s="47">
        <v>141</v>
      </c>
      <c r="V114" s="42">
        <v>1400</v>
      </c>
      <c r="W114" s="47">
        <v>598</v>
      </c>
      <c r="X114" s="47">
        <v>1452</v>
      </c>
      <c r="Y114" s="47">
        <v>229</v>
      </c>
      <c r="Z114" s="47">
        <v>112</v>
      </c>
      <c r="AA114" s="47">
        <v>9.6</v>
      </c>
      <c r="AB114" s="47">
        <v>15.6</v>
      </c>
      <c r="AC114" s="47">
        <v>5.3</v>
      </c>
      <c r="AD114" s="47">
        <v>6</v>
      </c>
      <c r="AE114" s="47">
        <v>11.9</v>
      </c>
      <c r="AF114" s="47">
        <v>79.5</v>
      </c>
      <c r="AG114" s="47">
        <v>32</v>
      </c>
      <c r="AH114" s="47">
        <v>6.8</v>
      </c>
      <c r="AI114" s="47">
        <v>143</v>
      </c>
      <c r="AJ114" s="47">
        <v>6</v>
      </c>
    </row>
    <row r="115" spans="1:36" hidden="1" x14ac:dyDescent="0.25">
      <c r="A115" s="47" t="s">
        <v>376</v>
      </c>
      <c r="B115" s="47" t="s">
        <v>375</v>
      </c>
      <c r="C115" s="47">
        <v>5571</v>
      </c>
      <c r="D115" s="47" t="s">
        <v>20</v>
      </c>
      <c r="E115" s="47">
        <v>46.7</v>
      </c>
      <c r="F115" s="47">
        <v>102</v>
      </c>
      <c r="G115" s="47">
        <v>37.4</v>
      </c>
      <c r="H115" s="42">
        <v>139</v>
      </c>
      <c r="I115" s="47">
        <v>116</v>
      </c>
      <c r="J115" s="47">
        <v>76.7</v>
      </c>
      <c r="K115" s="47">
        <v>26.4</v>
      </c>
      <c r="L115" s="47">
        <v>42.5</v>
      </c>
      <c r="M115" s="47">
        <v>43</v>
      </c>
      <c r="N115" s="47">
        <v>90.6</v>
      </c>
      <c r="O115" s="47">
        <v>23.1</v>
      </c>
      <c r="P115" s="47">
        <v>16.899999999999999</v>
      </c>
      <c r="Q115" s="47">
        <v>48.9</v>
      </c>
      <c r="R115" s="47">
        <v>8.3000000000000007</v>
      </c>
      <c r="S115" s="47">
        <v>224</v>
      </c>
      <c r="T115" s="42">
        <v>1404</v>
      </c>
      <c r="U115" s="47">
        <v>205</v>
      </c>
      <c r="V115" s="42">
        <v>1263</v>
      </c>
      <c r="W115" s="47">
        <v>598</v>
      </c>
      <c r="X115" s="47">
        <v>1309</v>
      </c>
      <c r="Y115" s="47">
        <v>208</v>
      </c>
      <c r="Z115" s="47">
        <v>90.5</v>
      </c>
      <c r="AA115" s="47">
        <v>9.6999999999999993</v>
      </c>
      <c r="AB115" s="47">
        <v>11.4</v>
      </c>
      <c r="AC115" s="47">
        <v>6.6</v>
      </c>
      <c r="AD115" s="47">
        <v>7</v>
      </c>
      <c r="AE115" s="47">
        <v>12.1</v>
      </c>
      <c r="AF115" s="47">
        <v>63.7</v>
      </c>
      <c r="AG115" s="47">
        <v>30.5</v>
      </c>
      <c r="AH115" s="47">
        <v>5.9</v>
      </c>
      <c r="AI115" s="47">
        <v>9.1999999999999993</v>
      </c>
      <c r="AJ115" s="47">
        <v>15.7</v>
      </c>
    </row>
    <row r="116" spans="1:36" hidden="1" x14ac:dyDescent="0.25">
      <c r="A116" s="47" t="s">
        <v>378</v>
      </c>
      <c r="B116" s="47" t="s">
        <v>379</v>
      </c>
      <c r="C116" s="47">
        <v>5576</v>
      </c>
      <c r="D116" s="47" t="s">
        <v>20</v>
      </c>
      <c r="E116" s="47">
        <v>78.8</v>
      </c>
      <c r="F116" s="47">
        <v>105</v>
      </c>
      <c r="G116" s="47">
        <v>45</v>
      </c>
      <c r="H116" s="42">
        <v>666</v>
      </c>
      <c r="I116" s="47">
        <v>114</v>
      </c>
      <c r="J116" s="47">
        <v>103</v>
      </c>
      <c r="K116" s="47">
        <v>29.3</v>
      </c>
      <c r="L116" s="47">
        <v>46.2</v>
      </c>
      <c r="M116" s="47">
        <v>19</v>
      </c>
      <c r="N116" s="47">
        <v>109</v>
      </c>
      <c r="O116" s="47">
        <v>22.8</v>
      </c>
      <c r="P116" s="47">
        <v>33.1</v>
      </c>
      <c r="Q116" s="47">
        <v>50.3</v>
      </c>
      <c r="R116" s="47">
        <v>9.6</v>
      </c>
      <c r="S116" s="47">
        <v>148</v>
      </c>
      <c r="T116" s="42">
        <v>2729</v>
      </c>
      <c r="U116" s="47">
        <v>163</v>
      </c>
      <c r="V116" s="42">
        <v>1648</v>
      </c>
      <c r="W116" s="47">
        <v>634</v>
      </c>
      <c r="X116" s="47">
        <v>2447</v>
      </c>
      <c r="Y116" s="47">
        <v>262</v>
      </c>
      <c r="Z116" s="47">
        <v>97.9</v>
      </c>
      <c r="AA116" s="47">
        <v>10.7</v>
      </c>
      <c r="AB116" s="47">
        <v>11.1</v>
      </c>
      <c r="AC116" s="47">
        <v>6.3</v>
      </c>
      <c r="AD116" s="47">
        <v>7.7</v>
      </c>
      <c r="AE116" s="47">
        <v>12.5</v>
      </c>
      <c r="AF116" s="47">
        <v>113</v>
      </c>
      <c r="AG116" s="47">
        <v>15</v>
      </c>
      <c r="AH116" s="47">
        <v>8.3000000000000007</v>
      </c>
      <c r="AI116" s="47">
        <v>15.6</v>
      </c>
      <c r="AJ116" s="47">
        <v>24.5</v>
      </c>
    </row>
    <row r="117" spans="1:36" hidden="1" x14ac:dyDescent="0.25">
      <c r="A117" s="47" t="s">
        <v>381</v>
      </c>
      <c r="B117" s="47" t="s">
        <v>382</v>
      </c>
      <c r="C117" s="47">
        <v>5583</v>
      </c>
      <c r="D117" s="47" t="s">
        <v>20</v>
      </c>
      <c r="E117" s="47">
        <v>80.599999999999994</v>
      </c>
      <c r="F117" s="47">
        <v>112</v>
      </c>
      <c r="G117" s="47">
        <v>46.3</v>
      </c>
      <c r="H117" s="42">
        <v>601</v>
      </c>
      <c r="I117" s="47">
        <v>112</v>
      </c>
      <c r="J117" s="47">
        <v>126</v>
      </c>
      <c r="K117" s="47">
        <v>33.5</v>
      </c>
      <c r="L117" s="47">
        <v>47.9</v>
      </c>
      <c r="M117" s="47">
        <v>28.7</v>
      </c>
      <c r="N117" s="47">
        <v>117</v>
      </c>
      <c r="O117" s="47">
        <v>33.4</v>
      </c>
      <c r="P117" s="47">
        <v>27.1</v>
      </c>
      <c r="Q117" s="47">
        <v>51.9</v>
      </c>
      <c r="R117" s="47">
        <v>10.9</v>
      </c>
      <c r="S117" s="47">
        <v>201</v>
      </c>
      <c r="T117" s="42">
        <v>2186</v>
      </c>
      <c r="U117" s="47">
        <v>232</v>
      </c>
      <c r="V117" s="42">
        <v>1550</v>
      </c>
      <c r="W117" s="47">
        <v>736</v>
      </c>
      <c r="X117" s="47">
        <v>2092</v>
      </c>
      <c r="Y117" s="47">
        <v>281</v>
      </c>
      <c r="Z117" s="47">
        <v>91.5</v>
      </c>
      <c r="AA117" s="47">
        <v>11</v>
      </c>
      <c r="AB117" s="47">
        <v>39</v>
      </c>
      <c r="AC117" s="47">
        <v>5.8</v>
      </c>
      <c r="AD117" s="47">
        <v>6.5</v>
      </c>
      <c r="AE117" s="47">
        <v>13.9</v>
      </c>
      <c r="AF117" s="47">
        <v>93.4</v>
      </c>
      <c r="AG117" s="47">
        <v>21.5</v>
      </c>
      <c r="AH117" s="47">
        <v>8.5</v>
      </c>
      <c r="AI117" s="47">
        <v>7.3</v>
      </c>
      <c r="AJ117" s="47">
        <v>32.299999999999997</v>
      </c>
    </row>
    <row r="118" spans="1:36" hidden="1" x14ac:dyDescent="0.25">
      <c r="A118" s="47" t="s">
        <v>383</v>
      </c>
      <c r="B118" s="47" t="s">
        <v>382</v>
      </c>
      <c r="C118" s="47">
        <v>5584</v>
      </c>
      <c r="D118" s="47" t="s">
        <v>20</v>
      </c>
      <c r="E118" s="47">
        <v>76.7</v>
      </c>
      <c r="F118" s="47">
        <v>107</v>
      </c>
      <c r="G118" s="47">
        <v>43</v>
      </c>
      <c r="H118" s="42">
        <v>494</v>
      </c>
      <c r="I118" s="47">
        <v>107</v>
      </c>
      <c r="J118" s="47">
        <v>124</v>
      </c>
      <c r="K118" s="47">
        <v>31.4</v>
      </c>
      <c r="L118" s="47">
        <v>48.7</v>
      </c>
      <c r="M118" s="47">
        <v>26.3</v>
      </c>
      <c r="N118" s="47">
        <v>107</v>
      </c>
      <c r="O118" s="47">
        <v>34.299999999999997</v>
      </c>
      <c r="P118" s="47">
        <v>28.7</v>
      </c>
      <c r="Q118" s="47">
        <v>50.2</v>
      </c>
      <c r="R118" s="47">
        <v>10.3</v>
      </c>
      <c r="S118" s="47">
        <v>154</v>
      </c>
      <c r="T118" s="42">
        <v>1834</v>
      </c>
      <c r="U118" s="47">
        <v>172</v>
      </c>
      <c r="V118" s="42">
        <v>1644</v>
      </c>
      <c r="W118" s="47">
        <v>664</v>
      </c>
      <c r="X118" s="47">
        <v>1721</v>
      </c>
      <c r="Y118" s="47">
        <v>283</v>
      </c>
      <c r="Z118" s="47">
        <v>114</v>
      </c>
      <c r="AA118" s="47">
        <v>9.3000000000000007</v>
      </c>
      <c r="AB118" s="47">
        <v>10.6</v>
      </c>
      <c r="AC118" s="47">
        <v>5.2</v>
      </c>
      <c r="AD118" s="47">
        <v>5.8</v>
      </c>
      <c r="AE118" s="47">
        <v>11.7</v>
      </c>
      <c r="AF118" s="47">
        <v>84.7</v>
      </c>
      <c r="AG118" s="47">
        <v>16</v>
      </c>
      <c r="AH118" s="47">
        <v>9.3000000000000007</v>
      </c>
      <c r="AI118" s="47">
        <v>10.4</v>
      </c>
      <c r="AJ118" s="47">
        <v>9.8000000000000007</v>
      </c>
    </row>
    <row r="119" spans="1:36" hidden="1" x14ac:dyDescent="0.25">
      <c r="A119" s="47" t="s">
        <v>385</v>
      </c>
      <c r="B119" s="47" t="s">
        <v>382</v>
      </c>
      <c r="C119" s="47">
        <v>5590</v>
      </c>
      <c r="D119" s="47" t="s">
        <v>20</v>
      </c>
      <c r="E119" s="47">
        <v>80.7</v>
      </c>
      <c r="F119" s="47">
        <v>109</v>
      </c>
      <c r="G119" s="47">
        <v>47.5</v>
      </c>
      <c r="H119" s="42">
        <v>935</v>
      </c>
      <c r="I119" s="47">
        <v>110</v>
      </c>
      <c r="J119" s="47">
        <v>113</v>
      </c>
      <c r="K119" s="47">
        <v>33.299999999999997</v>
      </c>
      <c r="L119" s="47">
        <v>52.2</v>
      </c>
      <c r="M119" s="47">
        <v>22</v>
      </c>
      <c r="N119" s="47">
        <v>115</v>
      </c>
      <c r="O119" s="47">
        <v>25.4</v>
      </c>
      <c r="P119" s="47">
        <v>32</v>
      </c>
      <c r="Q119" s="47">
        <v>53.2</v>
      </c>
      <c r="R119" s="47">
        <v>11.3</v>
      </c>
      <c r="S119" s="47">
        <v>173</v>
      </c>
      <c r="T119" s="42">
        <v>2257</v>
      </c>
      <c r="U119" s="47">
        <v>209</v>
      </c>
      <c r="V119" s="42">
        <v>1558</v>
      </c>
      <c r="W119" s="47">
        <v>693</v>
      </c>
      <c r="X119" s="47">
        <v>1852</v>
      </c>
      <c r="Y119" s="47">
        <v>317</v>
      </c>
      <c r="Z119" s="47">
        <v>161</v>
      </c>
      <c r="AA119" s="47">
        <v>13.2</v>
      </c>
      <c r="AB119" s="47">
        <v>14.1</v>
      </c>
      <c r="AC119" s="47">
        <v>5.6</v>
      </c>
      <c r="AD119" s="47">
        <v>7</v>
      </c>
      <c r="AE119" s="47">
        <v>13.9</v>
      </c>
      <c r="AF119" s="47">
        <v>112</v>
      </c>
      <c r="AG119" s="47">
        <v>19.5</v>
      </c>
      <c r="AH119" s="47">
        <v>10.4</v>
      </c>
      <c r="AI119" s="47">
        <v>6.4</v>
      </c>
      <c r="AJ119" s="47">
        <v>19</v>
      </c>
    </row>
    <row r="120" spans="1:36" hidden="1" x14ac:dyDescent="0.25">
      <c r="A120" s="47" t="s">
        <v>388</v>
      </c>
      <c r="B120" s="47" t="s">
        <v>389</v>
      </c>
      <c r="C120" s="47">
        <v>5595</v>
      </c>
      <c r="D120" s="47" t="s">
        <v>20</v>
      </c>
      <c r="E120" s="47">
        <v>72.8</v>
      </c>
      <c r="F120" s="47">
        <v>104</v>
      </c>
      <c r="G120" s="47">
        <v>43.3</v>
      </c>
      <c r="H120" s="42">
        <v>748</v>
      </c>
      <c r="I120" s="47">
        <v>106</v>
      </c>
      <c r="J120" s="47">
        <v>115</v>
      </c>
      <c r="K120" s="47">
        <v>30</v>
      </c>
      <c r="L120" s="47">
        <v>45.3</v>
      </c>
      <c r="M120" s="47">
        <v>33.299999999999997</v>
      </c>
      <c r="N120" s="47">
        <v>110</v>
      </c>
      <c r="O120" s="47">
        <v>25</v>
      </c>
      <c r="P120" s="47">
        <v>23.9</v>
      </c>
      <c r="Q120" s="47">
        <v>48.9</v>
      </c>
      <c r="R120" s="47">
        <v>9.6999999999999993</v>
      </c>
      <c r="S120" s="47">
        <v>190</v>
      </c>
      <c r="T120" s="42">
        <v>3176</v>
      </c>
      <c r="U120" s="47">
        <v>187</v>
      </c>
      <c r="V120" s="42">
        <v>1763</v>
      </c>
      <c r="W120" s="47">
        <v>664</v>
      </c>
      <c r="X120" s="47">
        <v>2607</v>
      </c>
      <c r="Y120" s="47">
        <v>284</v>
      </c>
      <c r="Z120" s="47">
        <v>140</v>
      </c>
      <c r="AA120" s="47">
        <v>11</v>
      </c>
      <c r="AB120" s="47">
        <v>11.9</v>
      </c>
      <c r="AC120" s="47">
        <v>6.4</v>
      </c>
      <c r="AD120" s="47">
        <v>7.8</v>
      </c>
      <c r="AE120" s="47">
        <v>12.2</v>
      </c>
      <c r="AF120" s="47">
        <v>73.8</v>
      </c>
      <c r="AG120" s="47">
        <v>60</v>
      </c>
      <c r="AH120" s="47">
        <v>7.7</v>
      </c>
      <c r="AI120" s="47">
        <v>11.3</v>
      </c>
      <c r="AJ120" s="47">
        <v>9</v>
      </c>
    </row>
    <row r="121" spans="1:36" hidden="1" x14ac:dyDescent="0.25">
      <c r="A121" s="47" t="s">
        <v>390</v>
      </c>
      <c r="B121" s="47" t="s">
        <v>391</v>
      </c>
      <c r="C121" s="47">
        <v>5598</v>
      </c>
      <c r="D121" s="47" t="s">
        <v>20</v>
      </c>
      <c r="E121" s="47">
        <v>79.099999999999994</v>
      </c>
      <c r="F121" s="47">
        <v>116</v>
      </c>
      <c r="G121" s="47">
        <v>46.5</v>
      </c>
      <c r="H121" s="42">
        <v>593</v>
      </c>
      <c r="I121" s="47">
        <v>106</v>
      </c>
      <c r="J121" s="47">
        <v>121</v>
      </c>
      <c r="K121" s="47">
        <v>31</v>
      </c>
      <c r="L121" s="47">
        <v>48.4</v>
      </c>
      <c r="M121" s="47">
        <v>18</v>
      </c>
      <c r="N121" s="47">
        <v>107</v>
      </c>
      <c r="O121" s="47">
        <v>24</v>
      </c>
      <c r="P121" s="47">
        <v>32.1</v>
      </c>
      <c r="Q121" s="47">
        <v>51.3</v>
      </c>
      <c r="R121" s="47">
        <v>10.7</v>
      </c>
      <c r="S121" s="47">
        <v>166</v>
      </c>
      <c r="T121" s="42">
        <v>1646</v>
      </c>
      <c r="U121" s="47">
        <v>138</v>
      </c>
      <c r="V121" s="42">
        <v>1475</v>
      </c>
      <c r="W121" s="47">
        <v>664</v>
      </c>
      <c r="X121" s="47">
        <v>1775</v>
      </c>
      <c r="Y121" s="47">
        <v>295</v>
      </c>
      <c r="Z121" s="47">
        <v>112</v>
      </c>
      <c r="AA121" s="47">
        <v>12.7</v>
      </c>
      <c r="AB121" s="47">
        <v>12.8</v>
      </c>
      <c r="AC121" s="47">
        <v>6.8</v>
      </c>
      <c r="AD121" s="47">
        <v>8.9</v>
      </c>
      <c r="AE121" s="47">
        <v>13.1</v>
      </c>
      <c r="AF121" s="47">
        <v>208</v>
      </c>
      <c r="AG121" s="47">
        <v>28</v>
      </c>
      <c r="AH121" s="47">
        <v>13</v>
      </c>
      <c r="AI121" s="47">
        <v>5</v>
      </c>
      <c r="AJ121" s="47">
        <v>8.3000000000000007</v>
      </c>
    </row>
    <row r="122" spans="1:36" hidden="1" x14ac:dyDescent="0.25">
      <c r="A122" s="47" t="s">
        <v>393</v>
      </c>
      <c r="B122" s="47" t="s">
        <v>391</v>
      </c>
      <c r="C122" s="47">
        <v>5600</v>
      </c>
      <c r="D122" s="47" t="s">
        <v>20</v>
      </c>
      <c r="E122" s="47">
        <v>72.900000000000006</v>
      </c>
      <c r="F122" s="47">
        <v>99.4</v>
      </c>
      <c r="G122" s="47">
        <v>42.8</v>
      </c>
      <c r="H122" s="42">
        <v>621</v>
      </c>
      <c r="I122" s="47">
        <v>105</v>
      </c>
      <c r="J122" s="47">
        <v>98.9</v>
      </c>
      <c r="K122" s="47">
        <v>29.3</v>
      </c>
      <c r="L122" s="47">
        <v>45.1</v>
      </c>
      <c r="M122" s="47">
        <v>25</v>
      </c>
      <c r="N122" s="47">
        <v>103</v>
      </c>
      <c r="O122" s="47">
        <v>22.5</v>
      </c>
      <c r="P122" s="47">
        <v>26.5</v>
      </c>
      <c r="Q122" s="47">
        <v>47.9</v>
      </c>
      <c r="R122" s="47">
        <v>10.3</v>
      </c>
      <c r="S122" s="47">
        <v>159</v>
      </c>
      <c r="T122" s="42">
        <v>1638</v>
      </c>
      <c r="U122" s="47">
        <v>127</v>
      </c>
      <c r="V122" s="42">
        <v>1421</v>
      </c>
      <c r="W122" s="47">
        <v>615</v>
      </c>
      <c r="X122" s="47">
        <v>1360</v>
      </c>
      <c r="Y122" s="47">
        <v>259</v>
      </c>
      <c r="Z122" s="47">
        <v>108</v>
      </c>
      <c r="AA122" s="47">
        <v>10.8</v>
      </c>
      <c r="AB122" s="47">
        <v>9.6999999999999993</v>
      </c>
      <c r="AC122" s="47">
        <v>5.5</v>
      </c>
      <c r="AD122" s="47">
        <v>6.2</v>
      </c>
      <c r="AE122" s="47">
        <v>13</v>
      </c>
      <c r="AF122" s="47">
        <v>87.6</v>
      </c>
      <c r="AG122" s="47">
        <v>38</v>
      </c>
      <c r="AH122" s="47">
        <v>9</v>
      </c>
      <c r="AI122" s="47">
        <v>10.5</v>
      </c>
      <c r="AJ122" s="47">
        <v>21.3</v>
      </c>
    </row>
    <row r="123" spans="1:36" hidden="1" x14ac:dyDescent="0.25">
      <c r="A123" s="47" t="s">
        <v>395</v>
      </c>
      <c r="B123" s="47" t="s">
        <v>396</v>
      </c>
      <c r="C123" s="47">
        <v>5605</v>
      </c>
      <c r="D123" s="47" t="s">
        <v>20</v>
      </c>
      <c r="E123" s="47">
        <v>74.400000000000006</v>
      </c>
      <c r="F123" s="47">
        <v>109</v>
      </c>
      <c r="G123" s="47">
        <v>44</v>
      </c>
      <c r="H123" s="42">
        <v>603</v>
      </c>
      <c r="I123" s="47">
        <v>110</v>
      </c>
      <c r="J123" s="47">
        <v>102</v>
      </c>
      <c r="K123" s="47">
        <v>28.9</v>
      </c>
      <c r="L123" s="47">
        <v>44.1</v>
      </c>
      <c r="M123" s="47">
        <v>19.7</v>
      </c>
      <c r="N123" s="47">
        <v>105</v>
      </c>
      <c r="O123" s="47">
        <v>28.4</v>
      </c>
      <c r="P123" s="47">
        <v>29.5</v>
      </c>
      <c r="Q123" s="47">
        <v>49</v>
      </c>
      <c r="R123" s="47">
        <v>9.6999999999999993</v>
      </c>
      <c r="S123" s="47">
        <v>147</v>
      </c>
      <c r="T123" s="42">
        <v>2137</v>
      </c>
      <c r="U123" s="47">
        <v>185</v>
      </c>
      <c r="V123" s="42">
        <v>1879</v>
      </c>
      <c r="W123" s="47">
        <v>653</v>
      </c>
      <c r="X123" s="47">
        <v>2142</v>
      </c>
      <c r="Y123" s="47">
        <v>267</v>
      </c>
      <c r="Z123" s="47">
        <v>152</v>
      </c>
      <c r="AA123" s="47">
        <v>10.3</v>
      </c>
      <c r="AB123" s="47">
        <v>9.1999999999999993</v>
      </c>
      <c r="AC123" s="47">
        <v>5.4</v>
      </c>
      <c r="AD123" s="47">
        <v>6.3</v>
      </c>
      <c r="AE123" s="47">
        <v>12.9</v>
      </c>
      <c r="AF123" s="47">
        <v>130</v>
      </c>
      <c r="AG123" s="47">
        <v>19</v>
      </c>
      <c r="AH123" s="47">
        <v>9</v>
      </c>
      <c r="AI123" s="47">
        <v>5.4</v>
      </c>
      <c r="AJ123" s="47">
        <v>6.7</v>
      </c>
    </row>
    <row r="124" spans="1:36" hidden="1" x14ac:dyDescent="0.25">
      <c r="A124" s="47" t="s">
        <v>399</v>
      </c>
      <c r="B124" s="47" t="s">
        <v>400</v>
      </c>
      <c r="C124" s="47">
        <v>5611</v>
      </c>
      <c r="D124" s="47" t="s">
        <v>20</v>
      </c>
      <c r="E124" s="47">
        <v>78.099999999999994</v>
      </c>
      <c r="F124" s="47">
        <v>108</v>
      </c>
      <c r="G124" s="47">
        <v>44.4</v>
      </c>
      <c r="H124" s="42">
        <v>457</v>
      </c>
      <c r="I124" s="47">
        <v>118</v>
      </c>
      <c r="J124" s="47">
        <v>95.5</v>
      </c>
      <c r="K124" s="47">
        <v>31.6</v>
      </c>
      <c r="L124" s="47">
        <v>46.8</v>
      </c>
      <c r="M124" s="47">
        <v>19.8</v>
      </c>
      <c r="N124" s="47">
        <v>112</v>
      </c>
      <c r="O124" s="47">
        <v>36.700000000000003</v>
      </c>
      <c r="P124" s="47">
        <v>30</v>
      </c>
      <c r="Q124" s="47">
        <v>51.2</v>
      </c>
      <c r="R124" s="47">
        <v>11.3</v>
      </c>
      <c r="S124" s="47">
        <v>331</v>
      </c>
      <c r="T124" s="42">
        <v>1939</v>
      </c>
      <c r="U124" s="47">
        <v>206</v>
      </c>
      <c r="V124" s="42">
        <v>1502</v>
      </c>
      <c r="W124" s="47">
        <v>626</v>
      </c>
      <c r="X124" s="47">
        <v>1780</v>
      </c>
      <c r="Y124" s="47">
        <v>243</v>
      </c>
      <c r="Z124" s="47">
        <v>133</v>
      </c>
      <c r="AA124" s="47">
        <v>10.1</v>
      </c>
      <c r="AB124" s="47">
        <v>11.7</v>
      </c>
      <c r="AC124" s="47">
        <v>5.4</v>
      </c>
      <c r="AD124" s="47">
        <v>6.4</v>
      </c>
      <c r="AE124" s="47">
        <v>11.5</v>
      </c>
      <c r="AF124" s="47">
        <v>95.6</v>
      </c>
      <c r="AG124" s="47">
        <v>21</v>
      </c>
      <c r="AH124" s="47">
        <v>7.5</v>
      </c>
      <c r="AI124" s="47">
        <v>7.1</v>
      </c>
      <c r="AJ124" s="47">
        <v>18.7</v>
      </c>
    </row>
    <row r="125" spans="1:36" hidden="1" x14ac:dyDescent="0.25">
      <c r="A125" s="47" t="s">
        <v>402</v>
      </c>
      <c r="B125" s="47" t="s">
        <v>403</v>
      </c>
      <c r="C125" s="47">
        <v>5617</v>
      </c>
      <c r="D125" s="47" t="s">
        <v>20</v>
      </c>
      <c r="E125" s="47">
        <v>139</v>
      </c>
      <c r="F125" s="47">
        <v>200</v>
      </c>
      <c r="G125" s="47">
        <v>95.2</v>
      </c>
      <c r="H125" s="42">
        <v>664</v>
      </c>
      <c r="I125" s="47">
        <v>176</v>
      </c>
      <c r="J125" s="47">
        <v>128</v>
      </c>
      <c r="K125" s="47">
        <v>63.2</v>
      </c>
      <c r="L125" s="47">
        <v>110</v>
      </c>
      <c r="M125" s="47">
        <v>103</v>
      </c>
      <c r="N125" s="47">
        <v>263</v>
      </c>
      <c r="O125" s="47">
        <v>58.5</v>
      </c>
      <c r="P125" s="47">
        <v>50</v>
      </c>
      <c r="Q125" s="47">
        <v>86.6</v>
      </c>
      <c r="R125" s="47">
        <v>24.2</v>
      </c>
      <c r="S125" s="47">
        <v>358</v>
      </c>
      <c r="T125" s="42">
        <v>3402</v>
      </c>
      <c r="U125" s="47">
        <v>346</v>
      </c>
      <c r="V125" s="42">
        <v>2579</v>
      </c>
      <c r="W125" s="47">
        <v>1161</v>
      </c>
      <c r="X125" s="47">
        <v>2570</v>
      </c>
      <c r="Y125" s="47">
        <v>453</v>
      </c>
      <c r="Z125" s="47">
        <v>173</v>
      </c>
      <c r="AA125" s="47">
        <v>28.8</v>
      </c>
      <c r="AB125" s="47">
        <v>15.5</v>
      </c>
      <c r="AC125" s="47">
        <v>14.3</v>
      </c>
      <c r="AD125" s="47">
        <v>22.4</v>
      </c>
      <c r="AE125" s="47">
        <v>26.8</v>
      </c>
      <c r="AF125" s="47">
        <v>411</v>
      </c>
      <c r="AG125" s="47">
        <v>90.5</v>
      </c>
      <c r="AH125" s="47">
        <v>21.9</v>
      </c>
      <c r="AI125" s="47">
        <v>20.399999999999999</v>
      </c>
      <c r="AJ125" s="47">
        <v>20.8</v>
      </c>
    </row>
    <row r="126" spans="1:36" hidden="1" x14ac:dyDescent="0.25">
      <c r="A126" s="47" t="s">
        <v>405</v>
      </c>
      <c r="B126" s="47" t="s">
        <v>403</v>
      </c>
      <c r="C126" s="47">
        <v>5618</v>
      </c>
      <c r="D126" s="47" t="s">
        <v>20</v>
      </c>
      <c r="E126" s="47">
        <v>74</v>
      </c>
      <c r="F126" s="47">
        <v>106</v>
      </c>
      <c r="G126" s="47">
        <v>42.4</v>
      </c>
      <c r="H126" s="42">
        <v>734</v>
      </c>
      <c r="I126" s="47">
        <v>110</v>
      </c>
      <c r="J126" s="47">
        <v>118</v>
      </c>
      <c r="K126" s="47">
        <v>30</v>
      </c>
      <c r="L126" s="47">
        <v>43.7</v>
      </c>
      <c r="M126" s="47">
        <v>21.3</v>
      </c>
      <c r="N126" s="47">
        <v>106</v>
      </c>
      <c r="O126" s="47">
        <v>26.9</v>
      </c>
      <c r="P126" s="47">
        <v>35.1</v>
      </c>
      <c r="Q126" s="47">
        <v>51.6</v>
      </c>
      <c r="R126" s="47">
        <v>10.3</v>
      </c>
      <c r="S126" s="47">
        <v>273</v>
      </c>
      <c r="T126" s="42">
        <v>1540</v>
      </c>
      <c r="U126" s="47">
        <v>198</v>
      </c>
      <c r="V126" s="42">
        <v>1393</v>
      </c>
      <c r="W126" s="47">
        <v>603</v>
      </c>
      <c r="X126" s="47">
        <v>1347</v>
      </c>
      <c r="Y126" s="47">
        <v>284</v>
      </c>
      <c r="Z126" s="47">
        <v>115</v>
      </c>
      <c r="AA126" s="47">
        <v>9.6999999999999993</v>
      </c>
      <c r="AB126" s="47">
        <v>11.9</v>
      </c>
      <c r="AC126" s="47">
        <v>6</v>
      </c>
      <c r="AD126" s="47">
        <v>7.4</v>
      </c>
      <c r="AE126" s="47">
        <v>11.5</v>
      </c>
      <c r="AF126" s="47">
        <v>79.3</v>
      </c>
      <c r="AG126" s="47">
        <v>27</v>
      </c>
      <c r="AH126" s="47">
        <v>8.6999999999999993</v>
      </c>
      <c r="AI126" s="47">
        <v>8.4</v>
      </c>
      <c r="AJ126" s="47">
        <v>7.2</v>
      </c>
    </row>
    <row r="127" spans="1:36" hidden="1" x14ac:dyDescent="0.25">
      <c r="A127" s="47" t="s">
        <v>407</v>
      </c>
      <c r="B127" s="47" t="s">
        <v>408</v>
      </c>
      <c r="C127" s="47">
        <v>5621</v>
      </c>
      <c r="D127" s="47" t="s">
        <v>20</v>
      </c>
      <c r="E127" s="47">
        <v>89.3</v>
      </c>
      <c r="F127" s="47">
        <v>138</v>
      </c>
      <c r="G127" s="47">
        <v>56.4</v>
      </c>
      <c r="H127" s="42">
        <v>605</v>
      </c>
      <c r="I127" s="47">
        <v>128</v>
      </c>
      <c r="J127" s="47">
        <v>138</v>
      </c>
      <c r="K127" s="47">
        <v>38.200000000000003</v>
      </c>
      <c r="L127" s="47">
        <v>59.2</v>
      </c>
      <c r="M127" s="47">
        <v>28.7</v>
      </c>
      <c r="N127" s="47">
        <v>167</v>
      </c>
      <c r="O127" s="47">
        <v>31</v>
      </c>
      <c r="P127" s="47">
        <v>29.2</v>
      </c>
      <c r="Q127" s="47">
        <v>59.4</v>
      </c>
      <c r="R127" s="47">
        <v>14.7</v>
      </c>
      <c r="S127" s="47">
        <v>195</v>
      </c>
      <c r="T127" s="42">
        <v>2175</v>
      </c>
      <c r="U127" s="47">
        <v>154</v>
      </c>
      <c r="V127" s="42">
        <v>1654</v>
      </c>
      <c r="W127" s="47">
        <v>704</v>
      </c>
      <c r="X127" s="47">
        <v>1828</v>
      </c>
      <c r="Y127" s="47">
        <v>366</v>
      </c>
      <c r="Z127" s="47">
        <v>128</v>
      </c>
      <c r="AA127" s="47">
        <v>13.6</v>
      </c>
      <c r="AB127" s="47">
        <v>90.3</v>
      </c>
      <c r="AC127" s="47">
        <v>6.5</v>
      </c>
      <c r="AD127" s="47">
        <v>8.6999999999999993</v>
      </c>
      <c r="AE127" s="47">
        <v>15.4</v>
      </c>
      <c r="AF127" s="47">
        <v>106</v>
      </c>
      <c r="AG127" s="47">
        <v>54.5</v>
      </c>
      <c r="AH127" s="47">
        <v>92.9</v>
      </c>
      <c r="AI127" s="47">
        <v>8.9</v>
      </c>
      <c r="AJ127" s="47">
        <v>8.1999999999999993</v>
      </c>
    </row>
    <row r="128" spans="1:36" hidden="1" x14ac:dyDescent="0.25">
      <c r="A128" s="47" t="s">
        <v>410</v>
      </c>
      <c r="B128" s="47" t="s">
        <v>411</v>
      </c>
      <c r="C128" s="47">
        <v>5622</v>
      </c>
      <c r="D128" s="47" t="s">
        <v>20</v>
      </c>
      <c r="E128" s="47">
        <v>73.5</v>
      </c>
      <c r="F128" s="47">
        <v>105</v>
      </c>
      <c r="G128" s="47">
        <v>40.700000000000003</v>
      </c>
      <c r="H128" s="42">
        <v>418</v>
      </c>
      <c r="I128" s="47">
        <v>114</v>
      </c>
      <c r="J128" s="47">
        <v>117</v>
      </c>
      <c r="K128" s="47">
        <v>29.2</v>
      </c>
      <c r="L128" s="47">
        <v>40.9</v>
      </c>
      <c r="M128" s="47">
        <v>21.7</v>
      </c>
      <c r="N128" s="47">
        <v>105</v>
      </c>
      <c r="O128" s="47">
        <v>25.5</v>
      </c>
      <c r="P128" s="47">
        <v>26.6</v>
      </c>
      <c r="Q128" s="47">
        <v>49.5</v>
      </c>
      <c r="R128" s="47">
        <v>9.8000000000000007</v>
      </c>
      <c r="S128" s="47">
        <v>160</v>
      </c>
      <c r="T128" s="42">
        <v>1424</v>
      </c>
      <c r="U128" s="47">
        <v>176</v>
      </c>
      <c r="V128" s="42">
        <v>1361</v>
      </c>
      <c r="W128" s="47">
        <v>598</v>
      </c>
      <c r="X128" s="47">
        <v>1268</v>
      </c>
      <c r="Y128" s="47">
        <v>259</v>
      </c>
      <c r="Z128" s="47">
        <v>96.8</v>
      </c>
      <c r="AA128" s="47">
        <v>7.8</v>
      </c>
      <c r="AB128" s="47">
        <v>7.8</v>
      </c>
      <c r="AC128" s="47">
        <v>5.0999999999999996</v>
      </c>
      <c r="AD128" s="47">
        <v>5.3</v>
      </c>
      <c r="AE128" s="47">
        <v>11.2</v>
      </c>
      <c r="AF128" s="47">
        <v>72.3</v>
      </c>
      <c r="AG128" s="47">
        <v>14.5</v>
      </c>
      <c r="AH128" s="47">
        <v>9.9</v>
      </c>
      <c r="AI128" s="47">
        <v>15</v>
      </c>
      <c r="AJ128" s="47">
        <v>6.4</v>
      </c>
    </row>
    <row r="129" spans="1:36" hidden="1" x14ac:dyDescent="0.25">
      <c r="A129" s="47" t="s">
        <v>413</v>
      </c>
      <c r="B129" s="47" t="s">
        <v>414</v>
      </c>
      <c r="C129" s="47">
        <v>5624</v>
      </c>
      <c r="D129" s="47" t="s">
        <v>20</v>
      </c>
      <c r="E129" s="47">
        <v>78.599999999999994</v>
      </c>
      <c r="F129" s="47">
        <v>103</v>
      </c>
      <c r="G129" s="47">
        <v>42.7</v>
      </c>
      <c r="H129" s="42">
        <v>477</v>
      </c>
      <c r="I129" s="47">
        <v>116</v>
      </c>
      <c r="J129" s="47">
        <v>129</v>
      </c>
      <c r="K129" s="47">
        <v>30.2</v>
      </c>
      <c r="L129" s="47">
        <v>44</v>
      </c>
      <c r="M129" s="47">
        <v>15.7</v>
      </c>
      <c r="N129" s="47">
        <v>109</v>
      </c>
      <c r="O129" s="47">
        <v>23.6</v>
      </c>
      <c r="P129" s="47">
        <v>36.700000000000003</v>
      </c>
      <c r="Q129" s="47">
        <v>50.9</v>
      </c>
      <c r="R129" s="47">
        <v>9.6</v>
      </c>
      <c r="S129" s="47">
        <v>152</v>
      </c>
      <c r="T129" s="42">
        <v>1600</v>
      </c>
      <c r="U129" s="47">
        <v>216</v>
      </c>
      <c r="V129" s="42">
        <v>1514</v>
      </c>
      <c r="W129" s="47">
        <v>624</v>
      </c>
      <c r="X129" s="47">
        <v>1705</v>
      </c>
      <c r="Y129" s="47">
        <v>299</v>
      </c>
      <c r="Z129" s="47">
        <v>109</v>
      </c>
      <c r="AA129" s="47">
        <v>8.6</v>
      </c>
      <c r="AB129" s="47">
        <v>8.6999999999999993</v>
      </c>
      <c r="AC129" s="47">
        <v>5.0999999999999996</v>
      </c>
      <c r="AD129" s="47">
        <v>5.6</v>
      </c>
      <c r="AE129" s="47">
        <v>10.7</v>
      </c>
      <c r="AF129" s="47">
        <v>87.7</v>
      </c>
      <c r="AG129" s="47">
        <v>15.5</v>
      </c>
      <c r="AH129" s="47">
        <v>6.9</v>
      </c>
      <c r="AI129" s="47">
        <v>7.3</v>
      </c>
      <c r="AJ129" s="47">
        <v>8</v>
      </c>
    </row>
    <row r="130" spans="1:36" hidden="1" x14ac:dyDescent="0.25">
      <c r="A130" s="47" t="s">
        <v>417</v>
      </c>
      <c r="B130" s="47" t="s">
        <v>414</v>
      </c>
      <c r="C130" s="47">
        <v>5625</v>
      </c>
      <c r="D130" s="47" t="s">
        <v>20</v>
      </c>
      <c r="E130" s="47">
        <v>81.099999999999994</v>
      </c>
      <c r="F130" s="47">
        <v>103</v>
      </c>
      <c r="G130" s="47">
        <v>44.2</v>
      </c>
      <c r="H130" s="42">
        <v>544</v>
      </c>
      <c r="I130" s="47">
        <v>119</v>
      </c>
      <c r="J130" s="47">
        <v>119</v>
      </c>
      <c r="K130" s="47">
        <v>31.5</v>
      </c>
      <c r="L130" s="47">
        <v>46.8</v>
      </c>
      <c r="M130" s="47">
        <v>20.7</v>
      </c>
      <c r="N130" s="47">
        <v>128</v>
      </c>
      <c r="O130" s="47">
        <v>23.6</v>
      </c>
      <c r="P130" s="47">
        <v>29.3</v>
      </c>
      <c r="Q130" s="47">
        <v>51.8</v>
      </c>
      <c r="R130" s="47">
        <v>10.6</v>
      </c>
      <c r="S130" s="47">
        <v>158</v>
      </c>
      <c r="T130" s="42">
        <v>1784</v>
      </c>
      <c r="U130" s="47">
        <v>157</v>
      </c>
      <c r="V130" s="42">
        <v>1447</v>
      </c>
      <c r="W130" s="47">
        <v>640</v>
      </c>
      <c r="X130" s="47">
        <v>1556</v>
      </c>
      <c r="Y130" s="47">
        <v>280</v>
      </c>
      <c r="Z130" s="47">
        <v>113</v>
      </c>
      <c r="AA130" s="47">
        <v>9.5</v>
      </c>
      <c r="AB130" s="47">
        <v>53.6</v>
      </c>
      <c r="AC130" s="47">
        <v>5.3</v>
      </c>
      <c r="AD130" s="47">
        <v>6.1</v>
      </c>
      <c r="AE130" s="47">
        <v>12.4</v>
      </c>
      <c r="AF130" s="47">
        <v>90.7</v>
      </c>
      <c r="AG130" s="47">
        <v>49</v>
      </c>
      <c r="AH130" s="47">
        <v>8.5</v>
      </c>
      <c r="AI130" s="47">
        <v>310</v>
      </c>
      <c r="AJ130" s="47">
        <v>10.7</v>
      </c>
    </row>
    <row r="131" spans="1:36" x14ac:dyDescent="0.25">
      <c r="A131" s="47" t="s">
        <v>419</v>
      </c>
      <c r="B131" s="47" t="s">
        <v>414</v>
      </c>
      <c r="C131" s="47">
        <v>5626</v>
      </c>
      <c r="D131" s="47" t="s">
        <v>49</v>
      </c>
      <c r="E131" s="47">
        <v>557</v>
      </c>
      <c r="F131" s="47">
        <v>634</v>
      </c>
      <c r="G131" s="47">
        <v>185</v>
      </c>
      <c r="H131" s="42">
        <v>4284</v>
      </c>
      <c r="I131" s="47">
        <v>852</v>
      </c>
      <c r="J131" s="47">
        <v>268</v>
      </c>
      <c r="K131" s="47">
        <v>49.4</v>
      </c>
      <c r="L131" s="47">
        <v>101</v>
      </c>
      <c r="M131" s="47">
        <v>58.3</v>
      </c>
      <c r="N131" s="47">
        <v>628</v>
      </c>
      <c r="O131" s="47">
        <v>83.5</v>
      </c>
      <c r="P131" s="47">
        <v>154</v>
      </c>
      <c r="Q131" s="47">
        <v>271</v>
      </c>
      <c r="R131" s="47">
        <v>11</v>
      </c>
      <c r="S131" s="42">
        <v>1511</v>
      </c>
      <c r="T131" s="42">
        <v>3173</v>
      </c>
      <c r="U131" s="47">
        <v>381</v>
      </c>
      <c r="V131" s="42">
        <v>1455</v>
      </c>
      <c r="W131" s="42">
        <v>728</v>
      </c>
      <c r="X131" s="42">
        <v>2293</v>
      </c>
      <c r="Y131" s="42">
        <v>675</v>
      </c>
      <c r="Z131" s="47">
        <v>179</v>
      </c>
      <c r="AA131" s="47">
        <v>25.9</v>
      </c>
      <c r="AB131" s="47">
        <v>19.2</v>
      </c>
      <c r="AC131" s="47">
        <v>23.9</v>
      </c>
      <c r="AD131" s="47">
        <v>10.3</v>
      </c>
      <c r="AE131" s="47">
        <v>28.7</v>
      </c>
      <c r="AF131" s="47">
        <v>119</v>
      </c>
      <c r="AG131" s="47">
        <v>19</v>
      </c>
      <c r="AH131" s="47">
        <v>14.8</v>
      </c>
      <c r="AI131" s="47">
        <v>20.6</v>
      </c>
      <c r="AJ131" s="47">
        <v>74</v>
      </c>
    </row>
    <row r="132" spans="1:36" x14ac:dyDescent="0.25">
      <c r="A132" s="47" t="s">
        <v>422</v>
      </c>
      <c r="B132" s="47" t="s">
        <v>423</v>
      </c>
      <c r="C132" s="47">
        <v>5632</v>
      </c>
      <c r="D132" s="47" t="s">
        <v>49</v>
      </c>
      <c r="E132" s="47">
        <v>435</v>
      </c>
      <c r="F132" s="47">
        <v>513</v>
      </c>
      <c r="G132" s="47">
        <v>150</v>
      </c>
      <c r="H132" s="42">
        <v>3890</v>
      </c>
      <c r="I132" s="47">
        <v>666</v>
      </c>
      <c r="J132" s="47">
        <v>302</v>
      </c>
      <c r="K132" s="47">
        <v>40</v>
      </c>
      <c r="L132" s="47">
        <v>69</v>
      </c>
      <c r="M132" s="47">
        <v>34</v>
      </c>
      <c r="N132" s="47">
        <v>490</v>
      </c>
      <c r="O132" s="47">
        <v>56.9</v>
      </c>
      <c r="P132" s="47">
        <v>136</v>
      </c>
      <c r="Q132" s="47">
        <v>251</v>
      </c>
      <c r="R132" s="47">
        <v>19.2</v>
      </c>
      <c r="S132" s="42">
        <v>1647</v>
      </c>
      <c r="T132" s="42">
        <v>2523</v>
      </c>
      <c r="U132" s="47">
        <v>380</v>
      </c>
      <c r="V132" s="42">
        <v>1368</v>
      </c>
      <c r="W132" s="42">
        <v>599</v>
      </c>
      <c r="X132" s="42">
        <v>2158</v>
      </c>
      <c r="Y132" s="47">
        <v>674</v>
      </c>
      <c r="Z132" s="47">
        <v>312</v>
      </c>
      <c r="AA132" s="47">
        <v>18.100000000000001</v>
      </c>
      <c r="AB132" s="47">
        <v>23.2</v>
      </c>
      <c r="AC132" s="47">
        <v>23.6</v>
      </c>
      <c r="AD132" s="47">
        <v>10.7</v>
      </c>
      <c r="AE132" s="47">
        <v>28.5</v>
      </c>
      <c r="AF132" s="47">
        <v>130</v>
      </c>
      <c r="AG132" s="47">
        <v>24</v>
      </c>
      <c r="AH132" s="47">
        <v>18.3</v>
      </c>
      <c r="AI132" s="47">
        <v>18.600000000000001</v>
      </c>
      <c r="AJ132" s="47">
        <v>35.299999999999997</v>
      </c>
    </row>
    <row r="133" spans="1:36" x14ac:dyDescent="0.25">
      <c r="A133" s="47" t="s">
        <v>424</v>
      </c>
      <c r="B133" s="47" t="s">
        <v>423</v>
      </c>
      <c r="C133" s="47">
        <v>5636</v>
      </c>
      <c r="D133" s="47" t="s">
        <v>49</v>
      </c>
      <c r="E133" s="47">
        <v>467</v>
      </c>
      <c r="F133" s="47">
        <v>529</v>
      </c>
      <c r="G133" s="47">
        <v>155</v>
      </c>
      <c r="H133" s="42">
        <v>3695</v>
      </c>
      <c r="I133" s="47">
        <v>688</v>
      </c>
      <c r="J133" s="47">
        <v>307</v>
      </c>
      <c r="K133" s="47">
        <v>41.8</v>
      </c>
      <c r="L133" s="47">
        <v>81.099999999999994</v>
      </c>
      <c r="M133" s="47">
        <v>29.3</v>
      </c>
      <c r="N133" s="47">
        <v>515</v>
      </c>
      <c r="O133" s="47">
        <v>58.7</v>
      </c>
      <c r="P133" s="47">
        <v>141</v>
      </c>
      <c r="Q133" s="47">
        <v>279</v>
      </c>
      <c r="R133" s="47">
        <v>11.5</v>
      </c>
      <c r="S133" s="42">
        <v>1407</v>
      </c>
      <c r="T133" s="42">
        <v>1620</v>
      </c>
      <c r="U133" s="47">
        <v>413</v>
      </c>
      <c r="V133" s="42">
        <v>1325</v>
      </c>
      <c r="W133" s="42">
        <v>633</v>
      </c>
      <c r="X133" s="42">
        <v>1388</v>
      </c>
      <c r="Y133" s="47">
        <v>900</v>
      </c>
      <c r="Z133" s="47">
        <v>338</v>
      </c>
      <c r="AA133" s="47">
        <v>19.100000000000001</v>
      </c>
      <c r="AB133" s="47">
        <v>20.5</v>
      </c>
      <c r="AC133" s="47">
        <v>23.7</v>
      </c>
      <c r="AD133" s="47">
        <v>9.5</v>
      </c>
      <c r="AE133" s="47">
        <v>32.4</v>
      </c>
      <c r="AF133" s="47">
        <v>246</v>
      </c>
      <c r="AG133" s="47">
        <v>37</v>
      </c>
      <c r="AH133" s="47">
        <v>17.100000000000001</v>
      </c>
      <c r="AI133" s="47">
        <v>14.2</v>
      </c>
      <c r="AJ133" s="47">
        <v>32.299999999999997</v>
      </c>
    </row>
    <row r="134" spans="1:36" hidden="1" x14ac:dyDescent="0.25">
      <c r="A134" s="47" t="s">
        <v>426</v>
      </c>
      <c r="B134" s="47" t="s">
        <v>427</v>
      </c>
      <c r="C134" s="47">
        <v>5641</v>
      </c>
      <c r="D134" s="47" t="s">
        <v>20</v>
      </c>
      <c r="E134" s="47">
        <v>77.3</v>
      </c>
      <c r="F134" s="47">
        <v>107</v>
      </c>
      <c r="G134" s="47">
        <v>44.9</v>
      </c>
      <c r="H134" s="42">
        <v>458</v>
      </c>
      <c r="I134" s="47">
        <v>107</v>
      </c>
      <c r="J134" s="47">
        <v>133</v>
      </c>
      <c r="K134" s="47">
        <v>32.200000000000003</v>
      </c>
      <c r="L134" s="47">
        <v>49.9</v>
      </c>
      <c r="M134" s="47">
        <v>18.7</v>
      </c>
      <c r="N134" s="47">
        <v>113</v>
      </c>
      <c r="O134" s="47">
        <v>27.8</v>
      </c>
      <c r="P134" s="47">
        <v>25.6</v>
      </c>
      <c r="Q134" s="47">
        <v>53.5</v>
      </c>
      <c r="R134" s="47">
        <v>12</v>
      </c>
      <c r="S134" s="47">
        <v>199</v>
      </c>
      <c r="T134" s="42">
        <v>2110</v>
      </c>
      <c r="U134" s="47">
        <v>185</v>
      </c>
      <c r="V134" s="42">
        <v>1555</v>
      </c>
      <c r="W134" s="47">
        <v>648</v>
      </c>
      <c r="X134" s="47">
        <v>2223</v>
      </c>
      <c r="Y134" s="47">
        <v>310</v>
      </c>
      <c r="Z134" s="47">
        <v>114</v>
      </c>
      <c r="AA134" s="47">
        <v>9.4</v>
      </c>
      <c r="AB134" s="47">
        <v>12.4</v>
      </c>
      <c r="AC134" s="47">
        <v>5.3</v>
      </c>
      <c r="AD134" s="47">
        <v>6.2</v>
      </c>
      <c r="AE134" s="47">
        <v>23.9</v>
      </c>
      <c r="AF134" s="47">
        <v>112</v>
      </c>
      <c r="AG134" s="47">
        <v>25</v>
      </c>
      <c r="AH134" s="47">
        <v>30.2</v>
      </c>
      <c r="AI134" s="47">
        <v>6</v>
      </c>
      <c r="AJ134" s="47">
        <v>7.5</v>
      </c>
    </row>
    <row r="135" spans="1:36" hidden="1" x14ac:dyDescent="0.25">
      <c r="A135" s="47" t="s">
        <v>428</v>
      </c>
      <c r="B135" s="47" t="s">
        <v>429</v>
      </c>
      <c r="C135" s="47">
        <v>5646</v>
      </c>
      <c r="D135" s="47" t="s">
        <v>20</v>
      </c>
      <c r="E135" s="47">
        <v>71.400000000000006</v>
      </c>
      <c r="F135" s="47">
        <v>103</v>
      </c>
      <c r="G135" s="47">
        <v>41</v>
      </c>
      <c r="H135" s="42">
        <v>513</v>
      </c>
      <c r="I135" s="47">
        <v>104</v>
      </c>
      <c r="J135" s="47">
        <v>86.4</v>
      </c>
      <c r="K135" s="47">
        <v>29.6</v>
      </c>
      <c r="L135" s="47">
        <v>40.9</v>
      </c>
      <c r="M135" s="47">
        <v>21.7</v>
      </c>
      <c r="N135" s="47">
        <v>104</v>
      </c>
      <c r="O135" s="47">
        <v>29</v>
      </c>
      <c r="P135" s="47">
        <v>28.4</v>
      </c>
      <c r="Q135" s="47">
        <v>50.6</v>
      </c>
      <c r="R135" s="47">
        <v>12.6</v>
      </c>
      <c r="S135" s="47">
        <v>221</v>
      </c>
      <c r="T135" s="42">
        <v>2522</v>
      </c>
      <c r="U135" s="47">
        <v>145</v>
      </c>
      <c r="V135" s="42">
        <v>1499</v>
      </c>
      <c r="W135" s="47">
        <v>749</v>
      </c>
      <c r="X135" s="47">
        <v>1977</v>
      </c>
      <c r="Y135" s="47">
        <v>236</v>
      </c>
      <c r="Z135" s="47">
        <v>90.3</v>
      </c>
      <c r="AA135" s="47">
        <v>8.6</v>
      </c>
      <c r="AB135" s="47">
        <v>8.8000000000000007</v>
      </c>
      <c r="AC135" s="47">
        <v>5.0999999999999996</v>
      </c>
      <c r="AD135" s="47">
        <v>5.4</v>
      </c>
      <c r="AE135" s="47">
        <v>12.5</v>
      </c>
      <c r="AF135" s="47">
        <v>98.1</v>
      </c>
      <c r="AG135" s="47">
        <v>32</v>
      </c>
      <c r="AH135" s="47">
        <v>8.6</v>
      </c>
      <c r="AI135" s="47">
        <v>6.1</v>
      </c>
      <c r="AJ135" s="47">
        <v>8</v>
      </c>
    </row>
    <row r="136" spans="1:36" hidden="1" x14ac:dyDescent="0.25">
      <c r="A136" s="47" t="s">
        <v>431</v>
      </c>
      <c r="B136" s="47" t="s">
        <v>432</v>
      </c>
      <c r="C136" s="47">
        <v>5649</v>
      </c>
      <c r="D136" s="47" t="s">
        <v>20</v>
      </c>
      <c r="E136" s="47">
        <v>78.7</v>
      </c>
      <c r="F136" s="47">
        <v>103</v>
      </c>
      <c r="G136" s="47">
        <v>49.3</v>
      </c>
      <c r="H136" s="42">
        <v>487</v>
      </c>
      <c r="I136" s="47">
        <v>112</v>
      </c>
      <c r="J136" s="47">
        <v>97.4</v>
      </c>
      <c r="K136" s="47">
        <v>34.5</v>
      </c>
      <c r="L136" s="47">
        <v>50.5</v>
      </c>
      <c r="M136" s="47">
        <v>37</v>
      </c>
      <c r="N136" s="47">
        <v>119</v>
      </c>
      <c r="O136" s="47">
        <v>37.4</v>
      </c>
      <c r="P136" s="47">
        <v>37.200000000000003</v>
      </c>
      <c r="Q136" s="47">
        <v>55.3</v>
      </c>
      <c r="R136" s="47">
        <v>13.9</v>
      </c>
      <c r="S136" s="47">
        <v>158</v>
      </c>
      <c r="T136" s="42">
        <v>1913</v>
      </c>
      <c r="U136" s="47">
        <v>150</v>
      </c>
      <c r="V136" s="42">
        <v>1674</v>
      </c>
      <c r="W136" s="47">
        <v>814</v>
      </c>
      <c r="X136" s="47">
        <v>1631</v>
      </c>
      <c r="Y136" s="47">
        <v>267</v>
      </c>
      <c r="Z136" s="47">
        <v>113</v>
      </c>
      <c r="AA136" s="47">
        <v>12</v>
      </c>
      <c r="AB136" s="47">
        <v>16.5</v>
      </c>
      <c r="AC136" s="47">
        <v>6.9</v>
      </c>
      <c r="AD136" s="47">
        <v>9</v>
      </c>
      <c r="AE136" s="47">
        <v>12.1</v>
      </c>
      <c r="AF136" s="47">
        <v>206</v>
      </c>
      <c r="AG136" s="47">
        <v>30.5</v>
      </c>
      <c r="AH136" s="47">
        <v>8.8000000000000007</v>
      </c>
      <c r="AI136" s="47">
        <v>8.1</v>
      </c>
      <c r="AJ136" s="47">
        <v>27.8</v>
      </c>
    </row>
    <row r="137" spans="1:36" hidden="1" x14ac:dyDescent="0.25">
      <c r="A137" s="47" t="s">
        <v>434</v>
      </c>
      <c r="B137" s="47" t="s">
        <v>435</v>
      </c>
      <c r="C137" s="47">
        <v>5654</v>
      </c>
      <c r="D137" s="47" t="s">
        <v>20</v>
      </c>
      <c r="E137" s="47">
        <v>69.900000000000006</v>
      </c>
      <c r="F137" s="47">
        <v>97.8</v>
      </c>
      <c r="G137" s="47">
        <v>41.6</v>
      </c>
      <c r="H137" s="42">
        <v>573</v>
      </c>
      <c r="I137" s="47">
        <v>112</v>
      </c>
      <c r="J137" s="47">
        <v>75.599999999999994</v>
      </c>
      <c r="K137" s="47">
        <v>29.9</v>
      </c>
      <c r="L137" s="47">
        <v>42.5</v>
      </c>
      <c r="M137" s="47">
        <v>21.3</v>
      </c>
      <c r="N137" s="47">
        <v>106</v>
      </c>
      <c r="O137" s="47">
        <v>29.5</v>
      </c>
      <c r="P137" s="47">
        <v>26.5</v>
      </c>
      <c r="Q137" s="47">
        <v>48</v>
      </c>
      <c r="R137" s="47">
        <v>12.7</v>
      </c>
      <c r="S137" s="47">
        <v>165</v>
      </c>
      <c r="T137" s="42">
        <v>1627</v>
      </c>
      <c r="U137" s="47">
        <v>144</v>
      </c>
      <c r="V137" s="42">
        <v>1624</v>
      </c>
      <c r="W137" s="47">
        <v>689</v>
      </c>
      <c r="X137" s="47">
        <v>1597</v>
      </c>
      <c r="Y137" s="47">
        <v>194</v>
      </c>
      <c r="Z137" s="47">
        <v>85.1</v>
      </c>
      <c r="AA137" s="47">
        <v>9.5</v>
      </c>
      <c r="AB137" s="47">
        <v>245</v>
      </c>
      <c r="AC137" s="47">
        <v>6.3</v>
      </c>
      <c r="AD137" s="47">
        <v>7.5</v>
      </c>
      <c r="AE137" s="47">
        <v>13</v>
      </c>
      <c r="AF137" s="47">
        <v>96.7</v>
      </c>
      <c r="AG137" s="47">
        <v>44</v>
      </c>
      <c r="AH137" s="47">
        <v>14.7</v>
      </c>
      <c r="AI137" s="47">
        <v>9.1</v>
      </c>
      <c r="AJ137" s="47">
        <v>12.2</v>
      </c>
    </row>
    <row r="138" spans="1:36" hidden="1" x14ac:dyDescent="0.25">
      <c r="A138" s="47" t="s">
        <v>437</v>
      </c>
      <c r="B138" s="47" t="s">
        <v>438</v>
      </c>
      <c r="C138" s="47">
        <v>5657</v>
      </c>
      <c r="D138" s="47" t="s">
        <v>20</v>
      </c>
      <c r="E138" s="47">
        <v>74.599999999999994</v>
      </c>
      <c r="F138" s="47">
        <v>102</v>
      </c>
      <c r="G138" s="47">
        <v>43</v>
      </c>
      <c r="H138" s="42">
        <v>575</v>
      </c>
      <c r="I138" s="47">
        <v>176</v>
      </c>
      <c r="J138" s="47">
        <v>70.5</v>
      </c>
      <c r="K138" s="47">
        <v>31.4</v>
      </c>
      <c r="L138" s="47">
        <v>47.1</v>
      </c>
      <c r="M138" s="47">
        <v>29.3</v>
      </c>
      <c r="N138" s="47">
        <v>112</v>
      </c>
      <c r="O138" s="47">
        <v>28.3</v>
      </c>
      <c r="P138" s="47">
        <v>31.8</v>
      </c>
      <c r="Q138" s="47">
        <v>50.7</v>
      </c>
      <c r="R138" s="47">
        <v>14.3</v>
      </c>
      <c r="S138" s="47">
        <v>186</v>
      </c>
      <c r="T138" s="42">
        <v>1917</v>
      </c>
      <c r="U138" s="47">
        <v>226</v>
      </c>
      <c r="V138" s="42">
        <v>1612</v>
      </c>
      <c r="W138" s="47">
        <v>750</v>
      </c>
      <c r="X138" s="47">
        <v>1705</v>
      </c>
      <c r="Y138" s="47">
        <v>204</v>
      </c>
      <c r="Z138" s="47">
        <v>98.5</v>
      </c>
      <c r="AA138" s="47">
        <v>8.9</v>
      </c>
      <c r="AB138" s="47">
        <v>12.8</v>
      </c>
      <c r="AC138" s="47">
        <v>5.3</v>
      </c>
      <c r="AD138" s="47">
        <v>6.1</v>
      </c>
      <c r="AE138" s="47">
        <v>11</v>
      </c>
      <c r="AF138" s="47">
        <v>71.5</v>
      </c>
      <c r="AG138" s="47">
        <v>32.5</v>
      </c>
      <c r="AH138" s="47">
        <v>8.3000000000000007</v>
      </c>
      <c r="AI138" s="47">
        <v>10.5</v>
      </c>
      <c r="AJ138" s="47">
        <v>10.8</v>
      </c>
    </row>
    <row r="139" spans="1:36" hidden="1" x14ac:dyDescent="0.25">
      <c r="A139" s="47" t="s">
        <v>441</v>
      </c>
      <c r="B139" s="47" t="s">
        <v>442</v>
      </c>
      <c r="C139" s="47">
        <v>5659</v>
      </c>
      <c r="D139" s="47" t="s">
        <v>20</v>
      </c>
      <c r="E139" s="47">
        <v>61.1</v>
      </c>
      <c r="F139" s="47">
        <v>98.1</v>
      </c>
      <c r="G139" s="47">
        <v>37.200000000000003</v>
      </c>
      <c r="H139" s="42">
        <v>451</v>
      </c>
      <c r="I139" s="47">
        <v>101</v>
      </c>
      <c r="J139" s="47">
        <v>76.099999999999994</v>
      </c>
      <c r="K139" s="47">
        <v>27.4</v>
      </c>
      <c r="L139" s="47">
        <v>41</v>
      </c>
      <c r="M139" s="47">
        <v>38.299999999999997</v>
      </c>
      <c r="N139" s="47">
        <v>98.3</v>
      </c>
      <c r="O139" s="47">
        <v>26.5</v>
      </c>
      <c r="P139" s="47">
        <v>27.4</v>
      </c>
      <c r="Q139" s="47">
        <v>46.2</v>
      </c>
      <c r="R139" s="47">
        <v>9.4</v>
      </c>
      <c r="S139" s="47">
        <v>180</v>
      </c>
      <c r="T139" s="42">
        <v>1637</v>
      </c>
      <c r="U139" s="47">
        <v>212</v>
      </c>
      <c r="V139" s="42">
        <v>1538</v>
      </c>
      <c r="W139" s="47">
        <v>703</v>
      </c>
      <c r="X139" s="47">
        <v>1530</v>
      </c>
      <c r="Y139" s="47">
        <v>186</v>
      </c>
      <c r="Z139" s="47">
        <v>82.4</v>
      </c>
      <c r="AA139" s="47">
        <v>8</v>
      </c>
      <c r="AB139" s="47">
        <v>14</v>
      </c>
      <c r="AC139" s="47">
        <v>5.2</v>
      </c>
      <c r="AD139" s="47">
        <v>5.8</v>
      </c>
      <c r="AE139" s="47">
        <v>12.1</v>
      </c>
      <c r="AF139" s="47">
        <v>62.2</v>
      </c>
      <c r="AG139" s="47">
        <v>17</v>
      </c>
      <c r="AH139" s="47">
        <v>7.8</v>
      </c>
      <c r="AI139" s="47">
        <v>6.7</v>
      </c>
      <c r="AJ139" s="47">
        <v>10.7</v>
      </c>
    </row>
    <row r="140" spans="1:36" x14ac:dyDescent="0.25">
      <c r="A140" s="47" t="s">
        <v>444</v>
      </c>
      <c r="B140" s="47" t="s">
        <v>445</v>
      </c>
      <c r="C140" s="47">
        <v>5664</v>
      </c>
      <c r="D140" s="47" t="s">
        <v>49</v>
      </c>
      <c r="E140" s="47">
        <v>458</v>
      </c>
      <c r="F140" s="47">
        <v>520</v>
      </c>
      <c r="G140" s="47">
        <v>157</v>
      </c>
      <c r="H140" s="42">
        <v>5048</v>
      </c>
      <c r="I140" s="47">
        <v>697</v>
      </c>
      <c r="J140" s="47">
        <v>248</v>
      </c>
      <c r="K140" s="47">
        <v>43.8</v>
      </c>
      <c r="L140" s="47">
        <v>63.2</v>
      </c>
      <c r="M140" s="47">
        <v>26.3</v>
      </c>
      <c r="N140" s="47">
        <v>529</v>
      </c>
      <c r="O140" s="47">
        <v>60.2</v>
      </c>
      <c r="P140" s="47"/>
      <c r="Q140" s="47">
        <v>167</v>
      </c>
      <c r="R140" s="47">
        <v>13.1</v>
      </c>
      <c r="S140" s="42">
        <v>1160</v>
      </c>
      <c r="T140" s="42">
        <v>2228</v>
      </c>
      <c r="U140" s="47">
        <v>529</v>
      </c>
      <c r="V140" s="42">
        <v>1502</v>
      </c>
      <c r="W140" s="47">
        <v>594</v>
      </c>
      <c r="X140" s="47">
        <v>2194</v>
      </c>
      <c r="Y140" s="47">
        <v>596</v>
      </c>
      <c r="Z140" s="47">
        <v>321</v>
      </c>
      <c r="AA140" s="47">
        <v>20.8</v>
      </c>
      <c r="AB140" s="47">
        <v>20.2</v>
      </c>
      <c r="AC140" s="47">
        <v>24.6</v>
      </c>
      <c r="AD140" s="47">
        <v>8.6</v>
      </c>
      <c r="AE140" s="47">
        <v>28.9</v>
      </c>
      <c r="AF140" s="47">
        <v>229</v>
      </c>
      <c r="AG140" s="47">
        <v>28</v>
      </c>
      <c r="AH140" s="47">
        <v>14.3</v>
      </c>
      <c r="AI140" s="47">
        <v>32.799999999999997</v>
      </c>
      <c r="AJ140" s="47">
        <v>29</v>
      </c>
    </row>
    <row r="141" spans="1:36" x14ac:dyDescent="0.25">
      <c r="A141" s="47" t="s">
        <v>447</v>
      </c>
      <c r="B141" s="47" t="s">
        <v>448</v>
      </c>
      <c r="C141" s="47">
        <v>5668</v>
      </c>
      <c r="D141" s="47" t="s">
        <v>49</v>
      </c>
      <c r="E141" s="47">
        <v>447</v>
      </c>
      <c r="F141" s="47">
        <v>509</v>
      </c>
      <c r="G141" s="47">
        <v>160</v>
      </c>
      <c r="H141" s="42">
        <v>3376</v>
      </c>
      <c r="I141" s="47">
        <v>691</v>
      </c>
      <c r="J141" s="47">
        <v>47.8</v>
      </c>
      <c r="K141" s="47">
        <v>41.2</v>
      </c>
      <c r="L141" s="47">
        <v>59.4</v>
      </c>
      <c r="M141" s="47">
        <v>23.7</v>
      </c>
      <c r="N141" s="47">
        <v>528</v>
      </c>
      <c r="O141" s="47">
        <v>63.7</v>
      </c>
      <c r="P141" s="47">
        <v>191</v>
      </c>
      <c r="Q141" s="47">
        <v>165</v>
      </c>
      <c r="R141" s="47">
        <v>11.3</v>
      </c>
      <c r="S141" s="42">
        <v>1935</v>
      </c>
      <c r="T141" s="42">
        <v>1881</v>
      </c>
      <c r="U141" s="47">
        <v>1201</v>
      </c>
      <c r="V141" s="42">
        <v>1121</v>
      </c>
      <c r="W141" s="47">
        <v>575</v>
      </c>
      <c r="X141" s="47">
        <v>1277</v>
      </c>
      <c r="Y141" s="47">
        <v>145</v>
      </c>
      <c r="Z141" s="47">
        <v>88.4</v>
      </c>
      <c r="AA141" s="47">
        <v>24.5</v>
      </c>
      <c r="AB141" s="47">
        <v>18.2</v>
      </c>
      <c r="AC141" s="47">
        <v>23.3</v>
      </c>
      <c r="AD141" s="47">
        <v>9.5</v>
      </c>
      <c r="AE141" s="47">
        <v>31.4</v>
      </c>
      <c r="AF141" s="47">
        <v>150</v>
      </c>
      <c r="AG141" s="47">
        <v>17.5</v>
      </c>
      <c r="AH141" s="47">
        <v>22.8</v>
      </c>
      <c r="AI141" s="47">
        <v>13.2</v>
      </c>
      <c r="AJ141" s="47">
        <v>209</v>
      </c>
    </row>
    <row r="142" spans="1:36" hidden="1" x14ac:dyDescent="0.25">
      <c r="A142" s="47" t="s">
        <v>450</v>
      </c>
      <c r="B142" s="47" t="s">
        <v>453</v>
      </c>
      <c r="C142" s="47">
        <v>5677</v>
      </c>
      <c r="D142" s="47" t="s">
        <v>20</v>
      </c>
      <c r="E142" s="47">
        <v>67.8</v>
      </c>
      <c r="F142" s="47">
        <v>94.6</v>
      </c>
      <c r="G142" s="47">
        <v>36.4</v>
      </c>
      <c r="H142" s="42">
        <v>460</v>
      </c>
      <c r="I142" s="47">
        <v>105</v>
      </c>
      <c r="J142" s="47">
        <v>65</v>
      </c>
      <c r="K142" s="47">
        <v>27.2</v>
      </c>
      <c r="L142" s="47">
        <v>39.1</v>
      </c>
      <c r="M142" s="47">
        <v>21</v>
      </c>
      <c r="N142" s="47">
        <v>100</v>
      </c>
      <c r="O142" s="47">
        <v>23.2</v>
      </c>
      <c r="P142" s="47">
        <v>25.6</v>
      </c>
      <c r="Q142" s="47">
        <v>48.4</v>
      </c>
      <c r="R142" s="47">
        <v>11.1</v>
      </c>
      <c r="S142" s="47">
        <v>156</v>
      </c>
      <c r="T142" s="42">
        <v>2887</v>
      </c>
      <c r="U142" s="47">
        <v>164</v>
      </c>
      <c r="V142" s="42">
        <v>2022</v>
      </c>
      <c r="W142" s="47">
        <v>692</v>
      </c>
      <c r="X142" s="47">
        <v>2934</v>
      </c>
      <c r="Y142" s="47">
        <v>176</v>
      </c>
      <c r="Z142" s="47">
        <v>53.9</v>
      </c>
      <c r="AA142" s="47">
        <v>7.3</v>
      </c>
      <c r="AB142" s="47">
        <v>222</v>
      </c>
      <c r="AC142" s="47">
        <v>4.8</v>
      </c>
      <c r="AD142" s="47">
        <v>5.0999999999999996</v>
      </c>
      <c r="AE142" s="47">
        <v>10.5</v>
      </c>
      <c r="AF142" s="47">
        <v>88.5</v>
      </c>
      <c r="AG142" s="47">
        <v>15</v>
      </c>
      <c r="AH142" s="47">
        <v>30.4</v>
      </c>
      <c r="AI142" s="47">
        <v>8.6999999999999993</v>
      </c>
      <c r="AJ142" s="47">
        <v>8.3000000000000007</v>
      </c>
    </row>
    <row r="143" spans="1:36" x14ac:dyDescent="0.25">
      <c r="A143" s="47" t="s">
        <v>454</v>
      </c>
      <c r="B143" s="47" t="s">
        <v>455</v>
      </c>
      <c r="C143" s="47">
        <v>5679</v>
      </c>
      <c r="D143" s="47" t="s">
        <v>49</v>
      </c>
      <c r="E143" s="47">
        <v>449</v>
      </c>
      <c r="F143" s="47">
        <v>529</v>
      </c>
      <c r="G143" s="47">
        <v>160</v>
      </c>
      <c r="H143" s="42">
        <v>3400</v>
      </c>
      <c r="I143" s="47">
        <v>700</v>
      </c>
      <c r="J143" s="47">
        <v>48.8</v>
      </c>
      <c r="K143" s="47">
        <v>45.3</v>
      </c>
      <c r="L143" s="47">
        <v>55.3</v>
      </c>
      <c r="M143" s="47">
        <v>21.3</v>
      </c>
      <c r="N143" s="47">
        <v>520</v>
      </c>
      <c r="O143" s="47">
        <v>65.400000000000006</v>
      </c>
      <c r="P143" s="47"/>
      <c r="Q143" s="47">
        <v>246</v>
      </c>
      <c r="R143" s="47">
        <v>23.8</v>
      </c>
      <c r="S143" s="42">
        <v>1060</v>
      </c>
      <c r="T143" s="42">
        <v>1476</v>
      </c>
      <c r="U143" s="47">
        <v>427</v>
      </c>
      <c r="V143" s="42">
        <v>1622</v>
      </c>
      <c r="W143" s="47">
        <v>589</v>
      </c>
      <c r="X143" s="47">
        <v>1799</v>
      </c>
      <c r="Y143" s="47">
        <v>149</v>
      </c>
      <c r="Z143" s="47">
        <v>48.5</v>
      </c>
      <c r="AA143" s="47">
        <v>18.899999999999999</v>
      </c>
      <c r="AB143" s="47">
        <v>8.9</v>
      </c>
      <c r="AC143" s="47">
        <v>25.4</v>
      </c>
      <c r="AD143" s="47">
        <v>8.9</v>
      </c>
      <c r="AE143" s="47">
        <v>33.1</v>
      </c>
      <c r="AF143" s="47">
        <v>150</v>
      </c>
      <c r="AG143" s="47">
        <v>47</v>
      </c>
      <c r="AH143" s="47">
        <v>9.6</v>
      </c>
      <c r="AI143" s="47">
        <v>32.700000000000003</v>
      </c>
      <c r="AJ143" s="47">
        <v>36</v>
      </c>
    </row>
    <row r="144" spans="1:36" x14ac:dyDescent="0.25">
      <c r="A144" s="47" t="s">
        <v>458</v>
      </c>
      <c r="B144" s="47" t="s">
        <v>455</v>
      </c>
      <c r="C144" s="47">
        <v>5681</v>
      </c>
      <c r="D144" s="47" t="s">
        <v>49</v>
      </c>
      <c r="E144" s="47">
        <v>453</v>
      </c>
      <c r="F144" s="47">
        <v>548</v>
      </c>
      <c r="G144" s="47">
        <v>157</v>
      </c>
      <c r="H144" s="42">
        <v>4262</v>
      </c>
      <c r="I144" s="47">
        <v>712</v>
      </c>
      <c r="J144" s="47">
        <v>44.7</v>
      </c>
      <c r="K144" s="47">
        <v>43.9</v>
      </c>
      <c r="L144" s="47">
        <v>68.7</v>
      </c>
      <c r="M144" s="47">
        <v>25</v>
      </c>
      <c r="N144" s="47">
        <v>528</v>
      </c>
      <c r="O144" s="47">
        <v>65.3</v>
      </c>
      <c r="P144" s="47"/>
      <c r="Q144" s="47">
        <v>238</v>
      </c>
      <c r="R144" s="47">
        <v>12.5</v>
      </c>
      <c r="S144" s="42">
        <v>2329</v>
      </c>
      <c r="T144" s="42">
        <v>1519</v>
      </c>
      <c r="U144" s="47">
        <v>393</v>
      </c>
      <c r="V144" s="42">
        <v>1332</v>
      </c>
      <c r="W144" s="47">
        <v>631</v>
      </c>
      <c r="X144" s="47">
        <v>1232</v>
      </c>
      <c r="Y144" s="47">
        <v>174</v>
      </c>
      <c r="Z144" s="47">
        <v>118</v>
      </c>
      <c r="AA144" s="47">
        <v>18.2</v>
      </c>
      <c r="AB144" s="47">
        <v>14.7</v>
      </c>
      <c r="AC144" s="47">
        <v>24.3</v>
      </c>
      <c r="AD144" s="47">
        <v>9.3000000000000007</v>
      </c>
      <c r="AE144" s="47">
        <v>30.6</v>
      </c>
      <c r="AF144" s="47">
        <v>174</v>
      </c>
      <c r="AG144" s="47">
        <v>18</v>
      </c>
      <c r="AH144" s="47">
        <v>15</v>
      </c>
      <c r="AI144" s="47">
        <v>28.4</v>
      </c>
      <c r="AJ144" s="47">
        <v>33.299999999999997</v>
      </c>
    </row>
    <row r="145" spans="1:36" x14ac:dyDescent="0.25">
      <c r="A145" s="47" t="s">
        <v>460</v>
      </c>
      <c r="B145" s="47" t="s">
        <v>461</v>
      </c>
      <c r="C145" s="47">
        <v>5683</v>
      </c>
      <c r="D145" s="47" t="s">
        <v>49</v>
      </c>
      <c r="E145" s="47">
        <v>433</v>
      </c>
      <c r="F145" s="47">
        <v>523</v>
      </c>
      <c r="G145" s="47">
        <v>149</v>
      </c>
      <c r="H145" s="42">
        <v>3499</v>
      </c>
      <c r="I145" s="47">
        <v>677</v>
      </c>
      <c r="J145" s="47">
        <v>110</v>
      </c>
      <c r="K145" s="47">
        <v>40.799999999999997</v>
      </c>
      <c r="L145" s="47">
        <v>54.5</v>
      </c>
      <c r="M145" s="47">
        <v>52.7</v>
      </c>
      <c r="N145" s="47">
        <v>489</v>
      </c>
      <c r="O145" s="47">
        <v>51.2</v>
      </c>
      <c r="P145" s="47"/>
      <c r="Q145" s="47">
        <v>235</v>
      </c>
      <c r="R145" s="47">
        <v>11.2</v>
      </c>
      <c r="S145" s="42">
        <v>1074</v>
      </c>
      <c r="T145" s="42">
        <v>1500</v>
      </c>
      <c r="U145" s="47">
        <v>308</v>
      </c>
      <c r="V145" s="42">
        <v>1325</v>
      </c>
      <c r="W145" s="47">
        <v>569</v>
      </c>
      <c r="X145" s="47">
        <v>1608</v>
      </c>
      <c r="Y145" s="47">
        <v>150</v>
      </c>
      <c r="Z145" s="47">
        <v>50.6</v>
      </c>
      <c r="AA145" s="47">
        <v>16.100000000000001</v>
      </c>
      <c r="AB145" s="47">
        <v>8.6</v>
      </c>
      <c r="AC145" s="47">
        <v>23.3</v>
      </c>
      <c r="AD145" s="47">
        <v>8.6999999999999993</v>
      </c>
      <c r="AE145" s="47">
        <v>27.3</v>
      </c>
      <c r="AF145" s="47">
        <v>108</v>
      </c>
      <c r="AG145" s="47">
        <v>18</v>
      </c>
      <c r="AH145" s="47">
        <v>10.7</v>
      </c>
      <c r="AI145" s="47">
        <v>29.7</v>
      </c>
      <c r="AJ145" s="47">
        <v>56.2</v>
      </c>
    </row>
    <row r="146" spans="1:36" x14ac:dyDescent="0.25">
      <c r="A146" s="47" t="s">
        <v>463</v>
      </c>
      <c r="B146" s="47" t="s">
        <v>464</v>
      </c>
      <c r="C146" s="47">
        <v>5684</v>
      </c>
      <c r="D146" s="47" t="s">
        <v>49</v>
      </c>
      <c r="E146" s="47">
        <v>438</v>
      </c>
      <c r="F146" s="47">
        <v>534</v>
      </c>
      <c r="G146" s="47">
        <v>158</v>
      </c>
      <c r="H146" s="42">
        <v>2893</v>
      </c>
      <c r="I146" s="47">
        <v>693</v>
      </c>
      <c r="J146" s="47">
        <v>48.2</v>
      </c>
      <c r="K146" s="47">
        <v>45.6</v>
      </c>
      <c r="L146" s="47">
        <v>53.5</v>
      </c>
      <c r="M146" s="47">
        <v>37.700000000000003</v>
      </c>
      <c r="N146" s="47">
        <v>514</v>
      </c>
      <c r="O146" s="47">
        <v>69.7</v>
      </c>
      <c r="P146" s="47"/>
      <c r="Q146" s="47">
        <v>243</v>
      </c>
      <c r="R146" s="47">
        <v>14.4</v>
      </c>
      <c r="S146" s="42">
        <v>1192</v>
      </c>
      <c r="T146" s="42">
        <v>1908</v>
      </c>
      <c r="U146" s="47">
        <v>398</v>
      </c>
      <c r="V146" s="42">
        <v>1331</v>
      </c>
      <c r="W146" s="47">
        <v>593</v>
      </c>
      <c r="X146" s="47">
        <v>2190</v>
      </c>
      <c r="Y146" s="47">
        <v>137</v>
      </c>
      <c r="Z146" s="47">
        <v>63.4</v>
      </c>
      <c r="AA146" s="47">
        <v>17.7</v>
      </c>
      <c r="AB146" s="47">
        <v>16.899999999999999</v>
      </c>
      <c r="AC146" s="47">
        <v>21.8</v>
      </c>
      <c r="AD146" s="47">
        <v>8.3000000000000007</v>
      </c>
      <c r="AE146" s="47">
        <v>28.9</v>
      </c>
      <c r="AF146" s="47">
        <v>90.9</v>
      </c>
      <c r="AG146" s="47">
        <v>23</v>
      </c>
      <c r="AH146" s="47">
        <v>9.1999999999999993</v>
      </c>
      <c r="AI146" s="47">
        <v>16.7</v>
      </c>
      <c r="AJ146" s="47">
        <v>44.7</v>
      </c>
    </row>
    <row r="147" spans="1:36" x14ac:dyDescent="0.25">
      <c r="A147" s="47" t="s">
        <v>467</v>
      </c>
      <c r="B147" s="47" t="s">
        <v>464</v>
      </c>
      <c r="C147" s="47">
        <v>5686</v>
      </c>
      <c r="D147" s="47" t="s">
        <v>49</v>
      </c>
      <c r="E147" s="47">
        <v>469</v>
      </c>
      <c r="F147" s="47">
        <v>568</v>
      </c>
      <c r="G147" s="47">
        <v>161</v>
      </c>
      <c r="H147" s="42">
        <v>3135</v>
      </c>
      <c r="I147" s="47">
        <v>717</v>
      </c>
      <c r="J147" s="47">
        <v>34</v>
      </c>
      <c r="K147" s="47">
        <v>44.5</v>
      </c>
      <c r="L147" s="47">
        <v>67.400000000000006</v>
      </c>
      <c r="M147" s="47">
        <v>25</v>
      </c>
      <c r="N147" s="47">
        <v>546</v>
      </c>
      <c r="O147" s="47">
        <v>60.5</v>
      </c>
      <c r="P147" s="47"/>
      <c r="Q147" s="47">
        <v>250</v>
      </c>
      <c r="R147" s="47">
        <v>25</v>
      </c>
      <c r="S147" s="42">
        <v>1698</v>
      </c>
      <c r="T147" s="42">
        <v>1371</v>
      </c>
      <c r="U147" s="47">
        <v>322</v>
      </c>
      <c r="V147" s="42">
        <v>1168</v>
      </c>
      <c r="W147" s="47">
        <v>640</v>
      </c>
      <c r="X147" s="47">
        <v>1276</v>
      </c>
      <c r="Y147" s="47">
        <v>170</v>
      </c>
      <c r="Z147" s="47">
        <v>43.3</v>
      </c>
      <c r="AA147" s="47">
        <v>16.8</v>
      </c>
      <c r="AB147" s="47">
        <v>18.3</v>
      </c>
      <c r="AC147" s="47">
        <v>24.6</v>
      </c>
      <c r="AD147" s="47">
        <v>8.4</v>
      </c>
      <c r="AE147" s="47">
        <v>28.6</v>
      </c>
      <c r="AF147" s="47">
        <v>108</v>
      </c>
      <c r="AG147" s="47">
        <v>16</v>
      </c>
      <c r="AH147" s="47">
        <v>12.2</v>
      </c>
      <c r="AI147" s="47">
        <v>15.1</v>
      </c>
      <c r="AJ147" s="47">
        <v>36.6</v>
      </c>
    </row>
    <row r="148" spans="1:36" x14ac:dyDescent="0.25">
      <c r="A148" s="47" t="s">
        <v>468</v>
      </c>
      <c r="B148" s="47" t="s">
        <v>469</v>
      </c>
      <c r="C148" s="47">
        <v>5688</v>
      </c>
      <c r="D148" s="47" t="s">
        <v>49</v>
      </c>
      <c r="E148" s="47">
        <v>456</v>
      </c>
      <c r="F148" s="47">
        <v>567</v>
      </c>
      <c r="G148" s="47">
        <v>162</v>
      </c>
      <c r="H148" s="42">
        <v>3979</v>
      </c>
      <c r="I148" s="47">
        <v>731</v>
      </c>
      <c r="J148" s="47">
        <v>52.3</v>
      </c>
      <c r="K148" s="47">
        <v>49.8</v>
      </c>
      <c r="L148" s="47">
        <v>59.6</v>
      </c>
      <c r="M148" s="47">
        <v>27.2</v>
      </c>
      <c r="N148" s="47">
        <v>534</v>
      </c>
      <c r="O148" s="47">
        <v>65.2</v>
      </c>
      <c r="P148" s="47">
        <v>228</v>
      </c>
      <c r="Q148" s="47">
        <v>263</v>
      </c>
      <c r="R148" s="47">
        <v>14.9</v>
      </c>
      <c r="S148" s="42">
        <v>796</v>
      </c>
      <c r="T148" s="42">
        <v>1762</v>
      </c>
      <c r="U148" s="47">
        <v>567</v>
      </c>
      <c r="V148" s="42">
        <v>1335</v>
      </c>
      <c r="W148" s="47">
        <v>682</v>
      </c>
      <c r="X148" s="47">
        <v>2218</v>
      </c>
      <c r="Y148" s="47">
        <v>167</v>
      </c>
      <c r="Z148" s="47">
        <v>66.2</v>
      </c>
      <c r="AA148" s="47">
        <v>19.8</v>
      </c>
      <c r="AB148" s="47">
        <v>18.2</v>
      </c>
      <c r="AC148" s="47">
        <v>25</v>
      </c>
      <c r="AD148" s="47">
        <v>10.9</v>
      </c>
      <c r="AE148" s="47">
        <v>31.2</v>
      </c>
      <c r="AF148" s="47">
        <v>132</v>
      </c>
      <c r="AG148" s="47">
        <v>20</v>
      </c>
      <c r="AH148" s="47">
        <v>14.2</v>
      </c>
      <c r="AI148" s="47">
        <v>11.8</v>
      </c>
      <c r="AJ148" s="47">
        <v>29.7</v>
      </c>
    </row>
    <row r="149" spans="1:36" x14ac:dyDescent="0.25">
      <c r="A149" s="47" t="s">
        <v>471</v>
      </c>
      <c r="B149" s="47" t="s">
        <v>469</v>
      </c>
      <c r="C149" s="47">
        <v>5691</v>
      </c>
      <c r="D149" s="47" t="s">
        <v>49</v>
      </c>
      <c r="E149" s="47">
        <v>448</v>
      </c>
      <c r="F149" s="47">
        <v>526</v>
      </c>
      <c r="G149" s="47">
        <v>159</v>
      </c>
      <c r="H149" s="42">
        <v>4263</v>
      </c>
      <c r="I149" s="47">
        <v>706</v>
      </c>
      <c r="J149" s="47">
        <v>39.200000000000003</v>
      </c>
      <c r="K149" s="47">
        <v>46.7</v>
      </c>
      <c r="L149" s="47">
        <v>65.5</v>
      </c>
      <c r="M149" s="47">
        <v>50.7</v>
      </c>
      <c r="N149" s="47">
        <v>537</v>
      </c>
      <c r="O149" s="47">
        <v>51.2</v>
      </c>
      <c r="P149" s="47">
        <v>190</v>
      </c>
      <c r="Q149" s="47">
        <v>252</v>
      </c>
      <c r="R149" s="47">
        <v>30</v>
      </c>
      <c r="S149" s="42">
        <v>828</v>
      </c>
      <c r="T149" s="42">
        <v>1352</v>
      </c>
      <c r="U149" s="47">
        <v>469</v>
      </c>
      <c r="V149" s="42">
        <v>1279</v>
      </c>
      <c r="W149" s="47">
        <v>681</v>
      </c>
      <c r="X149" s="47">
        <v>1159</v>
      </c>
      <c r="Y149" s="47">
        <v>128</v>
      </c>
      <c r="Z149" s="47">
        <v>141</v>
      </c>
      <c r="AA149" s="47">
        <v>20.100000000000001</v>
      </c>
      <c r="AB149" s="47">
        <v>15.7</v>
      </c>
      <c r="AC149" s="47">
        <v>24</v>
      </c>
      <c r="AD149" s="47">
        <v>7.7</v>
      </c>
      <c r="AE149" s="47">
        <v>28.4</v>
      </c>
      <c r="AF149" s="47">
        <v>120</v>
      </c>
      <c r="AG149" s="47">
        <v>14.5</v>
      </c>
      <c r="AH149" s="47">
        <v>10</v>
      </c>
      <c r="AI149" s="47">
        <v>25.8</v>
      </c>
      <c r="AJ149" s="47">
        <v>37.299999999999997</v>
      </c>
    </row>
    <row r="150" spans="1:36" x14ac:dyDescent="0.25">
      <c r="A150" s="47" t="s">
        <v>474</v>
      </c>
      <c r="B150" s="47" t="s">
        <v>475</v>
      </c>
      <c r="C150" s="47">
        <v>5693</v>
      </c>
      <c r="D150" s="47" t="s">
        <v>49</v>
      </c>
      <c r="E150" s="47">
        <v>444</v>
      </c>
      <c r="F150" s="47">
        <v>534</v>
      </c>
      <c r="G150" s="47">
        <v>159</v>
      </c>
      <c r="H150" s="42">
        <v>2782</v>
      </c>
      <c r="I150" s="47">
        <v>704</v>
      </c>
      <c r="J150" s="47">
        <v>51.5</v>
      </c>
      <c r="K150" s="47">
        <v>49.8</v>
      </c>
      <c r="L150" s="47">
        <v>58</v>
      </c>
      <c r="M150" s="47">
        <v>18</v>
      </c>
      <c r="N150" s="47">
        <v>514</v>
      </c>
      <c r="O150" s="47">
        <v>67.900000000000006</v>
      </c>
      <c r="P150" s="47"/>
      <c r="Q150" s="47">
        <v>257</v>
      </c>
      <c r="R150" s="47">
        <v>13.6</v>
      </c>
      <c r="S150" s="47">
        <v>812</v>
      </c>
      <c r="T150" s="42">
        <v>2201</v>
      </c>
      <c r="U150" s="47">
        <v>434</v>
      </c>
      <c r="V150" s="42">
        <v>1505</v>
      </c>
      <c r="W150" s="47">
        <v>630</v>
      </c>
      <c r="X150" s="47">
        <v>2217</v>
      </c>
      <c r="Y150" s="47">
        <v>241</v>
      </c>
      <c r="Z150" s="47">
        <v>190</v>
      </c>
      <c r="AA150" s="47">
        <v>18.600000000000001</v>
      </c>
      <c r="AB150" s="47">
        <v>15</v>
      </c>
      <c r="AC150" s="47">
        <v>24.9</v>
      </c>
      <c r="AD150" s="47">
        <v>9</v>
      </c>
      <c r="AE150" s="47">
        <v>29.3</v>
      </c>
      <c r="AF150" s="47">
        <v>103</v>
      </c>
      <c r="AG150" s="47">
        <v>15.5</v>
      </c>
      <c r="AH150" s="47">
        <v>11.6</v>
      </c>
      <c r="AI150" s="47">
        <v>18.8</v>
      </c>
      <c r="AJ150" s="47">
        <v>48</v>
      </c>
    </row>
    <row r="151" spans="1:36" x14ac:dyDescent="0.25">
      <c r="A151" s="47" t="s">
        <v>478</v>
      </c>
      <c r="B151" s="47" t="s">
        <v>479</v>
      </c>
      <c r="C151" s="47">
        <v>5695</v>
      </c>
      <c r="D151" s="47" t="s">
        <v>49</v>
      </c>
      <c r="E151" s="47">
        <v>445</v>
      </c>
      <c r="F151" s="47">
        <v>550</v>
      </c>
      <c r="G151" s="47">
        <v>156</v>
      </c>
      <c r="H151" s="42">
        <v>4561</v>
      </c>
      <c r="I151" s="47">
        <v>684</v>
      </c>
      <c r="J151" s="47">
        <v>43.7</v>
      </c>
      <c r="K151" s="47">
        <v>47.1</v>
      </c>
      <c r="L151" s="47">
        <v>50.1</v>
      </c>
      <c r="M151" s="47">
        <v>20.7</v>
      </c>
      <c r="N151" s="47">
        <v>498</v>
      </c>
      <c r="O151" s="47">
        <v>85.4</v>
      </c>
      <c r="P151" s="47"/>
      <c r="Q151" s="47">
        <v>261</v>
      </c>
      <c r="R151" s="47">
        <v>35.799999999999997</v>
      </c>
      <c r="S151" s="47">
        <v>752</v>
      </c>
      <c r="T151" s="42">
        <v>1191</v>
      </c>
      <c r="U151" s="47">
        <v>467</v>
      </c>
      <c r="V151" s="42">
        <v>1157</v>
      </c>
      <c r="W151" s="47">
        <v>614</v>
      </c>
      <c r="X151" s="47">
        <v>1298</v>
      </c>
      <c r="Y151" s="47">
        <v>135</v>
      </c>
      <c r="Z151" s="47">
        <v>33.6</v>
      </c>
      <c r="AA151" s="47">
        <v>17.399999999999999</v>
      </c>
      <c r="AB151" s="47">
        <v>16</v>
      </c>
      <c r="AC151" s="47">
        <v>24.5</v>
      </c>
      <c r="AD151" s="47">
        <v>8.4</v>
      </c>
      <c r="AE151" s="47">
        <v>25</v>
      </c>
      <c r="AF151" s="47">
        <v>107</v>
      </c>
      <c r="AG151" s="47">
        <v>16.5</v>
      </c>
      <c r="AH151" s="47">
        <v>11.2</v>
      </c>
      <c r="AI151" s="47">
        <v>54.6</v>
      </c>
      <c r="AJ151" s="47">
        <v>34</v>
      </c>
    </row>
    <row r="152" spans="1:36" x14ac:dyDescent="0.25">
      <c r="A152" s="47" t="s">
        <v>482</v>
      </c>
      <c r="B152" s="47" t="s">
        <v>483</v>
      </c>
      <c r="C152" s="47">
        <v>5699</v>
      </c>
      <c r="D152" s="47" t="s">
        <v>49</v>
      </c>
      <c r="E152" s="47">
        <v>440</v>
      </c>
      <c r="F152" s="47">
        <v>552</v>
      </c>
      <c r="G152" s="47">
        <v>157</v>
      </c>
      <c r="H152" s="42">
        <v>2811</v>
      </c>
      <c r="I152" s="47">
        <v>706</v>
      </c>
      <c r="J152" s="47">
        <v>44.2</v>
      </c>
      <c r="K152" s="47">
        <v>48.5</v>
      </c>
      <c r="L152" s="47">
        <v>53.9</v>
      </c>
      <c r="M152" s="47">
        <v>42.7</v>
      </c>
      <c r="N152" s="47">
        <v>499</v>
      </c>
      <c r="O152" s="47">
        <v>62</v>
      </c>
      <c r="P152" s="47"/>
      <c r="Q152" s="47">
        <v>261</v>
      </c>
      <c r="R152" s="47">
        <v>29.9</v>
      </c>
      <c r="S152" s="47">
        <v>791</v>
      </c>
      <c r="T152" s="42">
        <v>2442</v>
      </c>
      <c r="U152" s="47">
        <v>491</v>
      </c>
      <c r="V152" s="42">
        <v>1761</v>
      </c>
      <c r="W152" s="47">
        <v>608</v>
      </c>
      <c r="X152" s="47">
        <v>2352</v>
      </c>
      <c r="Y152" s="47">
        <v>165</v>
      </c>
      <c r="Z152" s="47">
        <v>89.1</v>
      </c>
      <c r="AA152" s="47">
        <v>17.600000000000001</v>
      </c>
      <c r="AB152" s="47">
        <v>23.3</v>
      </c>
      <c r="AC152" s="47">
        <v>24.2</v>
      </c>
      <c r="AD152" s="47">
        <v>8.5</v>
      </c>
      <c r="AE152" s="47">
        <v>25.7</v>
      </c>
      <c r="AF152" s="47">
        <v>84.3</v>
      </c>
      <c r="AG152" s="47">
        <v>23</v>
      </c>
      <c r="AH152" s="47">
        <v>12</v>
      </c>
      <c r="AI152" s="47">
        <v>19</v>
      </c>
      <c r="AJ152" s="47">
        <v>26.8</v>
      </c>
    </row>
    <row r="153" spans="1:36" x14ac:dyDescent="0.25">
      <c r="A153" s="47" t="s">
        <v>482</v>
      </c>
      <c r="B153" s="47" t="s">
        <v>483</v>
      </c>
      <c r="C153" s="47">
        <v>5700</v>
      </c>
      <c r="D153" s="47" t="s">
        <v>49</v>
      </c>
      <c r="E153" s="47">
        <v>450</v>
      </c>
      <c r="F153" s="47">
        <v>529</v>
      </c>
      <c r="G153" s="47">
        <v>159</v>
      </c>
      <c r="H153" s="42">
        <v>3491</v>
      </c>
      <c r="I153" s="47">
        <v>698</v>
      </c>
      <c r="J153" s="47">
        <v>24.8</v>
      </c>
      <c r="K153" s="47">
        <v>45.7</v>
      </c>
      <c r="L153" s="47">
        <v>56.8</v>
      </c>
      <c r="M153" s="47">
        <v>27.3</v>
      </c>
      <c r="N153" s="47">
        <v>521</v>
      </c>
      <c r="O153" s="47">
        <v>65.8</v>
      </c>
      <c r="P153" s="47"/>
      <c r="Q153" s="47">
        <v>264</v>
      </c>
      <c r="R153" s="47">
        <v>13.6</v>
      </c>
      <c r="S153" s="47">
        <v>779</v>
      </c>
      <c r="T153" s="42">
        <v>1506</v>
      </c>
      <c r="U153" s="47">
        <v>440</v>
      </c>
      <c r="V153" s="42">
        <v>1413</v>
      </c>
      <c r="W153" s="47">
        <v>642</v>
      </c>
      <c r="X153" s="47">
        <v>1231</v>
      </c>
      <c r="Y153" s="47">
        <v>95.3</v>
      </c>
      <c r="Z153" s="47">
        <v>65.8</v>
      </c>
      <c r="AA153" s="47">
        <v>18.2</v>
      </c>
      <c r="AB153" s="47">
        <v>16.5</v>
      </c>
      <c r="AC153" s="47">
        <v>24.3</v>
      </c>
      <c r="AD153" s="47">
        <v>7.9</v>
      </c>
      <c r="AE153" s="47">
        <v>31.1</v>
      </c>
      <c r="AF153" s="47">
        <v>68.599999999999994</v>
      </c>
      <c r="AG153" s="47">
        <v>22</v>
      </c>
      <c r="AH153" s="47">
        <v>10.7</v>
      </c>
      <c r="AI153" s="47">
        <v>24.7</v>
      </c>
      <c r="AJ153" s="47">
        <v>28.7</v>
      </c>
    </row>
    <row r="154" spans="1:36" x14ac:dyDescent="0.25">
      <c r="A154" s="47" t="s">
        <v>485</v>
      </c>
      <c r="B154" s="47" t="s">
        <v>486</v>
      </c>
      <c r="C154" s="47">
        <v>5702</v>
      </c>
      <c r="D154" s="47" t="s">
        <v>49</v>
      </c>
      <c r="E154" s="47">
        <v>421</v>
      </c>
      <c r="F154" s="47">
        <v>536</v>
      </c>
      <c r="G154" s="47">
        <v>154</v>
      </c>
      <c r="H154" s="42">
        <v>3879</v>
      </c>
      <c r="I154" s="47">
        <v>692</v>
      </c>
      <c r="J154" s="47">
        <v>46.1</v>
      </c>
      <c r="K154" s="47">
        <v>44.9</v>
      </c>
      <c r="L154" s="47">
        <v>50.3</v>
      </c>
      <c r="M154" s="47">
        <v>46.8</v>
      </c>
      <c r="N154" s="47">
        <v>500</v>
      </c>
      <c r="O154" s="47">
        <v>65.2</v>
      </c>
      <c r="P154" s="47"/>
      <c r="Q154" s="47">
        <v>257</v>
      </c>
      <c r="R154" s="47">
        <v>12.8</v>
      </c>
      <c r="S154" s="47">
        <v>803</v>
      </c>
      <c r="T154" s="42">
        <v>1679</v>
      </c>
      <c r="U154" s="47">
        <v>359</v>
      </c>
      <c r="V154" s="42">
        <v>1225</v>
      </c>
      <c r="W154" s="47">
        <v>599</v>
      </c>
      <c r="X154" s="47">
        <v>1480</v>
      </c>
      <c r="Y154" s="47">
        <v>145</v>
      </c>
      <c r="Z154" s="47">
        <v>64.900000000000006</v>
      </c>
      <c r="AA154" s="47">
        <v>18</v>
      </c>
      <c r="AB154" s="47">
        <v>15.4</v>
      </c>
      <c r="AC154" s="47">
        <v>24.8</v>
      </c>
      <c r="AD154" s="47">
        <v>8.6</v>
      </c>
      <c r="AE154" s="47">
        <v>31.5</v>
      </c>
      <c r="AF154" s="47">
        <v>141</v>
      </c>
      <c r="AG154" s="47">
        <v>17</v>
      </c>
      <c r="AH154" s="47">
        <v>12.2</v>
      </c>
      <c r="AI154" s="47">
        <v>13.2</v>
      </c>
      <c r="AJ154" s="47">
        <v>29.5</v>
      </c>
    </row>
    <row r="155" spans="1:36" x14ac:dyDescent="0.25">
      <c r="A155" s="47" t="s">
        <v>487</v>
      </c>
      <c r="B155" s="47" t="s">
        <v>488</v>
      </c>
      <c r="C155" s="47">
        <v>5706</v>
      </c>
      <c r="D155" s="47" t="s">
        <v>49</v>
      </c>
      <c r="E155" s="47">
        <v>354</v>
      </c>
      <c r="F155" s="47">
        <v>584</v>
      </c>
      <c r="G155" s="47">
        <v>157</v>
      </c>
      <c r="H155" s="42">
        <v>2013</v>
      </c>
      <c r="I155" s="47">
        <v>738</v>
      </c>
      <c r="J155" s="47">
        <v>49</v>
      </c>
      <c r="K155" s="47">
        <v>51.9</v>
      </c>
      <c r="L155" s="47">
        <v>49.3</v>
      </c>
      <c r="M155" s="47">
        <v>46</v>
      </c>
      <c r="N155" s="47">
        <v>518</v>
      </c>
      <c r="O155" s="47">
        <v>55.7</v>
      </c>
      <c r="P155" s="47"/>
      <c r="Q155" s="47">
        <v>269</v>
      </c>
      <c r="R155" s="47">
        <v>17.3</v>
      </c>
      <c r="S155" s="47">
        <v>979</v>
      </c>
      <c r="T155" s="42">
        <v>1936</v>
      </c>
      <c r="U155" s="47">
        <v>431</v>
      </c>
      <c r="V155" s="42">
        <v>1400</v>
      </c>
      <c r="W155" s="47">
        <v>638</v>
      </c>
      <c r="X155" s="47">
        <v>2331</v>
      </c>
      <c r="Y155" s="47">
        <v>135</v>
      </c>
      <c r="Z155" s="47">
        <v>57.6</v>
      </c>
      <c r="AA155" s="47">
        <v>19.899999999999999</v>
      </c>
      <c r="AB155" s="47">
        <v>16.7</v>
      </c>
      <c r="AC155" s="47">
        <v>28.6</v>
      </c>
      <c r="AD155" s="47">
        <v>9.8000000000000007</v>
      </c>
      <c r="AE155" s="47">
        <v>29.5</v>
      </c>
      <c r="AF155" s="47">
        <v>174</v>
      </c>
      <c r="AG155" s="47">
        <v>12.5</v>
      </c>
      <c r="AH155" s="47">
        <v>11.6</v>
      </c>
      <c r="AI155" s="47">
        <v>20.3</v>
      </c>
      <c r="AJ155" s="47">
        <v>26.2</v>
      </c>
    </row>
    <row r="156" spans="1:36" x14ac:dyDescent="0.25">
      <c r="A156" s="47" t="s">
        <v>489</v>
      </c>
      <c r="B156" s="47" t="s">
        <v>490</v>
      </c>
      <c r="C156" s="47">
        <v>5714</v>
      </c>
      <c r="D156" s="47" t="s">
        <v>49</v>
      </c>
      <c r="E156" s="47">
        <v>460</v>
      </c>
      <c r="F156" s="47">
        <v>532</v>
      </c>
      <c r="G156" s="47">
        <v>155</v>
      </c>
      <c r="H156" s="42">
        <v>4923</v>
      </c>
      <c r="I156" s="47">
        <v>704</v>
      </c>
      <c r="J156" s="47">
        <v>55.8</v>
      </c>
      <c r="K156" s="47">
        <v>44.3</v>
      </c>
      <c r="L156" s="47">
        <v>52.8</v>
      </c>
      <c r="M156" s="47">
        <v>26.3</v>
      </c>
      <c r="N156" s="47">
        <v>495</v>
      </c>
      <c r="O156" s="47">
        <v>56.2</v>
      </c>
      <c r="P156" s="47"/>
      <c r="Q156" s="47">
        <v>277</v>
      </c>
      <c r="R156" s="47">
        <v>13.2</v>
      </c>
      <c r="S156" s="47">
        <v>881</v>
      </c>
      <c r="T156" s="42">
        <v>1994</v>
      </c>
      <c r="U156" s="47">
        <v>403</v>
      </c>
      <c r="V156" s="42">
        <v>1560</v>
      </c>
      <c r="W156" s="47">
        <v>589</v>
      </c>
      <c r="X156" s="47">
        <v>1629</v>
      </c>
      <c r="Y156" s="47">
        <v>144</v>
      </c>
      <c r="Z156" s="47">
        <v>46.3</v>
      </c>
      <c r="AA156" s="47">
        <v>18.3</v>
      </c>
      <c r="AB156" s="47">
        <v>18</v>
      </c>
      <c r="AC156" s="47">
        <v>24.2</v>
      </c>
      <c r="AD156" s="47">
        <v>8.6</v>
      </c>
      <c r="AE156" s="47">
        <v>31.4</v>
      </c>
      <c r="AF156" s="47">
        <v>96.4</v>
      </c>
      <c r="AG156" s="47">
        <v>15.5</v>
      </c>
      <c r="AH156" s="47">
        <v>10.7</v>
      </c>
      <c r="AI156" s="47">
        <v>21.8</v>
      </c>
      <c r="AJ156" s="47">
        <v>53</v>
      </c>
    </row>
    <row r="157" spans="1:36" x14ac:dyDescent="0.25">
      <c r="A157" s="47" t="s">
        <v>491</v>
      </c>
      <c r="B157" s="47" t="s">
        <v>492</v>
      </c>
      <c r="C157" s="47">
        <v>5726</v>
      </c>
      <c r="D157" s="47" t="s">
        <v>49</v>
      </c>
      <c r="E157" s="47">
        <v>457</v>
      </c>
      <c r="F157" s="47">
        <v>567</v>
      </c>
      <c r="G157" s="47">
        <v>157</v>
      </c>
      <c r="H157" s="42">
        <v>6756</v>
      </c>
      <c r="I157" s="47">
        <v>792</v>
      </c>
      <c r="J157" s="47">
        <v>41.1</v>
      </c>
      <c r="K157" s="47">
        <v>42.1</v>
      </c>
      <c r="L157" s="47">
        <v>60.8</v>
      </c>
      <c r="M157" s="47">
        <v>34.200000000000003</v>
      </c>
      <c r="N157" s="47">
        <v>587</v>
      </c>
      <c r="O157" s="47">
        <v>72.599999999999994</v>
      </c>
      <c r="P157" s="47"/>
      <c r="Q157" s="47">
        <v>280</v>
      </c>
      <c r="R157" s="47">
        <v>24.9</v>
      </c>
      <c r="S157" s="47">
        <v>1038</v>
      </c>
      <c r="T157" s="42">
        <v>1301</v>
      </c>
      <c r="U157" s="47">
        <v>522</v>
      </c>
      <c r="V157" s="42">
        <v>1192</v>
      </c>
      <c r="W157" s="47">
        <v>580</v>
      </c>
      <c r="X157" s="47">
        <v>1209</v>
      </c>
      <c r="Y157" s="47">
        <v>142</v>
      </c>
      <c r="Z157" s="47">
        <v>117</v>
      </c>
      <c r="AA157" s="47">
        <v>24.7</v>
      </c>
      <c r="AB157" s="47">
        <v>16.7</v>
      </c>
      <c r="AC157" s="47">
        <v>30.8</v>
      </c>
      <c r="AD157" s="47">
        <v>8.9</v>
      </c>
      <c r="AE157" s="47">
        <v>33.1</v>
      </c>
      <c r="AF157" s="47">
        <v>221</v>
      </c>
      <c r="AG157" s="47">
        <v>15.5</v>
      </c>
      <c r="AH157" s="47">
        <v>10.199999999999999</v>
      </c>
      <c r="AI157" s="47">
        <v>24.4</v>
      </c>
      <c r="AJ157" s="47">
        <v>36.5</v>
      </c>
    </row>
    <row r="158" spans="1:36" x14ac:dyDescent="0.25">
      <c r="A158" s="47" t="s">
        <v>493</v>
      </c>
      <c r="B158" s="47" t="s">
        <v>494</v>
      </c>
      <c r="C158" s="47">
        <v>5729</v>
      </c>
      <c r="D158" s="47" t="s">
        <v>49</v>
      </c>
      <c r="E158" s="47">
        <v>450</v>
      </c>
      <c r="F158" s="47">
        <v>540</v>
      </c>
      <c r="G158" s="47">
        <v>159</v>
      </c>
      <c r="H158" s="42">
        <v>3089</v>
      </c>
      <c r="I158" s="47">
        <v>686</v>
      </c>
      <c r="J158" s="47">
        <v>57.3</v>
      </c>
      <c r="K158" s="47">
        <v>44.5</v>
      </c>
      <c r="L158" s="47">
        <v>70.599999999999994</v>
      </c>
      <c r="M158" s="47">
        <v>18.8</v>
      </c>
      <c r="N158" s="47">
        <v>527</v>
      </c>
      <c r="O158" s="47">
        <v>48.9</v>
      </c>
      <c r="P158" s="47"/>
      <c r="Q158" s="47">
        <v>277</v>
      </c>
      <c r="R158" s="47">
        <v>16.5</v>
      </c>
      <c r="S158" s="47">
        <v>917</v>
      </c>
      <c r="T158" s="42">
        <v>2066</v>
      </c>
      <c r="U158" s="47">
        <v>410</v>
      </c>
      <c r="V158" s="42">
        <v>1599</v>
      </c>
      <c r="W158" s="47">
        <v>660</v>
      </c>
      <c r="X158" s="47">
        <v>1625</v>
      </c>
      <c r="Y158" s="47">
        <v>244</v>
      </c>
      <c r="Z158" s="47">
        <v>60.1</v>
      </c>
      <c r="AA158" s="47">
        <v>16.2</v>
      </c>
      <c r="AB158" s="47">
        <v>28.5</v>
      </c>
      <c r="AC158" s="47">
        <v>24.6</v>
      </c>
      <c r="AD158" s="47">
        <v>9.1</v>
      </c>
      <c r="AE158" s="47">
        <v>30.3</v>
      </c>
      <c r="AF158" s="47">
        <v>141</v>
      </c>
      <c r="AG158" s="47">
        <v>15.5</v>
      </c>
      <c r="AH158" s="47">
        <v>14.5</v>
      </c>
      <c r="AI158" s="47">
        <v>27.8</v>
      </c>
      <c r="AJ158" s="47">
        <v>34.700000000000003</v>
      </c>
    </row>
    <row r="159" spans="1:36" x14ac:dyDescent="0.25">
      <c r="A159" s="47" t="s">
        <v>495</v>
      </c>
      <c r="B159" s="47" t="s">
        <v>494</v>
      </c>
      <c r="C159" s="47">
        <v>5730</v>
      </c>
      <c r="D159" s="47" t="s">
        <v>49</v>
      </c>
      <c r="E159" s="47">
        <v>474</v>
      </c>
      <c r="F159" s="47">
        <v>545</v>
      </c>
      <c r="G159" s="47">
        <v>163</v>
      </c>
      <c r="H159" s="42">
        <v>3162</v>
      </c>
      <c r="I159" s="47">
        <v>718</v>
      </c>
      <c r="J159" s="47">
        <v>50.3</v>
      </c>
      <c r="K159" s="47">
        <v>46</v>
      </c>
      <c r="L159" s="47">
        <v>65.599999999999994</v>
      </c>
      <c r="M159" s="47">
        <v>29.7</v>
      </c>
      <c r="N159" s="47">
        <v>540</v>
      </c>
      <c r="O159" s="47">
        <v>62.7</v>
      </c>
      <c r="P159" s="47">
        <v>213</v>
      </c>
      <c r="Q159" s="47">
        <v>261</v>
      </c>
      <c r="R159" s="47">
        <v>13.1</v>
      </c>
      <c r="S159" s="47">
        <v>832</v>
      </c>
      <c r="T159" s="42">
        <v>2417</v>
      </c>
      <c r="U159" s="47">
        <v>409</v>
      </c>
      <c r="V159" s="42">
        <v>1498</v>
      </c>
      <c r="W159" s="47">
        <v>613</v>
      </c>
      <c r="X159" s="47">
        <v>2251</v>
      </c>
      <c r="Y159" s="47">
        <v>250</v>
      </c>
      <c r="Z159" s="47">
        <v>59.3</v>
      </c>
      <c r="AA159" s="47">
        <v>19.899999999999999</v>
      </c>
      <c r="AB159" s="47">
        <v>14.8</v>
      </c>
      <c r="AC159" s="47">
        <v>24</v>
      </c>
      <c r="AD159" s="47">
        <v>8.6</v>
      </c>
      <c r="AE159" s="47">
        <v>30.5</v>
      </c>
      <c r="AF159" s="47">
        <v>113</v>
      </c>
      <c r="AG159" s="47">
        <v>17.5</v>
      </c>
      <c r="AH159" s="47">
        <v>13.1</v>
      </c>
      <c r="AI159" s="47">
        <v>19.2</v>
      </c>
      <c r="AJ159" s="47">
        <v>26</v>
      </c>
    </row>
    <row r="160" spans="1:36" x14ac:dyDescent="0.25">
      <c r="A160" s="47" t="s">
        <v>497</v>
      </c>
      <c r="B160" s="47" t="s">
        <v>498</v>
      </c>
      <c r="C160" s="47">
        <v>5732</v>
      </c>
      <c r="D160" s="47" t="s">
        <v>49</v>
      </c>
      <c r="E160" s="47">
        <v>471</v>
      </c>
      <c r="F160" s="47">
        <v>542</v>
      </c>
      <c r="G160" s="47">
        <v>161</v>
      </c>
      <c r="H160" s="42">
        <v>4733</v>
      </c>
      <c r="I160" s="47">
        <v>698</v>
      </c>
      <c r="J160" s="47">
        <v>52.7</v>
      </c>
      <c r="K160" s="47">
        <v>47.6</v>
      </c>
      <c r="L160" s="47">
        <v>57.5</v>
      </c>
      <c r="M160" s="47">
        <v>21.7</v>
      </c>
      <c r="N160" s="47">
        <v>515</v>
      </c>
      <c r="O160" s="47">
        <v>64.099999999999994</v>
      </c>
      <c r="P160" s="47">
        <v>201</v>
      </c>
      <c r="Q160" s="47">
        <v>221</v>
      </c>
      <c r="R160" s="47">
        <v>39.6</v>
      </c>
      <c r="S160" s="47">
        <v>773</v>
      </c>
      <c r="T160" s="42">
        <v>2121</v>
      </c>
      <c r="U160" s="47">
        <v>350</v>
      </c>
      <c r="V160" s="42">
        <v>1526</v>
      </c>
      <c r="W160" s="47">
        <v>600</v>
      </c>
      <c r="X160" s="47">
        <v>2191</v>
      </c>
      <c r="Y160" s="47">
        <v>177</v>
      </c>
      <c r="Z160" s="47">
        <v>131</v>
      </c>
      <c r="AA160" s="47">
        <v>16.100000000000001</v>
      </c>
      <c r="AB160" s="47">
        <v>43.5</v>
      </c>
      <c r="AC160" s="47">
        <v>24.5</v>
      </c>
      <c r="AD160" s="47">
        <v>8.9</v>
      </c>
      <c r="AE160" s="47">
        <v>31.4</v>
      </c>
      <c r="AF160" s="47">
        <v>249</v>
      </c>
      <c r="AG160" s="47">
        <v>23.5</v>
      </c>
      <c r="AH160" s="47">
        <v>13.9</v>
      </c>
      <c r="AI160" s="47">
        <v>20.8</v>
      </c>
      <c r="AJ160" s="47">
        <v>31</v>
      </c>
    </row>
    <row r="161" spans="1:36" x14ac:dyDescent="0.25">
      <c r="A161" s="47" t="s">
        <v>500</v>
      </c>
      <c r="B161" s="47" t="s">
        <v>501</v>
      </c>
      <c r="C161" s="47">
        <v>5735</v>
      </c>
      <c r="D161" s="47" t="s">
        <v>49</v>
      </c>
      <c r="E161" s="47">
        <v>453</v>
      </c>
      <c r="F161" s="47">
        <v>563</v>
      </c>
      <c r="G161" s="47">
        <v>165</v>
      </c>
      <c r="H161" s="42">
        <v>4039</v>
      </c>
      <c r="I161" s="47">
        <v>763</v>
      </c>
      <c r="J161" s="47">
        <v>51.3</v>
      </c>
      <c r="K161" s="47">
        <v>46.5</v>
      </c>
      <c r="L161" s="47">
        <v>49.7</v>
      </c>
      <c r="M161" s="47">
        <v>30</v>
      </c>
      <c r="N161" s="47">
        <v>508</v>
      </c>
      <c r="O161" s="47">
        <v>58.9</v>
      </c>
      <c r="P161" s="47"/>
      <c r="Q161" s="47">
        <v>238</v>
      </c>
      <c r="R161" s="47">
        <v>23.7</v>
      </c>
      <c r="S161" s="47">
        <v>886</v>
      </c>
      <c r="T161" s="42">
        <v>1498</v>
      </c>
      <c r="U161" s="47">
        <v>448</v>
      </c>
      <c r="V161" s="42">
        <v>1279</v>
      </c>
      <c r="W161" s="47">
        <v>616</v>
      </c>
      <c r="X161" s="47">
        <v>1223</v>
      </c>
      <c r="Y161" s="47">
        <v>132</v>
      </c>
      <c r="Z161" s="47">
        <v>143</v>
      </c>
      <c r="AA161" s="47">
        <v>18.5</v>
      </c>
      <c r="AB161" s="47">
        <v>18.600000000000001</v>
      </c>
      <c r="AC161" s="47">
        <v>18.899999999999999</v>
      </c>
      <c r="AD161" s="47">
        <v>10.4</v>
      </c>
      <c r="AE161" s="47">
        <v>33</v>
      </c>
      <c r="AF161" s="47">
        <v>73.7</v>
      </c>
      <c r="AG161" s="47">
        <v>15</v>
      </c>
      <c r="AH161" s="47">
        <v>13.5</v>
      </c>
      <c r="AI161" s="47">
        <v>38.5</v>
      </c>
      <c r="AJ161" s="47">
        <v>27.8</v>
      </c>
    </row>
    <row r="162" spans="1:36" x14ac:dyDescent="0.25">
      <c r="A162" s="47" t="s">
        <v>503</v>
      </c>
      <c r="B162" s="47" t="s">
        <v>504</v>
      </c>
      <c r="C162" s="47">
        <v>5744</v>
      </c>
      <c r="D162" s="47" t="s">
        <v>49</v>
      </c>
      <c r="E162" s="47">
        <v>447</v>
      </c>
      <c r="F162" s="47">
        <v>533</v>
      </c>
      <c r="G162" s="47">
        <v>161</v>
      </c>
      <c r="H162" s="42">
        <v>3265</v>
      </c>
      <c r="I162" s="47">
        <v>706</v>
      </c>
      <c r="J162" s="47">
        <v>54.4</v>
      </c>
      <c r="K162" s="47">
        <v>48.1</v>
      </c>
      <c r="L162" s="47">
        <v>56.7</v>
      </c>
      <c r="M162" s="47">
        <v>34</v>
      </c>
      <c r="N162" s="47">
        <v>501</v>
      </c>
      <c r="O162" s="47">
        <v>54.7</v>
      </c>
      <c r="P162" s="47"/>
      <c r="Q162" s="47">
        <v>323</v>
      </c>
      <c r="R162" s="47">
        <v>13.9</v>
      </c>
      <c r="S162" s="47">
        <v>811</v>
      </c>
      <c r="T162" s="42">
        <v>2249</v>
      </c>
      <c r="U162" s="47">
        <v>545</v>
      </c>
      <c r="V162" s="42">
        <v>1732</v>
      </c>
      <c r="W162" s="47">
        <v>684</v>
      </c>
      <c r="X162" s="47">
        <v>1947</v>
      </c>
      <c r="Y162" s="47">
        <v>229</v>
      </c>
      <c r="Z162" s="47">
        <v>72.8</v>
      </c>
      <c r="AA162" s="47">
        <v>17</v>
      </c>
      <c r="AB162" s="47">
        <v>17.899999999999999</v>
      </c>
      <c r="AC162" s="47">
        <v>23.8</v>
      </c>
      <c r="AD162" s="47">
        <v>8.6999999999999993</v>
      </c>
      <c r="AE162" s="47">
        <v>31.3</v>
      </c>
      <c r="AF162" s="47">
        <v>120</v>
      </c>
      <c r="AG162" s="47">
        <v>17.5</v>
      </c>
      <c r="AH162" s="47">
        <v>10.199999999999999</v>
      </c>
      <c r="AI162" s="47">
        <v>28.1</v>
      </c>
      <c r="AJ162" s="47">
        <v>22.7</v>
      </c>
    </row>
    <row r="163" spans="1:36" x14ac:dyDescent="0.25">
      <c r="A163" s="47" t="s">
        <v>506</v>
      </c>
      <c r="B163" s="47" t="s">
        <v>507</v>
      </c>
      <c r="C163" s="47">
        <v>5747</v>
      </c>
      <c r="D163" s="47" t="s">
        <v>49</v>
      </c>
      <c r="E163" s="47">
        <v>467</v>
      </c>
      <c r="F163" s="47">
        <v>568</v>
      </c>
      <c r="G163" s="47">
        <v>164</v>
      </c>
      <c r="H163" s="42">
        <v>3744</v>
      </c>
      <c r="I163" s="47">
        <v>740</v>
      </c>
      <c r="J163" s="47">
        <v>49.4</v>
      </c>
      <c r="K163" s="47">
        <v>45.2</v>
      </c>
      <c r="L163" s="47">
        <v>50.4</v>
      </c>
      <c r="M163" s="47">
        <v>58.7</v>
      </c>
      <c r="N163" s="47">
        <v>516</v>
      </c>
      <c r="O163" s="47">
        <v>69.7</v>
      </c>
      <c r="P163" s="47"/>
      <c r="Q163" s="47">
        <v>185</v>
      </c>
      <c r="R163" s="47">
        <v>14</v>
      </c>
      <c r="S163" s="47">
        <v>846</v>
      </c>
      <c r="T163" s="42">
        <v>1487</v>
      </c>
      <c r="U163" s="47">
        <v>523</v>
      </c>
      <c r="V163" s="42">
        <v>1246</v>
      </c>
      <c r="W163" s="47">
        <v>558</v>
      </c>
      <c r="X163" s="47">
        <v>1413</v>
      </c>
      <c r="Y163" s="47">
        <v>224</v>
      </c>
      <c r="Z163" s="47">
        <v>56</v>
      </c>
      <c r="AA163" s="47">
        <v>18.2</v>
      </c>
      <c r="AB163" s="47">
        <v>16.600000000000001</v>
      </c>
      <c r="AC163" s="47">
        <v>20.399999999999999</v>
      </c>
      <c r="AD163" s="47">
        <v>9</v>
      </c>
      <c r="AE163" s="47">
        <v>30.8</v>
      </c>
      <c r="AF163" s="47">
        <v>175</v>
      </c>
      <c r="AG163" s="47">
        <v>57</v>
      </c>
      <c r="AH163" s="47">
        <v>9.3000000000000007</v>
      </c>
      <c r="AI163" s="47">
        <v>19</v>
      </c>
      <c r="AJ163" s="47">
        <v>20.100000000000001</v>
      </c>
    </row>
    <row r="164" spans="1:36" x14ac:dyDescent="0.25">
      <c r="A164" s="47" t="s">
        <v>509</v>
      </c>
      <c r="B164" s="47" t="s">
        <v>510</v>
      </c>
      <c r="C164" s="47">
        <v>5749</v>
      </c>
      <c r="D164" s="47" t="s">
        <v>49</v>
      </c>
      <c r="E164" s="47">
        <v>462</v>
      </c>
      <c r="F164" s="47">
        <v>584</v>
      </c>
      <c r="G164" s="47">
        <v>167</v>
      </c>
      <c r="H164" s="42">
        <v>4182</v>
      </c>
      <c r="I164" s="47">
        <v>748</v>
      </c>
      <c r="J164" s="47">
        <v>51.1</v>
      </c>
      <c r="K164" s="47">
        <v>49.2</v>
      </c>
      <c r="L164" s="47">
        <v>48.5</v>
      </c>
      <c r="M164" s="47">
        <v>26.5</v>
      </c>
      <c r="N164" s="47">
        <v>514</v>
      </c>
      <c r="O164" s="47">
        <v>126</v>
      </c>
      <c r="P164" s="47">
        <v>182</v>
      </c>
      <c r="Q164" s="47">
        <v>185</v>
      </c>
      <c r="R164" s="47">
        <v>24.8</v>
      </c>
      <c r="S164" s="47">
        <v>899</v>
      </c>
      <c r="T164" s="42">
        <v>2017</v>
      </c>
      <c r="U164" s="47">
        <v>283</v>
      </c>
      <c r="V164" s="42">
        <v>1209</v>
      </c>
      <c r="W164" s="47">
        <v>593</v>
      </c>
      <c r="X164" s="47">
        <v>1575</v>
      </c>
      <c r="Y164" s="47">
        <v>134</v>
      </c>
      <c r="Z164" s="47">
        <v>71.7</v>
      </c>
      <c r="AA164" s="47">
        <v>18.600000000000001</v>
      </c>
      <c r="AB164" s="47">
        <v>25</v>
      </c>
      <c r="AC164" s="47">
        <v>20.8</v>
      </c>
      <c r="AD164" s="47">
        <v>8.9</v>
      </c>
      <c r="AE164" s="47">
        <v>33.9</v>
      </c>
      <c r="AF164" s="47">
        <v>133</v>
      </c>
      <c r="AG164" s="47">
        <v>16.5</v>
      </c>
      <c r="AH164" s="47">
        <v>10.6</v>
      </c>
      <c r="AI164" s="47">
        <v>19.600000000000001</v>
      </c>
      <c r="AJ164" s="47">
        <v>19.899999999999999</v>
      </c>
    </row>
    <row r="165" spans="1:36" x14ac:dyDescent="0.25">
      <c r="A165" s="47" t="s">
        <v>512</v>
      </c>
      <c r="B165" s="47" t="s">
        <v>513</v>
      </c>
      <c r="C165" s="47">
        <v>5752</v>
      </c>
      <c r="D165" s="47" t="s">
        <v>49</v>
      </c>
      <c r="E165" s="47">
        <v>484</v>
      </c>
      <c r="F165" s="47">
        <v>578</v>
      </c>
      <c r="G165" s="47">
        <v>166</v>
      </c>
      <c r="H165" s="42">
        <v>3308</v>
      </c>
      <c r="I165" s="47">
        <v>763</v>
      </c>
      <c r="J165" s="47">
        <v>49.1</v>
      </c>
      <c r="K165" s="47">
        <v>49.2</v>
      </c>
      <c r="L165" s="47">
        <v>58.1</v>
      </c>
      <c r="M165" s="47">
        <v>31.2</v>
      </c>
      <c r="N165" s="47">
        <v>520</v>
      </c>
      <c r="O165" s="47">
        <v>70.599999999999994</v>
      </c>
      <c r="P165" s="47"/>
      <c r="Q165" s="47">
        <v>186</v>
      </c>
      <c r="R165" s="47">
        <v>71.099999999999994</v>
      </c>
      <c r="S165" s="47">
        <v>893</v>
      </c>
      <c r="T165" s="42">
        <v>1817</v>
      </c>
      <c r="U165" s="47">
        <v>312</v>
      </c>
      <c r="V165" s="42">
        <v>1220</v>
      </c>
      <c r="W165" s="47">
        <v>582</v>
      </c>
      <c r="X165" s="47">
        <v>1218</v>
      </c>
      <c r="Y165" s="47">
        <v>154</v>
      </c>
      <c r="Z165" s="47">
        <v>52.8</v>
      </c>
      <c r="AA165" s="47">
        <v>21</v>
      </c>
      <c r="AB165" s="47">
        <v>16</v>
      </c>
      <c r="AC165" s="47">
        <v>20.100000000000001</v>
      </c>
      <c r="AD165" s="47">
        <v>8.6</v>
      </c>
      <c r="AE165" s="47">
        <v>32.799999999999997</v>
      </c>
      <c r="AF165" s="47">
        <v>95.8</v>
      </c>
      <c r="AG165" s="47">
        <v>21.5</v>
      </c>
      <c r="AH165" s="47">
        <v>10.199999999999999</v>
      </c>
      <c r="AI165" s="47">
        <v>21.8</v>
      </c>
      <c r="AJ165" s="47">
        <v>25.1</v>
      </c>
    </row>
    <row r="166" spans="1:36" x14ac:dyDescent="0.25">
      <c r="A166" s="47" t="s">
        <v>515</v>
      </c>
      <c r="B166" s="47" t="s">
        <v>516</v>
      </c>
      <c r="C166" s="47">
        <v>5755</v>
      </c>
      <c r="D166" s="47" t="s">
        <v>49</v>
      </c>
      <c r="E166" s="47">
        <v>448</v>
      </c>
      <c r="F166" s="47">
        <v>535</v>
      </c>
      <c r="G166" s="47">
        <v>161</v>
      </c>
      <c r="H166" s="42">
        <v>3133</v>
      </c>
      <c r="I166" s="47">
        <v>720</v>
      </c>
      <c r="J166" s="47">
        <v>55.4</v>
      </c>
      <c r="K166" s="47">
        <v>48.4</v>
      </c>
      <c r="L166" s="47">
        <v>54</v>
      </c>
      <c r="M166" s="47">
        <v>35.700000000000003</v>
      </c>
      <c r="N166" s="47">
        <v>496</v>
      </c>
      <c r="O166" s="47">
        <v>60.2</v>
      </c>
      <c r="P166" s="47"/>
      <c r="Q166" s="47">
        <v>169</v>
      </c>
      <c r="R166" s="47">
        <v>12.8</v>
      </c>
      <c r="S166" s="47">
        <v>811</v>
      </c>
      <c r="T166" s="42">
        <v>1839</v>
      </c>
      <c r="U166" s="47">
        <v>278</v>
      </c>
      <c r="V166" s="42">
        <v>1412</v>
      </c>
      <c r="W166" s="47">
        <v>576</v>
      </c>
      <c r="X166" s="47">
        <v>1703</v>
      </c>
      <c r="Y166" s="47">
        <v>152</v>
      </c>
      <c r="Z166" s="47">
        <v>132</v>
      </c>
      <c r="AA166" s="47">
        <v>18</v>
      </c>
      <c r="AB166" s="47">
        <v>59.8</v>
      </c>
      <c r="AC166" s="47">
        <v>20.8</v>
      </c>
      <c r="AD166" s="47">
        <v>9.1999999999999993</v>
      </c>
      <c r="AE166" s="47">
        <v>31.6</v>
      </c>
      <c r="AF166" s="47">
        <v>123</v>
      </c>
      <c r="AG166" s="47">
        <v>20.5</v>
      </c>
      <c r="AH166" s="47">
        <v>14.3</v>
      </c>
      <c r="AI166" s="47">
        <v>24.8</v>
      </c>
      <c r="AJ166" s="47">
        <v>15.2</v>
      </c>
    </row>
    <row r="167" spans="1:36" x14ac:dyDescent="0.25">
      <c r="A167" s="47" t="s">
        <v>518</v>
      </c>
      <c r="B167" s="47" t="s">
        <v>519</v>
      </c>
      <c r="C167" s="47">
        <v>5761</v>
      </c>
      <c r="D167" s="47" t="s">
        <v>49</v>
      </c>
      <c r="E167" s="47">
        <v>453</v>
      </c>
      <c r="F167" s="47">
        <v>578</v>
      </c>
      <c r="G167" s="47">
        <v>163</v>
      </c>
      <c r="H167" s="42">
        <v>4033</v>
      </c>
      <c r="I167" s="47">
        <v>709</v>
      </c>
      <c r="J167" s="47">
        <v>54.1</v>
      </c>
      <c r="K167" s="47">
        <v>47.2</v>
      </c>
      <c r="L167" s="47">
        <v>56.2</v>
      </c>
      <c r="M167" s="47">
        <v>18.8</v>
      </c>
      <c r="N167" s="47">
        <v>502</v>
      </c>
      <c r="O167" s="47">
        <v>41.4</v>
      </c>
      <c r="P167" s="47"/>
      <c r="Q167" s="47">
        <v>177</v>
      </c>
      <c r="R167" s="47">
        <v>27.8</v>
      </c>
      <c r="S167" s="47">
        <v>864</v>
      </c>
      <c r="T167" s="42">
        <v>2739</v>
      </c>
      <c r="U167" s="47">
        <v>376</v>
      </c>
      <c r="V167" s="42">
        <v>1701</v>
      </c>
      <c r="W167" s="47">
        <v>613</v>
      </c>
      <c r="X167" s="47">
        <v>2375</v>
      </c>
      <c r="Y167" s="47">
        <v>191</v>
      </c>
      <c r="Z167" s="47">
        <v>168</v>
      </c>
      <c r="AA167" s="47">
        <v>19.600000000000001</v>
      </c>
      <c r="AB167" s="47">
        <v>15.3</v>
      </c>
      <c r="AC167" s="47">
        <v>25.3</v>
      </c>
      <c r="AD167" s="47">
        <v>8.9</v>
      </c>
      <c r="AE167" s="47">
        <v>32.9</v>
      </c>
      <c r="AF167" s="47">
        <v>215</v>
      </c>
      <c r="AG167" s="47">
        <v>26</v>
      </c>
      <c r="AH167" s="47">
        <v>10.7</v>
      </c>
      <c r="AI167" s="47">
        <v>42.3</v>
      </c>
      <c r="AJ167" s="47">
        <v>30.7</v>
      </c>
    </row>
    <row r="168" spans="1:36" x14ac:dyDescent="0.25">
      <c r="A168" s="47" t="s">
        <v>522</v>
      </c>
      <c r="B168" s="47" t="s">
        <v>519</v>
      </c>
      <c r="C168" s="47">
        <v>5762</v>
      </c>
      <c r="D168" s="47" t="s">
        <v>49</v>
      </c>
      <c r="E168" s="47">
        <v>466</v>
      </c>
      <c r="F168" s="47">
        <v>548</v>
      </c>
      <c r="G168" s="47">
        <v>161</v>
      </c>
      <c r="H168" s="42">
        <v>3067</v>
      </c>
      <c r="I168" s="47">
        <v>710</v>
      </c>
      <c r="J168" s="47">
        <v>58.3</v>
      </c>
      <c r="K168" s="47">
        <v>47.4</v>
      </c>
      <c r="L168" s="47">
        <v>60.9</v>
      </c>
      <c r="M168" s="47">
        <v>26</v>
      </c>
      <c r="N168" s="47">
        <v>510</v>
      </c>
      <c r="O168" s="47">
        <v>48.2</v>
      </c>
      <c r="P168" s="47"/>
      <c r="Q168" s="47">
        <v>172</v>
      </c>
      <c r="R168" s="47">
        <v>15.4</v>
      </c>
      <c r="S168" s="47">
        <v>854</v>
      </c>
      <c r="T168" s="42">
        <v>1732</v>
      </c>
      <c r="U168" s="47">
        <v>276</v>
      </c>
      <c r="V168" s="42">
        <v>1257</v>
      </c>
      <c r="W168" s="47">
        <v>589</v>
      </c>
      <c r="X168" s="47">
        <v>1404</v>
      </c>
      <c r="Y168" s="47">
        <v>156</v>
      </c>
      <c r="Z168" s="47">
        <v>194</v>
      </c>
      <c r="AA168" s="47">
        <v>18.3</v>
      </c>
      <c r="AB168" s="47">
        <v>16.7</v>
      </c>
      <c r="AC168" s="47">
        <v>24</v>
      </c>
      <c r="AD168" s="47">
        <v>8.6</v>
      </c>
      <c r="AE168" s="47">
        <v>30.3</v>
      </c>
      <c r="AF168" s="47">
        <v>199</v>
      </c>
      <c r="AG168" s="47">
        <v>18</v>
      </c>
      <c r="AH168" s="47">
        <v>9.5</v>
      </c>
      <c r="AI168" s="47">
        <v>19.600000000000001</v>
      </c>
      <c r="AJ168" s="47">
        <v>32.5</v>
      </c>
    </row>
    <row r="169" spans="1:36" x14ac:dyDescent="0.25">
      <c r="A169" s="47" t="s">
        <v>524</v>
      </c>
      <c r="B169" s="47" t="s">
        <v>525</v>
      </c>
      <c r="C169" s="47">
        <v>5765</v>
      </c>
      <c r="D169" s="47" t="s">
        <v>49</v>
      </c>
      <c r="E169" s="47">
        <v>453</v>
      </c>
      <c r="F169" s="47">
        <v>534</v>
      </c>
      <c r="G169" s="47">
        <v>160</v>
      </c>
      <c r="H169" s="42">
        <v>3481</v>
      </c>
      <c r="I169" s="47">
        <v>700</v>
      </c>
      <c r="J169" s="47">
        <v>39.4</v>
      </c>
      <c r="K169" s="47">
        <v>48.3</v>
      </c>
      <c r="L169" s="47">
        <v>59.4</v>
      </c>
      <c r="M169" s="47">
        <v>21.3</v>
      </c>
      <c r="N169" s="47">
        <v>505</v>
      </c>
      <c r="O169" s="47">
        <v>133</v>
      </c>
      <c r="P169" s="47"/>
      <c r="Q169" s="47">
        <v>174</v>
      </c>
      <c r="R169" s="47">
        <v>12</v>
      </c>
      <c r="S169" s="47">
        <v>796</v>
      </c>
      <c r="T169" s="42">
        <v>3404</v>
      </c>
      <c r="U169" s="47">
        <v>311</v>
      </c>
      <c r="V169" s="42">
        <v>1758</v>
      </c>
      <c r="W169" s="47">
        <v>633</v>
      </c>
      <c r="X169" s="47">
        <v>2739</v>
      </c>
      <c r="Y169" s="47">
        <v>126</v>
      </c>
      <c r="Z169" s="47">
        <v>183</v>
      </c>
      <c r="AA169" s="47">
        <v>17.100000000000001</v>
      </c>
      <c r="AB169" s="47">
        <v>37</v>
      </c>
      <c r="AC169" s="47">
        <v>23.2</v>
      </c>
      <c r="AD169" s="47">
        <v>7.7</v>
      </c>
      <c r="AE169" s="47">
        <v>30.7</v>
      </c>
      <c r="AF169" s="47">
        <v>207</v>
      </c>
      <c r="AG169" s="47">
        <v>37.5</v>
      </c>
      <c r="AH169" s="47">
        <v>10.8</v>
      </c>
      <c r="AI169" s="47">
        <v>28.1</v>
      </c>
      <c r="AJ169" s="47">
        <v>24.2</v>
      </c>
    </row>
    <row r="170" spans="1:36" x14ac:dyDescent="0.25">
      <c r="A170" s="47" t="s">
        <v>528</v>
      </c>
      <c r="B170" s="47" t="s">
        <v>529</v>
      </c>
      <c r="C170" s="47">
        <v>5768</v>
      </c>
      <c r="D170" s="47" t="s">
        <v>49</v>
      </c>
      <c r="E170" s="47">
        <v>456</v>
      </c>
      <c r="F170" s="47">
        <v>571</v>
      </c>
      <c r="G170" s="47">
        <v>161</v>
      </c>
      <c r="H170" s="42">
        <v>3867</v>
      </c>
      <c r="I170" s="47">
        <v>711</v>
      </c>
      <c r="J170" s="47">
        <v>60.7</v>
      </c>
      <c r="K170" s="47">
        <v>46.3</v>
      </c>
      <c r="L170" s="47">
        <v>49.1</v>
      </c>
      <c r="M170" s="47">
        <v>23.2</v>
      </c>
      <c r="N170" s="47">
        <v>496</v>
      </c>
      <c r="O170" s="47">
        <v>53.7</v>
      </c>
      <c r="P170" s="47"/>
      <c r="Q170" s="47">
        <v>167</v>
      </c>
      <c r="R170" s="47">
        <v>11.5</v>
      </c>
      <c r="S170" s="47">
        <v>806</v>
      </c>
      <c r="T170" s="42">
        <v>1360</v>
      </c>
      <c r="U170" s="47">
        <v>334</v>
      </c>
      <c r="V170" s="42">
        <v>1260</v>
      </c>
      <c r="W170" s="47">
        <v>627</v>
      </c>
      <c r="X170" s="47">
        <v>1295</v>
      </c>
      <c r="Y170" s="47">
        <v>201</v>
      </c>
      <c r="Z170" s="47">
        <v>99</v>
      </c>
      <c r="AA170" s="47">
        <v>18.3</v>
      </c>
      <c r="AB170" s="47">
        <v>17.8</v>
      </c>
      <c r="AC170" s="47">
        <v>19.8</v>
      </c>
      <c r="AD170" s="47">
        <v>8.9</v>
      </c>
      <c r="AE170" s="47">
        <v>30.6</v>
      </c>
      <c r="AF170" s="47">
        <v>108</v>
      </c>
      <c r="AG170" s="47">
        <v>15.5</v>
      </c>
      <c r="AH170" s="47">
        <v>11.2</v>
      </c>
      <c r="AI170" s="47">
        <v>38.700000000000003</v>
      </c>
      <c r="AJ170" s="47">
        <v>25.2</v>
      </c>
    </row>
    <row r="171" spans="1:36" x14ac:dyDescent="0.25">
      <c r="A171" s="47" t="s">
        <v>530</v>
      </c>
      <c r="B171" s="47" t="s">
        <v>531</v>
      </c>
      <c r="C171" s="47">
        <v>5774</v>
      </c>
      <c r="D171" s="47" t="s">
        <v>49</v>
      </c>
      <c r="E171" s="47">
        <v>450</v>
      </c>
      <c r="F171" s="47">
        <v>564</v>
      </c>
      <c r="G171" s="47">
        <v>162</v>
      </c>
      <c r="H171" s="42">
        <v>3340</v>
      </c>
      <c r="I171" s="47">
        <v>740</v>
      </c>
      <c r="J171" s="47">
        <v>52.5</v>
      </c>
      <c r="K171" s="47">
        <v>42.3</v>
      </c>
      <c r="L171" s="47">
        <v>54.7</v>
      </c>
      <c r="M171" s="47">
        <v>32.799999999999997</v>
      </c>
      <c r="N171" s="47">
        <v>514</v>
      </c>
      <c r="O171" s="47">
        <v>62.3</v>
      </c>
      <c r="P171" s="47">
        <v>173</v>
      </c>
      <c r="Q171" s="47">
        <v>163</v>
      </c>
      <c r="R171" s="47">
        <v>15.7</v>
      </c>
      <c r="S171" s="47">
        <v>845</v>
      </c>
      <c r="T171" s="42">
        <v>1577</v>
      </c>
      <c r="U171" s="47">
        <v>386</v>
      </c>
      <c r="V171" s="42">
        <v>1307</v>
      </c>
      <c r="W171" s="47">
        <v>555</v>
      </c>
      <c r="X171" s="47">
        <v>1210</v>
      </c>
      <c r="Y171" s="47">
        <v>140</v>
      </c>
      <c r="Z171" s="47">
        <v>116</v>
      </c>
      <c r="AA171" s="47">
        <v>19.7</v>
      </c>
      <c r="AB171" s="47">
        <v>20.9</v>
      </c>
      <c r="AC171" s="47">
        <v>20.3</v>
      </c>
      <c r="AD171" s="47">
        <v>8.5</v>
      </c>
      <c r="AE171" s="47">
        <v>30</v>
      </c>
      <c r="AF171" s="47">
        <v>177</v>
      </c>
      <c r="AG171" s="47">
        <v>20.5</v>
      </c>
      <c r="AH171" s="47">
        <v>10.3</v>
      </c>
      <c r="AI171" s="47">
        <v>19.100000000000001</v>
      </c>
      <c r="AJ171" s="47">
        <v>27</v>
      </c>
    </row>
    <row r="172" spans="1:36" x14ac:dyDescent="0.25">
      <c r="A172" s="47" t="s">
        <v>532</v>
      </c>
      <c r="B172" s="47" t="s">
        <v>533</v>
      </c>
      <c r="C172" s="47">
        <v>5778</v>
      </c>
      <c r="D172" s="47" t="s">
        <v>49</v>
      </c>
      <c r="E172" s="47">
        <v>450</v>
      </c>
      <c r="F172" s="47">
        <v>560</v>
      </c>
      <c r="G172" s="47">
        <v>158</v>
      </c>
      <c r="H172" s="42">
        <v>4012</v>
      </c>
      <c r="I172" s="47">
        <v>726</v>
      </c>
      <c r="J172" s="47">
        <v>51.1</v>
      </c>
      <c r="K172" s="47">
        <v>43.6</v>
      </c>
      <c r="L172" s="47">
        <v>55</v>
      </c>
      <c r="M172" s="47">
        <v>29.3</v>
      </c>
      <c r="N172" s="47">
        <v>501</v>
      </c>
      <c r="O172" s="47">
        <v>66.099999999999994</v>
      </c>
      <c r="P172" s="47"/>
      <c r="Q172" s="47">
        <v>166</v>
      </c>
      <c r="R172" s="47">
        <v>14.8</v>
      </c>
      <c r="S172" s="47">
        <v>1727</v>
      </c>
      <c r="T172" s="42">
        <v>1905</v>
      </c>
      <c r="U172" s="47">
        <v>303</v>
      </c>
      <c r="V172" s="42">
        <v>1375</v>
      </c>
      <c r="W172" s="47">
        <v>546</v>
      </c>
      <c r="X172" s="47">
        <v>1985</v>
      </c>
      <c r="Y172" s="47">
        <v>191</v>
      </c>
      <c r="Z172" s="47">
        <v>59.7</v>
      </c>
      <c r="AA172" s="47">
        <v>19.399999999999999</v>
      </c>
      <c r="AB172" s="47">
        <v>21.5</v>
      </c>
      <c r="AC172" s="47">
        <v>23.6</v>
      </c>
      <c r="AD172" s="47">
        <v>9.1</v>
      </c>
      <c r="AE172" s="47">
        <v>29.4</v>
      </c>
      <c r="AF172" s="47">
        <v>138</v>
      </c>
      <c r="AG172" s="47">
        <v>40.5</v>
      </c>
      <c r="AH172" s="47">
        <v>10.6</v>
      </c>
      <c r="AI172" s="47">
        <v>20.7</v>
      </c>
      <c r="AJ172" s="47">
        <v>20.7</v>
      </c>
    </row>
    <row r="173" spans="1:36" x14ac:dyDescent="0.25">
      <c r="A173" s="47" t="s">
        <v>535</v>
      </c>
      <c r="B173" s="47" t="s">
        <v>536</v>
      </c>
      <c r="C173" s="47">
        <v>5780</v>
      </c>
      <c r="D173" s="47" t="s">
        <v>49</v>
      </c>
      <c r="E173" s="47">
        <v>450</v>
      </c>
      <c r="F173" s="47">
        <v>550</v>
      </c>
      <c r="G173" s="47">
        <v>160</v>
      </c>
      <c r="H173" s="42">
        <v>3786</v>
      </c>
      <c r="I173" s="47">
        <v>730</v>
      </c>
      <c r="J173" s="47">
        <v>53.7</v>
      </c>
      <c r="K173" s="47">
        <v>47</v>
      </c>
      <c r="L173" s="47">
        <v>51.3</v>
      </c>
      <c r="M173" s="47">
        <v>37</v>
      </c>
      <c r="N173" s="47">
        <v>500</v>
      </c>
      <c r="O173" s="47">
        <v>159</v>
      </c>
      <c r="P173" s="47"/>
      <c r="Q173" s="47">
        <v>173</v>
      </c>
      <c r="R173" s="47">
        <v>14.7</v>
      </c>
      <c r="S173" s="47">
        <v>964</v>
      </c>
      <c r="T173" s="42">
        <v>1738</v>
      </c>
      <c r="U173" s="47">
        <v>349</v>
      </c>
      <c r="V173" s="42">
        <v>1307</v>
      </c>
      <c r="W173" s="47">
        <v>598</v>
      </c>
      <c r="X173" s="47">
        <v>1507</v>
      </c>
      <c r="Y173" s="47">
        <v>159</v>
      </c>
      <c r="Z173" s="47">
        <v>273</v>
      </c>
      <c r="AA173" s="47">
        <v>19.100000000000001</v>
      </c>
      <c r="AB173" s="47">
        <v>22.6</v>
      </c>
      <c r="AC173" s="47">
        <v>21</v>
      </c>
      <c r="AD173" s="47">
        <v>9.5</v>
      </c>
      <c r="AE173" s="47">
        <v>30.8</v>
      </c>
      <c r="AF173" s="47">
        <v>156</v>
      </c>
      <c r="AG173" s="47">
        <v>33</v>
      </c>
      <c r="AH173" s="47">
        <v>12.2</v>
      </c>
      <c r="AI173" s="47">
        <v>14.3</v>
      </c>
      <c r="AJ173" s="47">
        <v>19.600000000000001</v>
      </c>
    </row>
    <row r="174" spans="1:36" x14ac:dyDescent="0.25">
      <c r="A174" s="47" t="s">
        <v>538</v>
      </c>
      <c r="B174" s="47" t="s">
        <v>536</v>
      </c>
      <c r="C174" s="47">
        <v>5784</v>
      </c>
      <c r="D174" s="47" t="s">
        <v>49</v>
      </c>
      <c r="E174" s="47">
        <v>449</v>
      </c>
      <c r="F174" s="47">
        <v>566</v>
      </c>
      <c r="G174" s="47">
        <v>162</v>
      </c>
      <c r="H174" s="42">
        <v>3508</v>
      </c>
      <c r="I174" s="47">
        <v>722</v>
      </c>
      <c r="J174" s="47">
        <v>58.7</v>
      </c>
      <c r="K174" s="47">
        <v>46</v>
      </c>
      <c r="L174" s="47">
        <v>65.400000000000006</v>
      </c>
      <c r="M174" s="47">
        <v>44.3</v>
      </c>
      <c r="N174" s="47">
        <v>525</v>
      </c>
      <c r="O174" s="47">
        <v>68.5</v>
      </c>
      <c r="P174" s="47"/>
      <c r="Q174" s="47">
        <v>170</v>
      </c>
      <c r="R174" s="47">
        <v>17.899999999999999</v>
      </c>
      <c r="S174" s="47">
        <v>1336</v>
      </c>
      <c r="T174" s="42">
        <v>1936</v>
      </c>
      <c r="U174" s="47">
        <v>326</v>
      </c>
      <c r="V174" s="42">
        <v>1520</v>
      </c>
      <c r="W174" s="47">
        <v>579</v>
      </c>
      <c r="X174" s="47">
        <v>1648</v>
      </c>
      <c r="Y174" s="47">
        <v>142</v>
      </c>
      <c r="Z174" s="47">
        <v>118</v>
      </c>
      <c r="AA174" s="47">
        <v>16.399999999999999</v>
      </c>
      <c r="AB174" s="47">
        <v>17.2</v>
      </c>
      <c r="AC174" s="47">
        <v>25.8</v>
      </c>
      <c r="AD174" s="47">
        <v>8.9</v>
      </c>
      <c r="AE174" s="47">
        <v>30.6</v>
      </c>
      <c r="AF174" s="47">
        <v>206</v>
      </c>
      <c r="AG174" s="47">
        <v>39.5</v>
      </c>
      <c r="AH174" s="47">
        <v>12.9</v>
      </c>
      <c r="AI174" s="47">
        <v>13.6</v>
      </c>
      <c r="AJ174" s="47">
        <v>33.200000000000003</v>
      </c>
    </row>
    <row r="175" spans="1:36" x14ac:dyDescent="0.25">
      <c r="A175" s="47" t="s">
        <v>541</v>
      </c>
      <c r="B175" s="47" t="s">
        <v>542</v>
      </c>
      <c r="C175" s="47">
        <v>5786</v>
      </c>
      <c r="D175" s="47" t="s">
        <v>49</v>
      </c>
      <c r="E175" s="47">
        <v>508</v>
      </c>
      <c r="F175" s="47">
        <v>623</v>
      </c>
      <c r="G175" s="47">
        <v>149</v>
      </c>
      <c r="H175" s="42">
        <v>4898</v>
      </c>
      <c r="I175" s="47">
        <v>778</v>
      </c>
      <c r="J175" s="47">
        <v>53.3</v>
      </c>
      <c r="K175" s="47">
        <v>45.6</v>
      </c>
      <c r="L175" s="47">
        <v>54.4</v>
      </c>
      <c r="M175" s="47">
        <v>75.5</v>
      </c>
      <c r="N175" s="47">
        <v>522</v>
      </c>
      <c r="O175" s="47">
        <v>70.3</v>
      </c>
      <c r="P175" s="47"/>
      <c r="Q175" s="47">
        <v>175</v>
      </c>
      <c r="R175" s="47">
        <v>118</v>
      </c>
      <c r="S175" s="47">
        <v>1060</v>
      </c>
      <c r="T175" s="42">
        <v>1343</v>
      </c>
      <c r="U175" s="47">
        <v>560</v>
      </c>
      <c r="V175" s="42">
        <v>1164</v>
      </c>
      <c r="W175" s="47">
        <v>599</v>
      </c>
      <c r="X175" s="47">
        <v>1261</v>
      </c>
      <c r="Y175" s="47">
        <v>138</v>
      </c>
      <c r="Z175" s="47">
        <v>58</v>
      </c>
      <c r="AA175" s="47">
        <v>18.3</v>
      </c>
      <c r="AB175" s="47">
        <v>13.2</v>
      </c>
      <c r="AC175" s="47">
        <v>21.9</v>
      </c>
      <c r="AD175" s="47">
        <v>9.1999999999999993</v>
      </c>
      <c r="AE175" s="47">
        <v>31.4</v>
      </c>
      <c r="AF175" s="47">
        <v>268</v>
      </c>
      <c r="AG175" s="47">
        <v>20</v>
      </c>
      <c r="AH175" s="47">
        <v>12.2</v>
      </c>
      <c r="AI175" s="47">
        <v>19.7</v>
      </c>
      <c r="AJ175" s="47">
        <v>39</v>
      </c>
    </row>
    <row r="176" spans="1:36" x14ac:dyDescent="0.25">
      <c r="A176" s="47" t="s">
        <v>544</v>
      </c>
      <c r="B176" s="47" t="s">
        <v>545</v>
      </c>
      <c r="C176" s="47">
        <v>5792</v>
      </c>
      <c r="D176" s="47" t="s">
        <v>49</v>
      </c>
      <c r="E176" s="47">
        <v>433</v>
      </c>
      <c r="F176" s="47">
        <v>583</v>
      </c>
      <c r="G176" s="47">
        <v>164</v>
      </c>
      <c r="H176" s="42">
        <v>3024</v>
      </c>
      <c r="I176" s="47">
        <v>729</v>
      </c>
      <c r="J176" s="47">
        <v>85.6</v>
      </c>
      <c r="K176" s="47">
        <v>45.7</v>
      </c>
      <c r="L176" s="47">
        <v>52.8</v>
      </c>
      <c r="M176" s="47">
        <v>24</v>
      </c>
      <c r="N176" s="47">
        <v>496</v>
      </c>
      <c r="O176" s="47">
        <v>60.8</v>
      </c>
      <c r="P176" s="47">
        <v>169</v>
      </c>
      <c r="Q176" s="47">
        <v>166</v>
      </c>
      <c r="R176" s="47">
        <v>13.7</v>
      </c>
      <c r="S176" s="47">
        <v>1017</v>
      </c>
      <c r="T176" s="42">
        <v>1787</v>
      </c>
      <c r="U176" s="47">
        <v>443</v>
      </c>
      <c r="V176" s="42">
        <v>1281</v>
      </c>
      <c r="W176" s="47">
        <v>563</v>
      </c>
      <c r="X176" s="47">
        <v>1345</v>
      </c>
      <c r="Y176" s="47">
        <v>185</v>
      </c>
      <c r="Z176" s="47">
        <v>131</v>
      </c>
      <c r="AA176" s="47">
        <v>17.899999999999999</v>
      </c>
      <c r="AB176" s="47">
        <v>23.9</v>
      </c>
      <c r="AC176" s="47">
        <v>20.5</v>
      </c>
      <c r="AD176" s="47">
        <v>8.8000000000000007</v>
      </c>
      <c r="AE176" s="47">
        <v>31.3</v>
      </c>
      <c r="AF176" s="47">
        <v>211</v>
      </c>
      <c r="AG176" s="47">
        <v>21.5</v>
      </c>
      <c r="AH176" s="47">
        <v>13.6</v>
      </c>
      <c r="AI176" s="47">
        <v>51.6</v>
      </c>
      <c r="AJ176" s="47">
        <v>40.200000000000003</v>
      </c>
    </row>
    <row r="177" spans="1:36" x14ac:dyDescent="0.25">
      <c r="A177" s="47" t="s">
        <v>547</v>
      </c>
      <c r="B177" s="47" t="s">
        <v>548</v>
      </c>
      <c r="C177" s="47">
        <v>5797</v>
      </c>
      <c r="D177" s="47" t="s">
        <v>49</v>
      </c>
      <c r="E177" s="47">
        <v>423</v>
      </c>
      <c r="F177" s="47">
        <v>563</v>
      </c>
      <c r="G177" s="47">
        <v>160</v>
      </c>
      <c r="H177" s="42">
        <v>3599</v>
      </c>
      <c r="I177" s="47">
        <v>700</v>
      </c>
      <c r="J177" s="47">
        <v>50.5</v>
      </c>
      <c r="K177" s="47">
        <v>42.3</v>
      </c>
      <c r="L177" s="47">
        <v>60</v>
      </c>
      <c r="M177" s="47">
        <v>66</v>
      </c>
      <c r="N177" s="47">
        <v>488</v>
      </c>
      <c r="O177" s="47">
        <v>71.8</v>
      </c>
      <c r="P177" s="47"/>
      <c r="Q177" s="47">
        <v>161</v>
      </c>
      <c r="R177" s="47">
        <v>18.600000000000001</v>
      </c>
      <c r="S177" s="47">
        <v>913</v>
      </c>
      <c r="T177" s="42">
        <v>2132</v>
      </c>
      <c r="U177" s="47">
        <v>391</v>
      </c>
      <c r="V177" s="42">
        <v>1512</v>
      </c>
      <c r="W177" s="47">
        <v>562</v>
      </c>
      <c r="X177" s="47">
        <v>2054</v>
      </c>
      <c r="Y177" s="47">
        <v>165</v>
      </c>
      <c r="Z177" s="47">
        <v>60.9</v>
      </c>
      <c r="AA177" s="47">
        <v>18.100000000000001</v>
      </c>
      <c r="AB177" s="47">
        <v>19.8</v>
      </c>
      <c r="AC177" s="47">
        <v>23.5</v>
      </c>
      <c r="AD177" s="47">
        <v>8.8000000000000007</v>
      </c>
      <c r="AE177" s="47">
        <v>31.6</v>
      </c>
      <c r="AF177" s="47">
        <v>219</v>
      </c>
      <c r="AG177" s="47">
        <v>29.5</v>
      </c>
      <c r="AH177" s="47">
        <v>12.3</v>
      </c>
      <c r="AI177" s="47">
        <v>10.9</v>
      </c>
      <c r="AJ177" s="47">
        <v>33.299999999999997</v>
      </c>
    </row>
    <row r="178" spans="1:36" x14ac:dyDescent="0.25">
      <c r="A178" s="47" t="s">
        <v>550</v>
      </c>
      <c r="B178" s="47" t="s">
        <v>551</v>
      </c>
      <c r="C178" s="47">
        <v>5803</v>
      </c>
      <c r="D178" s="47" t="s">
        <v>49</v>
      </c>
      <c r="E178" s="47">
        <v>478</v>
      </c>
      <c r="F178" s="47">
        <v>586</v>
      </c>
      <c r="G178" s="47">
        <v>144</v>
      </c>
      <c r="H178" s="42">
        <v>4667</v>
      </c>
      <c r="I178" s="47">
        <v>776</v>
      </c>
      <c r="J178" s="47">
        <v>56</v>
      </c>
      <c r="K178" s="47">
        <v>46.9</v>
      </c>
      <c r="L178" s="47">
        <v>52.3</v>
      </c>
      <c r="M178" s="47">
        <v>39.5</v>
      </c>
      <c r="N178" s="47">
        <v>505</v>
      </c>
      <c r="O178" s="47">
        <v>79.599999999999994</v>
      </c>
      <c r="P178" s="47"/>
      <c r="Q178" s="47">
        <v>168</v>
      </c>
      <c r="R178" s="47">
        <v>16</v>
      </c>
      <c r="S178" s="47">
        <v>1013</v>
      </c>
      <c r="T178" s="42">
        <v>1603</v>
      </c>
      <c r="U178" s="47">
        <v>376</v>
      </c>
      <c r="V178" s="42">
        <v>1332</v>
      </c>
      <c r="W178" s="47">
        <v>602</v>
      </c>
      <c r="X178" s="47">
        <v>1544</v>
      </c>
      <c r="Y178" s="47">
        <v>156</v>
      </c>
      <c r="Z178" s="47">
        <v>111</v>
      </c>
      <c r="AA178" s="47">
        <v>15.5</v>
      </c>
      <c r="AB178" s="47">
        <v>45.6</v>
      </c>
      <c r="AC178" s="47">
        <v>19.100000000000001</v>
      </c>
      <c r="AD178" s="47">
        <v>6</v>
      </c>
      <c r="AE178" s="47">
        <v>31.7</v>
      </c>
      <c r="AF178" s="47">
        <v>92.5</v>
      </c>
      <c r="AG178" s="47">
        <v>22.5</v>
      </c>
      <c r="AH178" s="47">
        <v>14.3</v>
      </c>
      <c r="AI178" s="47">
        <v>17.8</v>
      </c>
      <c r="AJ178" s="47">
        <v>23.8</v>
      </c>
    </row>
    <row r="179" spans="1:36" x14ac:dyDescent="0.25">
      <c r="A179" s="47" t="s">
        <v>552</v>
      </c>
      <c r="B179" s="47" t="s">
        <v>553</v>
      </c>
      <c r="C179" s="47">
        <v>5808</v>
      </c>
      <c r="D179" s="47" t="s">
        <v>49</v>
      </c>
      <c r="E179" s="47">
        <v>467</v>
      </c>
      <c r="F179" s="47">
        <v>611</v>
      </c>
      <c r="G179" s="47">
        <v>149</v>
      </c>
      <c r="H179" s="42">
        <v>4434</v>
      </c>
      <c r="I179" s="47">
        <v>811</v>
      </c>
      <c r="J179" s="47">
        <v>52.9</v>
      </c>
      <c r="K179" s="47">
        <v>47.7</v>
      </c>
      <c r="L179" s="47">
        <v>57.8</v>
      </c>
      <c r="M179" s="47">
        <v>59.5</v>
      </c>
      <c r="N179" s="47">
        <v>488</v>
      </c>
      <c r="O179" s="47">
        <v>58.8</v>
      </c>
      <c r="P179" s="47"/>
      <c r="Q179" s="47">
        <v>170</v>
      </c>
      <c r="R179" s="47">
        <v>14</v>
      </c>
      <c r="S179" s="47">
        <v>1107</v>
      </c>
      <c r="T179" s="42">
        <v>1610</v>
      </c>
      <c r="U179" s="47">
        <v>319</v>
      </c>
      <c r="V179" s="42">
        <v>1084</v>
      </c>
      <c r="W179" s="47">
        <v>617</v>
      </c>
      <c r="X179" s="47">
        <v>1162</v>
      </c>
      <c r="Y179" s="47">
        <v>148</v>
      </c>
      <c r="Z179" s="47">
        <v>135</v>
      </c>
      <c r="AA179" s="47">
        <v>17</v>
      </c>
      <c r="AB179" s="47">
        <v>42.8</v>
      </c>
      <c r="AC179" s="47">
        <v>18.2</v>
      </c>
      <c r="AD179" s="47">
        <v>6</v>
      </c>
      <c r="AE179" s="47">
        <v>30</v>
      </c>
      <c r="AF179" s="47">
        <v>106</v>
      </c>
      <c r="AG179" s="47">
        <v>21</v>
      </c>
      <c r="AH179" s="47">
        <v>12.5</v>
      </c>
      <c r="AI179" s="47">
        <v>28.6</v>
      </c>
      <c r="AJ179" s="47">
        <v>32.700000000000003</v>
      </c>
    </row>
    <row r="180" spans="1:36" x14ac:dyDescent="0.25">
      <c r="A180" s="47" t="s">
        <v>555</v>
      </c>
      <c r="B180" s="47" t="s">
        <v>556</v>
      </c>
      <c r="C180" s="47">
        <v>5813</v>
      </c>
      <c r="D180" s="47" t="s">
        <v>49</v>
      </c>
      <c r="E180" s="47">
        <v>478</v>
      </c>
      <c r="F180" s="47">
        <v>593</v>
      </c>
      <c r="G180" s="47">
        <v>146</v>
      </c>
      <c r="H180" s="42">
        <v>4364</v>
      </c>
      <c r="I180" s="47">
        <v>755</v>
      </c>
      <c r="J180" s="47">
        <v>53.2</v>
      </c>
      <c r="K180" s="47">
        <v>48.5</v>
      </c>
      <c r="L180" s="47">
        <v>54.3</v>
      </c>
      <c r="M180" s="47">
        <v>47.3</v>
      </c>
      <c r="N180" s="47">
        <v>509</v>
      </c>
      <c r="O180" s="47">
        <v>61.5</v>
      </c>
      <c r="P180" s="47"/>
      <c r="Q180" s="47">
        <v>163</v>
      </c>
      <c r="R180" s="47">
        <v>14.5</v>
      </c>
      <c r="S180" s="47">
        <v>1420</v>
      </c>
      <c r="T180" s="42">
        <v>2549</v>
      </c>
      <c r="U180" s="47">
        <v>332</v>
      </c>
      <c r="V180" s="42">
        <v>1856</v>
      </c>
      <c r="W180" s="47">
        <v>622</v>
      </c>
      <c r="X180" s="47">
        <v>2085</v>
      </c>
      <c r="Y180" s="47">
        <v>182</v>
      </c>
      <c r="Z180" s="47">
        <v>223</v>
      </c>
      <c r="AA180" s="47">
        <v>19.8</v>
      </c>
      <c r="AB180" s="47">
        <v>19.7</v>
      </c>
      <c r="AC180" s="47">
        <v>23.6</v>
      </c>
      <c r="AD180" s="47">
        <v>7.1</v>
      </c>
      <c r="AE180" s="47">
        <v>29.3</v>
      </c>
      <c r="AF180" s="47">
        <v>248</v>
      </c>
      <c r="AG180" s="47">
        <v>22</v>
      </c>
      <c r="AH180" s="47">
        <v>8.1</v>
      </c>
      <c r="AI180" s="47">
        <v>43.3</v>
      </c>
      <c r="AJ180" s="47">
        <v>45</v>
      </c>
    </row>
    <row r="181" spans="1:36" x14ac:dyDescent="0.25">
      <c r="A181" s="47" t="s">
        <v>558</v>
      </c>
      <c r="B181" s="47" t="s">
        <v>559</v>
      </c>
      <c r="C181" s="47">
        <v>5818</v>
      </c>
      <c r="D181" s="47" t="s">
        <v>49</v>
      </c>
      <c r="E181" s="47">
        <v>474</v>
      </c>
      <c r="F181" s="47">
        <v>595</v>
      </c>
      <c r="G181" s="47">
        <v>148</v>
      </c>
      <c r="H181" s="42">
        <v>3498</v>
      </c>
      <c r="I181" s="47">
        <v>760</v>
      </c>
      <c r="J181" s="47">
        <v>46.5</v>
      </c>
      <c r="K181" s="47">
        <v>50.9</v>
      </c>
      <c r="L181" s="47">
        <v>51.6</v>
      </c>
      <c r="M181" s="47">
        <v>37.700000000000003</v>
      </c>
      <c r="N181" s="47">
        <v>512</v>
      </c>
      <c r="O181" s="47">
        <v>76.2</v>
      </c>
      <c r="P181" s="47"/>
      <c r="Q181" s="47">
        <v>166</v>
      </c>
      <c r="R181" s="47">
        <v>15</v>
      </c>
      <c r="S181" s="47">
        <v>1104</v>
      </c>
      <c r="T181" s="42">
        <v>2064</v>
      </c>
      <c r="U181" s="47">
        <v>283</v>
      </c>
      <c r="V181" s="42">
        <v>1256</v>
      </c>
      <c r="W181" s="47">
        <v>608</v>
      </c>
      <c r="X181" s="47">
        <v>1822</v>
      </c>
      <c r="Y181" s="47">
        <v>148</v>
      </c>
      <c r="Z181" s="47">
        <v>116</v>
      </c>
      <c r="AA181" s="47">
        <v>18.8</v>
      </c>
      <c r="AB181" s="47">
        <v>16.8</v>
      </c>
      <c r="AC181" s="47">
        <v>19.7</v>
      </c>
      <c r="AD181" s="47">
        <v>7.5</v>
      </c>
      <c r="AE181" s="47">
        <v>28.3</v>
      </c>
      <c r="AF181" s="47">
        <v>291</v>
      </c>
      <c r="AG181" s="47">
        <v>20</v>
      </c>
      <c r="AH181" s="47">
        <v>7.6</v>
      </c>
      <c r="AI181" s="47">
        <v>35.200000000000003</v>
      </c>
      <c r="AJ181" s="47">
        <v>50</v>
      </c>
    </row>
    <row r="182" spans="1:36" x14ac:dyDescent="0.25">
      <c r="A182" s="47" t="s">
        <v>561</v>
      </c>
      <c r="B182" s="47" t="s">
        <v>562</v>
      </c>
      <c r="C182" s="47">
        <v>5828</v>
      </c>
      <c r="D182" s="47" t="s">
        <v>49</v>
      </c>
      <c r="E182" s="47">
        <v>476</v>
      </c>
      <c r="F182" s="47">
        <v>641</v>
      </c>
      <c r="G182" s="47">
        <v>144</v>
      </c>
      <c r="H182" s="42">
        <v>3454</v>
      </c>
      <c r="I182" s="47">
        <v>754</v>
      </c>
      <c r="J182" s="47">
        <v>47.2</v>
      </c>
      <c r="K182" s="47">
        <v>45.5</v>
      </c>
      <c r="L182" s="47">
        <v>53.1</v>
      </c>
      <c r="M182" s="47">
        <v>36</v>
      </c>
      <c r="N182" s="47">
        <v>521</v>
      </c>
      <c r="O182" s="47">
        <v>67.2</v>
      </c>
      <c r="P182" s="47">
        <v>128</v>
      </c>
      <c r="Q182" s="47">
        <v>177</v>
      </c>
      <c r="R182" s="47">
        <v>37.799999999999997</v>
      </c>
      <c r="S182" s="47">
        <v>913</v>
      </c>
      <c r="T182" s="42">
        <v>1684</v>
      </c>
      <c r="U182" s="47">
        <v>501</v>
      </c>
      <c r="V182" s="42">
        <v>1263</v>
      </c>
      <c r="W182" s="47">
        <v>656</v>
      </c>
      <c r="X182" s="47">
        <v>1477</v>
      </c>
      <c r="Y182" s="47">
        <v>136</v>
      </c>
      <c r="Z182" s="47">
        <v>59.6</v>
      </c>
      <c r="AA182" s="47">
        <v>16.2</v>
      </c>
      <c r="AB182" s="47">
        <v>24.7</v>
      </c>
      <c r="AC182" s="47">
        <v>16.399999999999999</v>
      </c>
      <c r="AD182" s="47">
        <v>6.3</v>
      </c>
      <c r="AE182" s="47">
        <v>33.200000000000003</v>
      </c>
      <c r="AF182" s="47">
        <v>166</v>
      </c>
      <c r="AG182" s="47">
        <v>28</v>
      </c>
      <c r="AH182" s="47">
        <v>11.2</v>
      </c>
      <c r="AI182" s="47">
        <v>12.3</v>
      </c>
      <c r="AJ182" s="47">
        <v>26.3</v>
      </c>
    </row>
    <row r="183" spans="1:36" x14ac:dyDescent="0.25">
      <c r="A183" s="47" t="s">
        <v>564</v>
      </c>
      <c r="B183" s="47" t="s">
        <v>565</v>
      </c>
      <c r="C183" s="47">
        <v>5838</v>
      </c>
      <c r="D183" s="47" t="s">
        <v>49</v>
      </c>
      <c r="E183" s="47">
        <v>495</v>
      </c>
      <c r="F183" s="47">
        <v>704</v>
      </c>
      <c r="G183" s="47">
        <v>148</v>
      </c>
      <c r="H183" s="42">
        <v>3097</v>
      </c>
      <c r="I183" s="47">
        <v>815</v>
      </c>
      <c r="J183" s="47">
        <v>58.2</v>
      </c>
      <c r="K183" s="47">
        <v>45.4</v>
      </c>
      <c r="L183" s="47">
        <v>54.4</v>
      </c>
      <c r="M183" s="47">
        <v>56.2</v>
      </c>
      <c r="N183" s="47">
        <v>531</v>
      </c>
      <c r="O183" s="47">
        <v>84.7</v>
      </c>
      <c r="P183" s="47"/>
      <c r="Q183" s="47">
        <v>186</v>
      </c>
      <c r="R183" s="47">
        <v>66.400000000000006</v>
      </c>
      <c r="S183" s="47">
        <v>962</v>
      </c>
      <c r="T183" s="42">
        <v>1571</v>
      </c>
      <c r="U183" s="47">
        <v>621</v>
      </c>
      <c r="V183" s="42">
        <v>1298</v>
      </c>
      <c r="W183" s="47">
        <v>705</v>
      </c>
      <c r="X183" s="47">
        <v>1237</v>
      </c>
      <c r="Y183" s="47">
        <v>157</v>
      </c>
      <c r="Z183" s="47">
        <v>143</v>
      </c>
      <c r="AA183" s="47">
        <v>18.600000000000001</v>
      </c>
      <c r="AB183" s="47">
        <v>16.100000000000001</v>
      </c>
      <c r="AC183" s="47">
        <v>18.5</v>
      </c>
      <c r="AD183" s="47">
        <v>7.2</v>
      </c>
      <c r="AE183" s="47">
        <v>35.299999999999997</v>
      </c>
      <c r="AF183" s="47">
        <v>192</v>
      </c>
      <c r="AG183" s="47">
        <v>49</v>
      </c>
      <c r="AH183" s="47">
        <v>9.6999999999999993</v>
      </c>
      <c r="AI183" s="47">
        <v>16.3</v>
      </c>
      <c r="AJ183" s="47">
        <v>54.3</v>
      </c>
    </row>
    <row r="184" spans="1:36" x14ac:dyDescent="0.25">
      <c r="A184" s="47" t="s">
        <v>566</v>
      </c>
      <c r="B184" s="47" t="s">
        <v>567</v>
      </c>
      <c r="C184" s="47">
        <v>5849</v>
      </c>
      <c r="D184" s="47" t="s">
        <v>49</v>
      </c>
      <c r="E184" s="47">
        <v>496</v>
      </c>
      <c r="F184" s="47">
        <v>664</v>
      </c>
      <c r="G184" s="47">
        <v>148</v>
      </c>
      <c r="H184" s="42">
        <v>4237</v>
      </c>
      <c r="I184" s="47">
        <v>747</v>
      </c>
      <c r="J184" s="47">
        <v>55.6</v>
      </c>
      <c r="K184" s="47">
        <v>48.5</v>
      </c>
      <c r="L184" s="47">
        <v>63.7</v>
      </c>
      <c r="M184" s="47">
        <v>122</v>
      </c>
      <c r="N184" s="47">
        <v>544</v>
      </c>
      <c r="O184" s="47">
        <v>62.4</v>
      </c>
      <c r="P184" s="47"/>
      <c r="Q184" s="47">
        <v>164</v>
      </c>
      <c r="R184" s="47">
        <v>16.2</v>
      </c>
      <c r="S184" s="47">
        <v>958</v>
      </c>
      <c r="T184" s="42">
        <v>1873</v>
      </c>
      <c r="U184" s="47">
        <v>521</v>
      </c>
      <c r="V184" s="42">
        <v>1465</v>
      </c>
      <c r="W184" s="47">
        <v>640</v>
      </c>
      <c r="X184" s="47">
        <v>1536</v>
      </c>
      <c r="Y184" s="47">
        <v>146</v>
      </c>
      <c r="Z184" s="47">
        <v>61</v>
      </c>
      <c r="AA184" s="47">
        <v>17.100000000000001</v>
      </c>
      <c r="AB184" s="47">
        <v>23.3</v>
      </c>
      <c r="AC184" s="47">
        <v>20.6</v>
      </c>
      <c r="AD184" s="47">
        <v>6.1</v>
      </c>
      <c r="AE184" s="47">
        <v>32.799999999999997</v>
      </c>
      <c r="AF184" s="47">
        <v>234</v>
      </c>
      <c r="AG184" s="47">
        <v>25</v>
      </c>
      <c r="AH184" s="47">
        <v>10.4</v>
      </c>
      <c r="AI184" s="47">
        <v>17.8</v>
      </c>
      <c r="AJ184" s="47">
        <v>22.8</v>
      </c>
    </row>
    <row r="185" spans="1:36" x14ac:dyDescent="0.25">
      <c r="A185" s="47" t="s">
        <v>566</v>
      </c>
      <c r="B185" s="47" t="s">
        <v>567</v>
      </c>
      <c r="C185" s="47">
        <v>5850</v>
      </c>
      <c r="D185" s="47" t="s">
        <v>49</v>
      </c>
      <c r="E185" s="47">
        <v>492</v>
      </c>
      <c r="F185" s="47">
        <v>649</v>
      </c>
      <c r="G185" s="47">
        <v>154</v>
      </c>
      <c r="H185" s="42">
        <v>3534</v>
      </c>
      <c r="I185" s="47">
        <v>828</v>
      </c>
      <c r="J185" s="47">
        <v>57.5</v>
      </c>
      <c r="K185" s="47">
        <v>48.7</v>
      </c>
      <c r="L185" s="47">
        <v>57.7</v>
      </c>
      <c r="M185" s="47">
        <v>30.5</v>
      </c>
      <c r="N185" s="47">
        <v>568</v>
      </c>
      <c r="O185" s="47">
        <v>69.2</v>
      </c>
      <c r="P185" s="47"/>
      <c r="Q185" s="47">
        <v>184</v>
      </c>
      <c r="R185" s="47">
        <v>50.4</v>
      </c>
      <c r="S185" s="47">
        <v>951</v>
      </c>
      <c r="T185" s="42">
        <v>1842</v>
      </c>
      <c r="U185" s="47">
        <v>403</v>
      </c>
      <c r="V185" s="42">
        <v>1490</v>
      </c>
      <c r="W185" s="47">
        <v>708</v>
      </c>
      <c r="X185" s="47">
        <v>1531</v>
      </c>
      <c r="Y185" s="47">
        <v>159</v>
      </c>
      <c r="Z185" s="47">
        <v>68</v>
      </c>
      <c r="AA185" s="47">
        <v>18.7</v>
      </c>
      <c r="AB185" s="47">
        <v>18</v>
      </c>
      <c r="AC185" s="47">
        <v>19.2</v>
      </c>
      <c r="AD185" s="47">
        <v>6</v>
      </c>
      <c r="AE185" s="47">
        <v>34.4</v>
      </c>
      <c r="AF185" s="47">
        <v>180</v>
      </c>
      <c r="AG185" s="47">
        <v>20</v>
      </c>
      <c r="AH185" s="47">
        <v>6.5</v>
      </c>
      <c r="AI185" s="47">
        <v>24.7</v>
      </c>
      <c r="AJ185" s="47">
        <v>32</v>
      </c>
    </row>
    <row r="186" spans="1:36" hidden="1" x14ac:dyDescent="0.25">
      <c r="A186" s="47" t="s">
        <v>570</v>
      </c>
      <c r="B186" s="47" t="s">
        <v>571</v>
      </c>
      <c r="C186" s="47">
        <v>5856</v>
      </c>
      <c r="D186" s="47" t="s">
        <v>20</v>
      </c>
      <c r="E186" s="47">
        <v>92</v>
      </c>
      <c r="F186" s="47">
        <v>109</v>
      </c>
      <c r="G186" s="47">
        <v>45.6</v>
      </c>
      <c r="H186" s="42">
        <v>691</v>
      </c>
      <c r="I186" s="47">
        <v>128</v>
      </c>
      <c r="J186" s="47">
        <v>375</v>
      </c>
      <c r="K186" s="47">
        <v>32.6</v>
      </c>
      <c r="L186" s="47">
        <v>40.799999999999997</v>
      </c>
      <c r="M186" s="47">
        <v>30</v>
      </c>
      <c r="N186" s="47">
        <v>103</v>
      </c>
      <c r="O186" s="47">
        <v>30.7</v>
      </c>
      <c r="P186" s="47">
        <v>43.9</v>
      </c>
      <c r="Q186" s="47">
        <v>60.7</v>
      </c>
      <c r="R186" s="47">
        <v>13</v>
      </c>
      <c r="S186" s="47">
        <v>128</v>
      </c>
      <c r="T186" s="42">
        <v>1498</v>
      </c>
      <c r="U186" s="47">
        <v>181</v>
      </c>
      <c r="V186" s="42">
        <v>1131</v>
      </c>
      <c r="W186" s="47">
        <v>505</v>
      </c>
      <c r="X186" s="47">
        <v>1179</v>
      </c>
      <c r="Y186" s="47">
        <v>716</v>
      </c>
      <c r="Z186" s="47">
        <v>342</v>
      </c>
      <c r="AA186" s="47">
        <v>10.5</v>
      </c>
      <c r="AB186" s="47">
        <v>19.399999999999999</v>
      </c>
      <c r="AC186" s="47">
        <v>11</v>
      </c>
      <c r="AD186" s="47">
        <v>9.8000000000000007</v>
      </c>
      <c r="AE186" s="47">
        <v>17.2</v>
      </c>
      <c r="AF186" s="47">
        <v>94.1</v>
      </c>
      <c r="AG186" s="47">
        <v>1348</v>
      </c>
      <c r="AH186" s="47">
        <v>18.600000000000001</v>
      </c>
      <c r="AI186" s="47">
        <v>10.199999999999999</v>
      </c>
      <c r="AJ186" s="47">
        <v>10</v>
      </c>
    </row>
    <row r="187" spans="1:36" x14ac:dyDescent="0.25">
      <c r="A187" s="47" t="s">
        <v>573</v>
      </c>
      <c r="B187" s="47" t="s">
        <v>574</v>
      </c>
      <c r="C187" s="47">
        <v>5861</v>
      </c>
      <c r="D187" s="47" t="s">
        <v>49</v>
      </c>
      <c r="E187" s="47">
        <v>484</v>
      </c>
      <c r="F187" s="47">
        <v>640</v>
      </c>
      <c r="G187" s="47">
        <v>148</v>
      </c>
      <c r="H187" s="42">
        <v>4046</v>
      </c>
      <c r="I187" s="47">
        <v>780</v>
      </c>
      <c r="J187" s="47">
        <v>54.6</v>
      </c>
      <c r="K187" s="47">
        <v>49.4</v>
      </c>
      <c r="L187" s="47">
        <v>54.9</v>
      </c>
      <c r="M187" s="47">
        <v>46.7</v>
      </c>
      <c r="N187" s="47">
        <v>535</v>
      </c>
      <c r="O187" s="47">
        <v>101</v>
      </c>
      <c r="P187" s="47"/>
      <c r="Q187" s="47">
        <v>161</v>
      </c>
      <c r="R187" s="47">
        <v>19.8</v>
      </c>
      <c r="S187" s="47">
        <v>830</v>
      </c>
      <c r="T187" s="42">
        <v>1497</v>
      </c>
      <c r="U187" s="47">
        <v>336</v>
      </c>
      <c r="V187" s="42">
        <v>1265</v>
      </c>
      <c r="W187" s="47">
        <v>613</v>
      </c>
      <c r="X187" s="47">
        <v>1266</v>
      </c>
      <c r="Y187" s="47">
        <v>143</v>
      </c>
      <c r="Z187" s="47">
        <v>135</v>
      </c>
      <c r="AA187" s="47">
        <v>17.5</v>
      </c>
      <c r="AB187" s="47">
        <v>20.5</v>
      </c>
      <c r="AC187" s="47">
        <v>17.2</v>
      </c>
      <c r="AD187" s="47">
        <v>6</v>
      </c>
      <c r="AE187" s="47">
        <v>26.1</v>
      </c>
      <c r="AF187" s="47">
        <v>200</v>
      </c>
      <c r="AG187" s="47">
        <v>16.5</v>
      </c>
      <c r="AH187" s="47">
        <v>8.5</v>
      </c>
      <c r="AI187" s="47">
        <v>10.199999999999999</v>
      </c>
      <c r="AJ187" s="47">
        <v>43.3</v>
      </c>
    </row>
    <row r="188" spans="1:36" hidden="1" x14ac:dyDescent="0.25">
      <c r="A188" s="47" t="s">
        <v>576</v>
      </c>
      <c r="B188" s="47" t="s">
        <v>577</v>
      </c>
      <c r="C188" s="47">
        <v>5862</v>
      </c>
      <c r="D188" s="47" t="s">
        <v>20</v>
      </c>
      <c r="E188" s="47">
        <v>88.4</v>
      </c>
      <c r="F188" s="47">
        <v>111</v>
      </c>
      <c r="G188" s="47">
        <v>47.4</v>
      </c>
      <c r="H188" s="42">
        <v>389</v>
      </c>
      <c r="I188" s="47">
        <v>124</v>
      </c>
      <c r="J188" s="47">
        <v>37.6</v>
      </c>
      <c r="K188" s="47">
        <v>37.6</v>
      </c>
      <c r="L188" s="47">
        <v>41.6</v>
      </c>
      <c r="M188" s="47">
        <v>30</v>
      </c>
      <c r="N188" s="47">
        <v>113</v>
      </c>
      <c r="O188" s="47">
        <v>26.6</v>
      </c>
      <c r="P188" s="47">
        <v>69.599999999999994</v>
      </c>
      <c r="Q188" s="47">
        <v>61.8</v>
      </c>
      <c r="R188" s="47">
        <v>15.1</v>
      </c>
      <c r="S188" s="47">
        <v>138</v>
      </c>
      <c r="T188" s="42">
        <v>1254</v>
      </c>
      <c r="U188" s="47">
        <v>166</v>
      </c>
      <c r="V188" s="42">
        <v>1128</v>
      </c>
      <c r="W188" s="47">
        <v>457</v>
      </c>
      <c r="X188" s="47">
        <v>1070</v>
      </c>
      <c r="Y188" s="47">
        <v>134</v>
      </c>
      <c r="Z188" s="47">
        <v>57.9</v>
      </c>
      <c r="AA188" s="47">
        <v>12.4</v>
      </c>
      <c r="AB188" s="47">
        <v>45.9</v>
      </c>
      <c r="AC188" s="47">
        <v>11.9</v>
      </c>
      <c r="AD188" s="47">
        <v>11.3</v>
      </c>
      <c r="AE188" s="47">
        <v>20</v>
      </c>
      <c r="AF188" s="47">
        <v>174</v>
      </c>
      <c r="AG188" s="47">
        <v>14</v>
      </c>
      <c r="AH188" s="47">
        <v>14.8</v>
      </c>
      <c r="AI188" s="47">
        <v>122</v>
      </c>
      <c r="AJ188" s="47">
        <v>13.7</v>
      </c>
    </row>
    <row r="189" spans="1:36" x14ac:dyDescent="0.25">
      <c r="A189" s="47" t="s">
        <v>580</v>
      </c>
      <c r="B189" s="47" t="s">
        <v>581</v>
      </c>
      <c r="C189" s="47">
        <v>5867</v>
      </c>
      <c r="D189" s="47" t="s">
        <v>49</v>
      </c>
      <c r="E189" s="47">
        <v>504</v>
      </c>
      <c r="F189" s="47">
        <v>610</v>
      </c>
      <c r="G189" s="47">
        <v>160</v>
      </c>
      <c r="H189" s="42">
        <v>4208</v>
      </c>
      <c r="I189" s="47">
        <v>724</v>
      </c>
      <c r="J189" s="47">
        <v>250</v>
      </c>
      <c r="K189" s="47">
        <v>60</v>
      </c>
      <c r="L189" s="47">
        <v>108</v>
      </c>
      <c r="M189" s="47">
        <v>49</v>
      </c>
      <c r="N189" s="47">
        <v>518</v>
      </c>
      <c r="O189" s="47">
        <v>78.599999999999994</v>
      </c>
      <c r="P189" s="47"/>
      <c r="Q189" s="47">
        <v>170</v>
      </c>
      <c r="R189" s="47">
        <v>59.3</v>
      </c>
      <c r="S189" s="47">
        <v>780</v>
      </c>
      <c r="T189" s="42">
        <v>2751</v>
      </c>
      <c r="U189" s="47">
        <v>380</v>
      </c>
      <c r="V189" s="42">
        <v>1876</v>
      </c>
      <c r="W189" s="47">
        <v>888</v>
      </c>
      <c r="X189" s="47">
        <v>2379</v>
      </c>
      <c r="Y189" s="47">
        <v>2170</v>
      </c>
      <c r="Z189" s="47">
        <v>916</v>
      </c>
      <c r="AA189" s="47">
        <v>25.6</v>
      </c>
      <c r="AB189" s="47">
        <v>56.9</v>
      </c>
      <c r="AC189" s="47">
        <v>15.9</v>
      </c>
      <c r="AD189" s="47">
        <v>9.6999999999999993</v>
      </c>
      <c r="AE189" s="47">
        <v>42.2</v>
      </c>
      <c r="AF189" s="47">
        <v>280</v>
      </c>
      <c r="AG189" s="47">
        <v>165</v>
      </c>
      <c r="AH189" s="47">
        <v>20.2</v>
      </c>
      <c r="AI189" s="47">
        <v>19</v>
      </c>
      <c r="AJ189" s="47">
        <v>37.299999999999997</v>
      </c>
    </row>
    <row r="190" spans="1:36" x14ac:dyDescent="0.25">
      <c r="A190" s="47" t="s">
        <v>583</v>
      </c>
      <c r="B190" s="47" t="s">
        <v>581</v>
      </c>
      <c r="C190" s="47">
        <v>5871</v>
      </c>
      <c r="D190" s="47" t="s">
        <v>49</v>
      </c>
      <c r="E190" s="47">
        <v>487</v>
      </c>
      <c r="F190" s="47">
        <v>616</v>
      </c>
      <c r="G190" s="47">
        <v>146</v>
      </c>
      <c r="H190" s="42">
        <v>4222</v>
      </c>
      <c r="I190" s="47">
        <v>733</v>
      </c>
      <c r="J190" s="47">
        <v>81.8</v>
      </c>
      <c r="K190" s="47">
        <v>48.7</v>
      </c>
      <c r="L190" s="47">
        <v>62.4</v>
      </c>
      <c r="M190" s="47">
        <v>43.5</v>
      </c>
      <c r="N190" s="47">
        <v>515</v>
      </c>
      <c r="O190" s="47">
        <v>63.6</v>
      </c>
      <c r="P190" s="47">
        <v>212</v>
      </c>
      <c r="Q190" s="47">
        <v>161</v>
      </c>
      <c r="R190" s="47">
        <v>28.1</v>
      </c>
      <c r="S190" s="47">
        <v>822</v>
      </c>
      <c r="T190" s="42">
        <v>1577</v>
      </c>
      <c r="U190" s="47">
        <v>346</v>
      </c>
      <c r="V190" s="42">
        <v>1611</v>
      </c>
      <c r="W190" s="47">
        <v>657</v>
      </c>
      <c r="X190" s="47">
        <v>1708</v>
      </c>
      <c r="Y190" s="47">
        <v>333</v>
      </c>
      <c r="Z190" s="47">
        <v>138</v>
      </c>
      <c r="AA190" s="47">
        <v>17.899999999999999</v>
      </c>
      <c r="AB190" s="47">
        <v>68.099999999999994</v>
      </c>
      <c r="AC190" s="47">
        <v>16.7</v>
      </c>
      <c r="AD190" s="47">
        <v>5.5</v>
      </c>
      <c r="AE190" s="47">
        <v>30.3</v>
      </c>
      <c r="AF190" s="47">
        <v>112</v>
      </c>
      <c r="AG190" s="47">
        <v>27</v>
      </c>
      <c r="AH190" s="47">
        <v>7</v>
      </c>
      <c r="AI190" s="47">
        <v>14</v>
      </c>
      <c r="AJ190" s="47">
        <v>22.3</v>
      </c>
    </row>
    <row r="191" spans="1:36" hidden="1" x14ac:dyDescent="0.25">
      <c r="A191" s="47" t="s">
        <v>585</v>
      </c>
      <c r="B191" s="47" t="s">
        <v>586</v>
      </c>
      <c r="C191" s="47">
        <v>5873</v>
      </c>
      <c r="D191" s="47" t="s">
        <v>20</v>
      </c>
      <c r="E191" s="47">
        <v>91.7</v>
      </c>
      <c r="F191" s="47">
        <v>116</v>
      </c>
      <c r="G191" s="47">
        <v>45.6</v>
      </c>
      <c r="H191" s="42">
        <v>668</v>
      </c>
      <c r="I191" s="47">
        <v>130</v>
      </c>
      <c r="J191" s="47">
        <v>35.1</v>
      </c>
      <c r="K191" s="47">
        <v>36.9</v>
      </c>
      <c r="L191" s="47">
        <v>40.5</v>
      </c>
      <c r="M191" s="47">
        <v>45.7</v>
      </c>
      <c r="N191" s="47">
        <v>113</v>
      </c>
      <c r="O191" s="47">
        <v>31.4</v>
      </c>
      <c r="P191" s="47"/>
      <c r="Q191" s="47">
        <v>60.8</v>
      </c>
      <c r="R191" s="47">
        <v>12.3</v>
      </c>
      <c r="S191" s="47">
        <v>112</v>
      </c>
      <c r="T191" s="42">
        <v>908</v>
      </c>
      <c r="U191" s="47">
        <v>183</v>
      </c>
      <c r="V191" s="42">
        <v>1219</v>
      </c>
      <c r="W191" s="47">
        <v>441</v>
      </c>
      <c r="X191" s="47">
        <v>902</v>
      </c>
      <c r="Y191" s="47">
        <v>140</v>
      </c>
      <c r="Z191" s="47">
        <v>60.5</v>
      </c>
      <c r="AA191" s="47">
        <v>11.1</v>
      </c>
      <c r="AB191" s="47">
        <v>17.100000000000001</v>
      </c>
      <c r="AC191" s="47">
        <v>11.2</v>
      </c>
      <c r="AD191" s="47">
        <v>10.1</v>
      </c>
      <c r="AE191" s="47">
        <v>29.5</v>
      </c>
      <c r="AF191" s="47">
        <v>121</v>
      </c>
      <c r="AG191" s="47">
        <v>12.5</v>
      </c>
      <c r="AH191" s="47">
        <v>54.7</v>
      </c>
      <c r="AI191" s="47">
        <v>9.9</v>
      </c>
      <c r="AJ191" s="47">
        <v>10.3</v>
      </c>
    </row>
    <row r="192" spans="1:36" x14ac:dyDescent="0.25">
      <c r="A192" s="47" t="s">
        <v>588</v>
      </c>
      <c r="B192" s="47" t="s">
        <v>589</v>
      </c>
      <c r="C192" s="47">
        <v>5876</v>
      </c>
      <c r="D192" s="47" t="s">
        <v>49</v>
      </c>
      <c r="E192" s="47">
        <v>503</v>
      </c>
      <c r="F192" s="47">
        <v>589</v>
      </c>
      <c r="G192" s="47">
        <v>157</v>
      </c>
      <c r="H192" s="42">
        <v>3674</v>
      </c>
      <c r="I192" s="47">
        <v>733</v>
      </c>
      <c r="J192" s="47">
        <v>620</v>
      </c>
      <c r="K192" s="47">
        <v>61.3</v>
      </c>
      <c r="L192" s="47">
        <v>100</v>
      </c>
      <c r="M192" s="47">
        <v>67.7</v>
      </c>
      <c r="N192" s="47">
        <v>498</v>
      </c>
      <c r="O192" s="47">
        <v>76.2</v>
      </c>
      <c r="P192" s="47"/>
      <c r="Q192" s="47">
        <v>180</v>
      </c>
      <c r="R192" s="47">
        <v>72.599999999999994</v>
      </c>
      <c r="S192" s="47">
        <v>797</v>
      </c>
      <c r="T192" s="42">
        <v>3554</v>
      </c>
      <c r="U192" s="47">
        <v>456</v>
      </c>
      <c r="V192" s="42">
        <v>2140</v>
      </c>
      <c r="W192" s="47">
        <v>986</v>
      </c>
      <c r="X192" s="47">
        <v>3173</v>
      </c>
      <c r="Y192" s="47">
        <v>12236</v>
      </c>
      <c r="Z192" s="47">
        <v>1909</v>
      </c>
      <c r="AA192" s="47">
        <v>25.3</v>
      </c>
      <c r="AB192" s="47">
        <v>12.6</v>
      </c>
      <c r="AC192" s="47">
        <v>12.3</v>
      </c>
      <c r="AD192" s="47">
        <v>7.2</v>
      </c>
      <c r="AE192" s="47">
        <v>29.4</v>
      </c>
      <c r="AF192" s="47">
        <v>327</v>
      </c>
      <c r="AG192" s="47">
        <v>28</v>
      </c>
      <c r="AH192" s="47">
        <v>11.9</v>
      </c>
      <c r="AI192" s="47">
        <v>4</v>
      </c>
      <c r="AJ192" s="47">
        <v>29.5</v>
      </c>
    </row>
    <row r="193" spans="1:36" hidden="1" x14ac:dyDescent="0.25">
      <c r="A193" s="47" t="s">
        <v>591</v>
      </c>
      <c r="B193" s="47" t="s">
        <v>592</v>
      </c>
      <c r="C193" s="47">
        <v>5879</v>
      </c>
      <c r="D193" s="47" t="s">
        <v>20</v>
      </c>
      <c r="E193" s="47">
        <v>92.8</v>
      </c>
      <c r="F193" s="47">
        <v>118</v>
      </c>
      <c r="G193" s="47">
        <v>50.1</v>
      </c>
      <c r="H193" s="42">
        <v>829</v>
      </c>
      <c r="I193" s="47">
        <v>137</v>
      </c>
      <c r="J193" s="47">
        <v>51</v>
      </c>
      <c r="K193" s="47">
        <v>43.9</v>
      </c>
      <c r="L193" s="47">
        <v>45.3</v>
      </c>
      <c r="M193" s="47">
        <v>47.7</v>
      </c>
      <c r="N193" s="47">
        <v>122</v>
      </c>
      <c r="O193" s="47">
        <v>37.1</v>
      </c>
      <c r="P193" s="47">
        <v>59</v>
      </c>
      <c r="Q193" s="47">
        <v>62.9</v>
      </c>
      <c r="R193" s="47">
        <v>13.9</v>
      </c>
      <c r="S193" s="47">
        <v>153</v>
      </c>
      <c r="T193" s="42">
        <v>1000</v>
      </c>
      <c r="U193" s="47">
        <v>188</v>
      </c>
      <c r="V193" s="42">
        <v>1101</v>
      </c>
      <c r="W193" s="47">
        <v>462</v>
      </c>
      <c r="X193" s="47">
        <v>1261</v>
      </c>
      <c r="Y193" s="47">
        <v>155</v>
      </c>
      <c r="Z193" s="47">
        <v>48.9</v>
      </c>
      <c r="AA193" s="47">
        <v>10.6</v>
      </c>
      <c r="AB193" s="47">
        <v>18.5</v>
      </c>
      <c r="AC193" s="47">
        <v>13.4</v>
      </c>
      <c r="AD193" s="47">
        <v>12.5</v>
      </c>
      <c r="AE193" s="47">
        <v>26.7</v>
      </c>
      <c r="AF193" s="47">
        <v>135</v>
      </c>
      <c r="AG193" s="47">
        <v>19</v>
      </c>
      <c r="AH193" s="47">
        <v>50.4</v>
      </c>
      <c r="AI193" s="47">
        <v>12.6</v>
      </c>
      <c r="AJ193" s="47">
        <v>11.8</v>
      </c>
    </row>
    <row r="194" spans="1:36" hidden="1" x14ac:dyDescent="0.25">
      <c r="A194" s="47" t="s">
        <v>594</v>
      </c>
      <c r="B194" s="47" t="s">
        <v>595</v>
      </c>
      <c r="C194" s="47">
        <v>5882</v>
      </c>
      <c r="D194" s="47" t="s">
        <v>20</v>
      </c>
      <c r="E194" s="47">
        <v>85.8</v>
      </c>
      <c r="F194" s="47">
        <v>116</v>
      </c>
      <c r="G194" s="47">
        <v>51.7</v>
      </c>
      <c r="H194" s="42">
        <v>702</v>
      </c>
      <c r="I194" s="47">
        <v>122</v>
      </c>
      <c r="J194" s="47">
        <v>60.9</v>
      </c>
      <c r="K194" s="47">
        <v>43.1</v>
      </c>
      <c r="L194" s="47">
        <v>45.9</v>
      </c>
      <c r="M194" s="47">
        <v>31.7</v>
      </c>
      <c r="N194" s="47">
        <v>114</v>
      </c>
      <c r="O194" s="47">
        <v>29.9</v>
      </c>
      <c r="P194" s="47"/>
      <c r="Q194" s="47">
        <v>62.5</v>
      </c>
      <c r="R194" s="47">
        <v>15</v>
      </c>
      <c r="S194" s="47">
        <v>144</v>
      </c>
      <c r="T194" s="42">
        <v>879</v>
      </c>
      <c r="U194" s="47">
        <v>182</v>
      </c>
      <c r="V194" s="42">
        <v>763</v>
      </c>
      <c r="W194" s="47">
        <v>427</v>
      </c>
      <c r="X194" s="47">
        <v>581</v>
      </c>
      <c r="Y194" s="47">
        <v>193</v>
      </c>
      <c r="Z194" s="47">
        <v>70.099999999999994</v>
      </c>
      <c r="AA194" s="47">
        <v>12.3</v>
      </c>
      <c r="AB194" s="47">
        <v>115</v>
      </c>
      <c r="AC194" s="47">
        <v>12.9</v>
      </c>
      <c r="AD194" s="47">
        <v>11.9</v>
      </c>
      <c r="AE194" s="47">
        <v>21.1</v>
      </c>
      <c r="AF194" s="47">
        <v>130</v>
      </c>
      <c r="AG194" s="47">
        <v>60.5</v>
      </c>
      <c r="AH194" s="47">
        <v>53.9</v>
      </c>
      <c r="AI194" s="47">
        <v>16.600000000000001</v>
      </c>
      <c r="AJ194" s="47">
        <v>28</v>
      </c>
    </row>
    <row r="195" spans="1:36" x14ac:dyDescent="0.25">
      <c r="A195" s="47" t="s">
        <v>598</v>
      </c>
      <c r="B195" s="47" t="s">
        <v>595</v>
      </c>
      <c r="C195" s="47">
        <v>5884</v>
      </c>
      <c r="D195" s="47" t="s">
        <v>49</v>
      </c>
      <c r="E195" s="47">
        <v>496</v>
      </c>
      <c r="F195" s="47">
        <v>618</v>
      </c>
      <c r="G195" s="47">
        <v>148</v>
      </c>
      <c r="H195" s="42">
        <v>2703</v>
      </c>
      <c r="I195" s="47">
        <v>715</v>
      </c>
      <c r="J195" s="47">
        <v>44.2</v>
      </c>
      <c r="K195" s="47">
        <v>53.1</v>
      </c>
      <c r="L195" s="47">
        <v>57.9</v>
      </c>
      <c r="M195" s="47">
        <v>65</v>
      </c>
      <c r="N195" s="47">
        <v>512</v>
      </c>
      <c r="O195" s="47">
        <v>96.1</v>
      </c>
      <c r="P195" s="47"/>
      <c r="Q195" s="47">
        <v>185</v>
      </c>
      <c r="R195" s="47">
        <v>15.7</v>
      </c>
      <c r="S195" s="47">
        <v>877</v>
      </c>
      <c r="T195" s="42">
        <v>1715</v>
      </c>
      <c r="U195" s="47">
        <v>583</v>
      </c>
      <c r="V195" s="42">
        <v>1949</v>
      </c>
      <c r="W195" s="47">
        <v>887</v>
      </c>
      <c r="X195" s="47">
        <v>2003</v>
      </c>
      <c r="Y195" s="47">
        <v>309</v>
      </c>
      <c r="Z195" s="47">
        <v>121</v>
      </c>
      <c r="AA195" s="47">
        <v>17.100000000000001</v>
      </c>
      <c r="AB195" s="47">
        <v>14</v>
      </c>
      <c r="AC195" s="47">
        <v>16</v>
      </c>
      <c r="AD195" s="47">
        <v>4.5</v>
      </c>
      <c r="AE195" s="47">
        <v>28.9</v>
      </c>
      <c r="AF195" s="47">
        <v>166</v>
      </c>
      <c r="AG195" s="47">
        <v>22</v>
      </c>
      <c r="AH195" s="47">
        <v>9.3000000000000007</v>
      </c>
      <c r="AI195" s="47">
        <v>46.3</v>
      </c>
      <c r="AJ195" s="47">
        <v>46.7</v>
      </c>
    </row>
    <row r="196" spans="1:36" hidden="1" x14ac:dyDescent="0.25">
      <c r="A196" s="47" t="s">
        <v>600</v>
      </c>
      <c r="B196" s="47" t="s">
        <v>595</v>
      </c>
      <c r="C196" s="47">
        <v>5885</v>
      </c>
      <c r="D196" s="47" t="s">
        <v>20</v>
      </c>
      <c r="E196" s="47">
        <v>95.8</v>
      </c>
      <c r="F196" s="47">
        <v>123</v>
      </c>
      <c r="G196" s="47">
        <v>61.4</v>
      </c>
      <c r="H196" s="42">
        <v>839</v>
      </c>
      <c r="I196" s="47">
        <v>134</v>
      </c>
      <c r="J196" s="47">
        <v>99.3</v>
      </c>
      <c r="K196" s="47">
        <v>47.3</v>
      </c>
      <c r="L196" s="47">
        <v>52.3</v>
      </c>
      <c r="M196" s="47">
        <v>30</v>
      </c>
      <c r="N196" s="47">
        <v>127</v>
      </c>
      <c r="O196" s="47">
        <v>31.8</v>
      </c>
      <c r="P196" s="47">
        <v>68.7</v>
      </c>
      <c r="Q196" s="47">
        <v>68.8</v>
      </c>
      <c r="R196" s="47">
        <v>19.100000000000001</v>
      </c>
      <c r="S196" s="47">
        <v>153</v>
      </c>
      <c r="T196" s="42">
        <v>1630</v>
      </c>
      <c r="U196" s="47">
        <v>233</v>
      </c>
      <c r="V196" s="42">
        <v>1319</v>
      </c>
      <c r="W196" s="47">
        <v>574</v>
      </c>
      <c r="X196" s="47">
        <v>1553</v>
      </c>
      <c r="Y196" s="47">
        <v>247</v>
      </c>
      <c r="Z196" s="47">
        <v>104</v>
      </c>
      <c r="AA196" s="47">
        <v>14.8</v>
      </c>
      <c r="AB196" s="47">
        <v>19.7</v>
      </c>
      <c r="AC196" s="47">
        <v>13.1</v>
      </c>
      <c r="AD196" s="47">
        <v>12.5</v>
      </c>
      <c r="AE196" s="47">
        <v>23.5</v>
      </c>
      <c r="AF196" s="47">
        <v>198</v>
      </c>
      <c r="AG196" s="47">
        <v>34</v>
      </c>
      <c r="AH196" s="47">
        <v>16.8</v>
      </c>
      <c r="AI196" s="47">
        <v>20</v>
      </c>
      <c r="AJ196" s="47">
        <v>16.399999999999999</v>
      </c>
    </row>
    <row r="197" spans="1:36" x14ac:dyDescent="0.25">
      <c r="A197" s="47" t="s">
        <v>601</v>
      </c>
      <c r="B197" s="47" t="s">
        <v>602</v>
      </c>
      <c r="C197" s="47">
        <v>5889</v>
      </c>
      <c r="D197" s="47" t="s">
        <v>49</v>
      </c>
      <c r="E197" s="47">
        <v>511</v>
      </c>
      <c r="F197" s="47">
        <v>693</v>
      </c>
      <c r="G197" s="47">
        <v>156</v>
      </c>
      <c r="H197" s="42">
        <v>2505</v>
      </c>
      <c r="I197" s="47">
        <v>774</v>
      </c>
      <c r="J197" s="47">
        <v>87.2</v>
      </c>
      <c r="K197" s="47">
        <v>52.6</v>
      </c>
      <c r="L197" s="47">
        <v>66.8</v>
      </c>
      <c r="M197" s="47">
        <v>64</v>
      </c>
      <c r="N197" s="47">
        <v>539</v>
      </c>
      <c r="O197" s="47">
        <v>75</v>
      </c>
      <c r="P197" s="47"/>
      <c r="Q197" s="47">
        <v>176</v>
      </c>
      <c r="R197" s="47">
        <v>32.1</v>
      </c>
      <c r="S197" s="47">
        <v>969</v>
      </c>
      <c r="T197" s="42">
        <v>2256</v>
      </c>
      <c r="U197" s="47">
        <v>421</v>
      </c>
      <c r="V197" s="42">
        <v>1792</v>
      </c>
      <c r="W197" s="47">
        <v>771</v>
      </c>
      <c r="X197" s="47">
        <v>1973</v>
      </c>
      <c r="Y197" s="47">
        <v>298</v>
      </c>
      <c r="Z197" s="47">
        <v>206</v>
      </c>
      <c r="AA197" s="47">
        <v>15.4</v>
      </c>
      <c r="AB197" s="47">
        <v>12.3</v>
      </c>
      <c r="AC197" s="47">
        <v>18.100000000000001</v>
      </c>
      <c r="AD197" s="47">
        <v>5.2</v>
      </c>
      <c r="AE197" s="47">
        <v>27.8</v>
      </c>
      <c r="AF197" s="47">
        <v>131</v>
      </c>
      <c r="AG197" s="47">
        <v>25</v>
      </c>
      <c r="AH197" s="47">
        <v>7.5</v>
      </c>
      <c r="AI197" s="47">
        <v>18.600000000000001</v>
      </c>
      <c r="AJ197" s="47">
        <v>31.3</v>
      </c>
    </row>
    <row r="198" spans="1:36" hidden="1" x14ac:dyDescent="0.25">
      <c r="A198" s="47" t="s">
        <v>604</v>
      </c>
      <c r="B198" s="47" t="s">
        <v>605</v>
      </c>
      <c r="C198" s="47">
        <v>5896</v>
      </c>
      <c r="D198" s="47" t="s">
        <v>20</v>
      </c>
      <c r="E198" s="47">
        <v>88.5</v>
      </c>
      <c r="F198" s="47">
        <v>118</v>
      </c>
      <c r="G198" s="47">
        <v>55.9</v>
      </c>
      <c r="H198" s="42">
        <v>524</v>
      </c>
      <c r="I198" s="47">
        <v>131</v>
      </c>
      <c r="J198" s="47">
        <v>84.8</v>
      </c>
      <c r="K198" s="47">
        <v>31</v>
      </c>
      <c r="L198" s="47">
        <v>44.7</v>
      </c>
      <c r="M198" s="47">
        <v>32</v>
      </c>
      <c r="N198" s="47">
        <v>105</v>
      </c>
      <c r="O198" s="47">
        <v>36.799999999999997</v>
      </c>
      <c r="P198" s="47"/>
      <c r="Q198" s="47">
        <v>60.5</v>
      </c>
      <c r="R198" s="47">
        <v>14.3</v>
      </c>
      <c r="S198" s="47">
        <v>149</v>
      </c>
      <c r="T198" s="42">
        <v>1449</v>
      </c>
      <c r="U198" s="47">
        <v>188</v>
      </c>
      <c r="V198" s="42">
        <v>1219</v>
      </c>
      <c r="W198" s="47">
        <v>550</v>
      </c>
      <c r="X198" s="47">
        <v>1394</v>
      </c>
      <c r="Y198" s="47">
        <v>236</v>
      </c>
      <c r="Z198" s="47">
        <v>86.4</v>
      </c>
      <c r="AA198" s="47">
        <v>12.8</v>
      </c>
      <c r="AB198" s="47">
        <v>18.8</v>
      </c>
      <c r="AC198" s="47">
        <v>12.9</v>
      </c>
      <c r="AD198" s="47">
        <v>13.1</v>
      </c>
      <c r="AE198" s="47">
        <v>21.6</v>
      </c>
      <c r="AF198" s="47">
        <v>75.5</v>
      </c>
      <c r="AG198" s="47">
        <v>38</v>
      </c>
      <c r="AH198" s="47">
        <v>14</v>
      </c>
      <c r="AI198" s="47">
        <v>14.5</v>
      </c>
      <c r="AJ198" s="47">
        <v>18</v>
      </c>
    </row>
    <row r="199" spans="1:36" x14ac:dyDescent="0.25">
      <c r="A199" s="47" t="s">
        <v>608</v>
      </c>
      <c r="B199" s="47" t="s">
        <v>605</v>
      </c>
      <c r="C199" s="47">
        <v>5901</v>
      </c>
      <c r="D199" s="47" t="s">
        <v>49</v>
      </c>
      <c r="E199" s="47">
        <v>500</v>
      </c>
      <c r="F199" s="47">
        <v>640</v>
      </c>
      <c r="G199" s="47">
        <v>159</v>
      </c>
      <c r="H199" s="42">
        <v>3126</v>
      </c>
      <c r="I199" s="47">
        <v>753</v>
      </c>
      <c r="J199" s="47">
        <v>113</v>
      </c>
      <c r="K199" s="47">
        <v>57.7</v>
      </c>
      <c r="L199" s="47">
        <v>82</v>
      </c>
      <c r="M199" s="47">
        <v>61</v>
      </c>
      <c r="N199" s="47">
        <v>536</v>
      </c>
      <c r="O199" s="47">
        <v>167</v>
      </c>
      <c r="P199" s="47"/>
      <c r="Q199" s="47">
        <v>173</v>
      </c>
      <c r="R199" s="47">
        <v>24.2</v>
      </c>
      <c r="S199" s="47">
        <v>923</v>
      </c>
      <c r="T199" s="42">
        <v>2046</v>
      </c>
      <c r="U199" s="47">
        <v>471</v>
      </c>
      <c r="V199" s="42">
        <v>1800</v>
      </c>
      <c r="W199" s="47">
        <v>874</v>
      </c>
      <c r="X199" s="47">
        <v>2012</v>
      </c>
      <c r="Y199" s="47">
        <v>537</v>
      </c>
      <c r="Z199" s="47">
        <v>240</v>
      </c>
      <c r="AA199" s="47">
        <v>19.100000000000001</v>
      </c>
      <c r="AB199" s="47">
        <v>16.399999999999999</v>
      </c>
      <c r="AC199" s="47">
        <v>19.8</v>
      </c>
      <c r="AD199" s="47">
        <v>4.9000000000000004</v>
      </c>
      <c r="AE199" s="47">
        <v>30</v>
      </c>
      <c r="AF199" s="47">
        <v>218</v>
      </c>
      <c r="AG199" s="47">
        <v>21</v>
      </c>
      <c r="AH199" s="47">
        <v>13.6</v>
      </c>
      <c r="AI199" s="47">
        <v>17.899999999999999</v>
      </c>
      <c r="AJ199" s="47">
        <v>50.7</v>
      </c>
    </row>
    <row r="200" spans="1:36" hidden="1" x14ac:dyDescent="0.25">
      <c r="A200" s="47" t="s">
        <v>611</v>
      </c>
      <c r="B200" s="47" t="s">
        <v>612</v>
      </c>
      <c r="C200" s="47">
        <v>5911</v>
      </c>
      <c r="D200" s="47" t="s">
        <v>20</v>
      </c>
      <c r="E200" s="47">
        <v>91</v>
      </c>
      <c r="F200" s="47">
        <v>116</v>
      </c>
      <c r="G200" s="47">
        <v>57</v>
      </c>
      <c r="H200" s="42">
        <v>656</v>
      </c>
      <c r="I200" s="47">
        <v>125</v>
      </c>
      <c r="J200" s="47">
        <v>68.2</v>
      </c>
      <c r="K200" s="47">
        <v>29.8</v>
      </c>
      <c r="L200" s="47">
        <v>46.3</v>
      </c>
      <c r="M200" s="47">
        <v>16.8</v>
      </c>
      <c r="N200" s="47">
        <v>106</v>
      </c>
      <c r="O200" s="47">
        <v>33.6</v>
      </c>
      <c r="P200" s="47">
        <v>67</v>
      </c>
      <c r="Q200" s="47">
        <v>63.9</v>
      </c>
      <c r="R200" s="47">
        <v>12.5</v>
      </c>
      <c r="S200" s="47">
        <v>147</v>
      </c>
      <c r="T200" s="42">
        <v>1286</v>
      </c>
      <c r="U200" s="47">
        <v>209</v>
      </c>
      <c r="V200" s="42">
        <v>1095</v>
      </c>
      <c r="W200" s="47">
        <v>532</v>
      </c>
      <c r="X200" s="47">
        <v>1186</v>
      </c>
      <c r="Y200" s="47">
        <v>185</v>
      </c>
      <c r="Z200" s="47">
        <v>70.400000000000006</v>
      </c>
      <c r="AA200" s="47">
        <v>13.3</v>
      </c>
      <c r="AB200" s="47">
        <v>20.8</v>
      </c>
      <c r="AC200" s="47">
        <v>12.5</v>
      </c>
      <c r="AD200" s="47">
        <v>12.2</v>
      </c>
      <c r="AE200" s="47">
        <v>22.5</v>
      </c>
      <c r="AF200" s="47">
        <v>119</v>
      </c>
      <c r="AG200" s="47">
        <v>20</v>
      </c>
      <c r="AH200" s="47">
        <v>15.7</v>
      </c>
      <c r="AI200" s="47">
        <v>14</v>
      </c>
      <c r="AJ200" s="47">
        <v>14.4</v>
      </c>
    </row>
    <row r="201" spans="1:36" x14ac:dyDescent="0.25">
      <c r="A201" s="47" t="s">
        <v>614</v>
      </c>
      <c r="B201" s="47" t="s">
        <v>612</v>
      </c>
      <c r="C201" s="47">
        <v>5913</v>
      </c>
      <c r="D201" s="47" t="s">
        <v>49</v>
      </c>
      <c r="E201" s="47">
        <v>503</v>
      </c>
      <c r="F201" s="47">
        <v>660</v>
      </c>
      <c r="G201" s="47">
        <v>152</v>
      </c>
      <c r="H201" s="42">
        <v>4206</v>
      </c>
      <c r="I201" s="47">
        <v>758</v>
      </c>
      <c r="J201" s="47">
        <v>139</v>
      </c>
      <c r="K201" s="47">
        <v>52.5</v>
      </c>
      <c r="L201" s="47">
        <v>60.8</v>
      </c>
      <c r="M201" s="47">
        <v>49.5</v>
      </c>
      <c r="N201" s="47">
        <v>513</v>
      </c>
      <c r="O201" s="47">
        <v>75.2</v>
      </c>
      <c r="P201" s="47"/>
      <c r="Q201" s="47">
        <v>172</v>
      </c>
      <c r="R201" s="47">
        <v>19.399999999999999</v>
      </c>
      <c r="S201" s="47">
        <v>924</v>
      </c>
      <c r="T201" s="42">
        <v>1875</v>
      </c>
      <c r="U201" s="47">
        <v>414</v>
      </c>
      <c r="V201" s="42">
        <v>1544</v>
      </c>
      <c r="W201" s="47">
        <v>771</v>
      </c>
      <c r="X201" s="47">
        <v>1942</v>
      </c>
      <c r="Y201" s="47">
        <v>289</v>
      </c>
      <c r="Z201" s="47">
        <v>166</v>
      </c>
      <c r="AA201" s="47">
        <v>18.100000000000001</v>
      </c>
      <c r="AB201" s="47">
        <v>19.899999999999999</v>
      </c>
      <c r="AC201" s="47">
        <v>18.399999999999999</v>
      </c>
      <c r="AD201" s="47">
        <v>4.4000000000000004</v>
      </c>
      <c r="AE201" s="47">
        <v>28.6</v>
      </c>
      <c r="AF201" s="47">
        <v>201</v>
      </c>
      <c r="AG201" s="47">
        <v>18.5</v>
      </c>
      <c r="AH201" s="47">
        <v>12.1</v>
      </c>
      <c r="AI201" s="47">
        <v>19.600000000000001</v>
      </c>
      <c r="AJ201" s="47">
        <v>21</v>
      </c>
    </row>
    <row r="202" spans="1:36" x14ac:dyDescent="0.25">
      <c r="A202" s="47" t="s">
        <v>616</v>
      </c>
      <c r="B202" s="47" t="s">
        <v>617</v>
      </c>
      <c r="C202" s="47">
        <v>5918</v>
      </c>
      <c r="D202" s="47" t="s">
        <v>49</v>
      </c>
      <c r="E202" s="47">
        <v>487</v>
      </c>
      <c r="F202" s="47">
        <v>593</v>
      </c>
      <c r="G202" s="47">
        <v>147</v>
      </c>
      <c r="H202" s="42">
        <v>2873</v>
      </c>
      <c r="I202" s="47">
        <v>735</v>
      </c>
      <c r="J202" s="47">
        <v>88.1</v>
      </c>
      <c r="K202" s="47">
        <v>50.8</v>
      </c>
      <c r="L202" s="47">
        <v>63.5</v>
      </c>
      <c r="M202" s="47">
        <v>25.3</v>
      </c>
      <c r="N202" s="47">
        <v>500</v>
      </c>
      <c r="O202" s="47">
        <v>58.4</v>
      </c>
      <c r="P202" s="47"/>
      <c r="Q202" s="47">
        <v>161</v>
      </c>
      <c r="R202" s="47">
        <v>26.4</v>
      </c>
      <c r="S202" s="47">
        <v>807</v>
      </c>
      <c r="T202" s="42">
        <v>2430</v>
      </c>
      <c r="U202" s="47">
        <v>397</v>
      </c>
      <c r="V202" s="42">
        <v>1858</v>
      </c>
      <c r="W202" s="47">
        <v>823</v>
      </c>
      <c r="X202" s="47">
        <v>2403</v>
      </c>
      <c r="Y202" s="47">
        <v>346</v>
      </c>
      <c r="Z202" s="47">
        <v>200</v>
      </c>
      <c r="AA202" s="47">
        <v>16.8</v>
      </c>
      <c r="AB202" s="47">
        <v>17.600000000000001</v>
      </c>
      <c r="AC202" s="47">
        <v>20.6</v>
      </c>
      <c r="AD202" s="47">
        <v>6.1</v>
      </c>
      <c r="AE202" s="47">
        <v>27.4</v>
      </c>
      <c r="AF202" s="47">
        <v>156</v>
      </c>
      <c r="AG202" s="47">
        <v>24</v>
      </c>
      <c r="AH202" s="47">
        <v>11.2</v>
      </c>
      <c r="AI202" s="47">
        <v>24.8</v>
      </c>
      <c r="AJ202" s="47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CIF</vt:lpstr>
      <vt:lpstr>DTS</vt:lpstr>
      <vt:lpstr>LAP</vt:lpstr>
      <vt:lpstr>SCAN</vt:lpstr>
      <vt:lpstr>HOMER</vt:lpstr>
      <vt:lpstr>node_balance</vt:lpstr>
      <vt:lpstr>SMS</vt:lpstr>
      <vt:lpstr>WS_count</vt:lpstr>
      <vt:lpstr>WS_time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2022-08-10T12:29:41Z</dcterms:modified>
</cp:coreProperties>
</file>