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22260" windowHeight="12645" activeTab="6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</sheets>
  <calcPr calcId="162913"/>
</workbook>
</file>

<file path=xl/calcChain.xml><?xml version="1.0" encoding="utf-8"?>
<calcChain xmlns="http://schemas.openxmlformats.org/spreadsheetml/2006/main">
  <c r="Y23" i="7" l="1"/>
  <c r="H23" i="6"/>
  <c r="K23" i="6" s="1"/>
  <c r="L23" i="6"/>
  <c r="M23" i="6"/>
  <c r="P23" i="6"/>
  <c r="Q23" i="6"/>
  <c r="R23" i="6"/>
  <c r="U23" i="6"/>
  <c r="V23" i="6"/>
  <c r="W23" i="6"/>
  <c r="Z23" i="6"/>
  <c r="AA23" i="6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W22" i="6"/>
  <c r="R22" i="6"/>
  <c r="M22" i="6"/>
  <c r="H22" i="6"/>
  <c r="W21" i="6"/>
  <c r="R21" i="6"/>
  <c r="M21" i="6"/>
  <c r="H21" i="6"/>
  <c r="W20" i="6"/>
  <c r="R20" i="6"/>
  <c r="M20" i="6"/>
  <c r="H20" i="6"/>
  <c r="W19" i="6"/>
  <c r="R19" i="6"/>
  <c r="M19" i="6"/>
  <c r="H19" i="6"/>
  <c r="W18" i="6"/>
  <c r="R18" i="6"/>
  <c r="M18" i="6"/>
  <c r="H18" i="6"/>
  <c r="W17" i="6"/>
  <c r="R17" i="6"/>
  <c r="M17" i="6"/>
  <c r="H17" i="6"/>
  <c r="W16" i="6"/>
  <c r="R16" i="6"/>
  <c r="M16" i="6"/>
  <c r="H16" i="6"/>
  <c r="W15" i="6"/>
  <c r="R15" i="6"/>
  <c r="M15" i="6"/>
  <c r="H15" i="6"/>
  <c r="W14" i="6"/>
  <c r="R14" i="6"/>
  <c r="M14" i="6"/>
  <c r="H14" i="6"/>
  <c r="W13" i="6"/>
  <c r="R13" i="6"/>
  <c r="M13" i="6"/>
  <c r="H13" i="6"/>
  <c r="W12" i="6"/>
  <c r="R12" i="6"/>
  <c r="M12" i="6"/>
  <c r="H12" i="6"/>
  <c r="W11" i="6"/>
  <c r="R11" i="6"/>
  <c r="M11" i="6"/>
  <c r="H11" i="6"/>
  <c r="W10" i="6"/>
  <c r="R10" i="6"/>
  <c r="M10" i="6"/>
  <c r="H10" i="6"/>
  <c r="W9" i="6"/>
  <c r="R9" i="6"/>
  <c r="M9" i="6"/>
  <c r="H9" i="6"/>
  <c r="W8" i="6"/>
  <c r="R8" i="6"/>
  <c r="M8" i="6"/>
  <c r="H8" i="6"/>
  <c r="W7" i="6"/>
  <c r="R7" i="6"/>
  <c r="M7" i="6"/>
  <c r="Q7" i="6" s="1"/>
  <c r="H7" i="6"/>
  <c r="L7" i="6" s="1"/>
  <c r="Z6" i="6"/>
  <c r="W6" i="6"/>
  <c r="AA6" i="6" s="1"/>
  <c r="R6" i="6"/>
  <c r="V6" i="6" s="1"/>
  <c r="M6" i="6"/>
  <c r="Q6" i="6" s="1"/>
  <c r="K6" i="6"/>
  <c r="H6" i="6"/>
  <c r="L6" i="6" s="1"/>
  <c r="W5" i="6"/>
  <c r="AA5" i="6" s="1"/>
  <c r="R5" i="6"/>
  <c r="V5" i="6" s="1"/>
  <c r="P5" i="6"/>
  <c r="M5" i="6"/>
  <c r="Q5" i="6" s="1"/>
  <c r="H5" i="6"/>
  <c r="L5" i="6" s="1"/>
  <c r="W4" i="6"/>
  <c r="AA4" i="6" s="1"/>
  <c r="U4" i="6"/>
  <c r="R4" i="6"/>
  <c r="V4" i="6" s="1"/>
  <c r="M4" i="6"/>
  <c r="Q4" i="6" s="1"/>
  <c r="H4" i="6"/>
  <c r="L4" i="6" s="1"/>
  <c r="Z3" i="6"/>
  <c r="W3" i="6"/>
  <c r="AA3" i="6" s="1"/>
  <c r="R3" i="6"/>
  <c r="V3" i="6" s="1"/>
  <c r="M3" i="6"/>
  <c r="Q3" i="6" s="1"/>
  <c r="K3" i="6"/>
  <c r="H3" i="6"/>
  <c r="L3" i="6" s="1"/>
  <c r="W2" i="6"/>
  <c r="AA2" i="6" s="1"/>
  <c r="R2" i="6"/>
  <c r="V2" i="6" s="1"/>
  <c r="P2" i="6"/>
  <c r="M2" i="6"/>
  <c r="Q2" i="6" s="1"/>
  <c r="H2" i="6"/>
  <c r="L2" i="6" s="1"/>
  <c r="Q9" i="6" l="1"/>
  <c r="P9" i="6"/>
  <c r="V11" i="6"/>
  <c r="U11" i="6"/>
  <c r="L13" i="6"/>
  <c r="K13" i="6"/>
  <c r="L16" i="6"/>
  <c r="K16" i="6"/>
  <c r="Q18" i="6"/>
  <c r="P18" i="6"/>
  <c r="V20" i="6"/>
  <c r="U20" i="6"/>
  <c r="L22" i="6"/>
  <c r="K22" i="6"/>
  <c r="U3" i="6"/>
  <c r="P4" i="6"/>
  <c r="K5" i="6"/>
  <c r="U6" i="6"/>
  <c r="P7" i="6"/>
  <c r="L8" i="6"/>
  <c r="K8" i="6"/>
  <c r="AA8" i="6"/>
  <c r="Z8" i="6"/>
  <c r="V9" i="6"/>
  <c r="U9" i="6"/>
  <c r="Q10" i="6"/>
  <c r="P10" i="6"/>
  <c r="L11" i="6"/>
  <c r="K11" i="6"/>
  <c r="AA11" i="6"/>
  <c r="Z11" i="6"/>
  <c r="V12" i="6"/>
  <c r="U12" i="6"/>
  <c r="Q13" i="6"/>
  <c r="P13" i="6"/>
  <c r="L14" i="6"/>
  <c r="K14" i="6"/>
  <c r="AA14" i="6"/>
  <c r="Z14" i="6"/>
  <c r="V15" i="6"/>
  <c r="U15" i="6"/>
  <c r="Q16" i="6"/>
  <c r="P16" i="6"/>
  <c r="L17" i="6"/>
  <c r="K17" i="6"/>
  <c r="AA17" i="6"/>
  <c r="Z17" i="6"/>
  <c r="V18" i="6"/>
  <c r="U18" i="6"/>
  <c r="Q19" i="6"/>
  <c r="P19" i="6"/>
  <c r="L20" i="6"/>
  <c r="K20" i="6"/>
  <c r="AA20" i="6"/>
  <c r="Z20" i="6"/>
  <c r="V21" i="6"/>
  <c r="U21" i="6"/>
  <c r="Q22" i="6"/>
  <c r="P22" i="6"/>
  <c r="AA7" i="6"/>
  <c r="Z7" i="6"/>
  <c r="V8" i="6"/>
  <c r="U8" i="6"/>
  <c r="L10" i="6"/>
  <c r="K10" i="6"/>
  <c r="AA10" i="6"/>
  <c r="Z10" i="6"/>
  <c r="Q12" i="6"/>
  <c r="P12" i="6"/>
  <c r="AA13" i="6"/>
  <c r="Z13" i="6"/>
  <c r="V14" i="6"/>
  <c r="U14" i="6"/>
  <c r="Q15" i="6"/>
  <c r="P15" i="6"/>
  <c r="AA16" i="6"/>
  <c r="Z16" i="6"/>
  <c r="V17" i="6"/>
  <c r="U17" i="6"/>
  <c r="L19" i="6"/>
  <c r="K19" i="6"/>
  <c r="AA19" i="6"/>
  <c r="Z19" i="6"/>
  <c r="Q21" i="6"/>
  <c r="P21" i="6"/>
  <c r="AA22" i="6"/>
  <c r="Z22" i="6"/>
  <c r="K2" i="6"/>
  <c r="Z2" i="6"/>
  <c r="Z5" i="6"/>
  <c r="U2" i="6"/>
  <c r="P3" i="6"/>
  <c r="K4" i="6"/>
  <c r="Z4" i="6"/>
  <c r="U5" i="6"/>
  <c r="P6" i="6"/>
  <c r="K7" i="6"/>
  <c r="V7" i="6"/>
  <c r="U7" i="6"/>
  <c r="Q8" i="6"/>
  <c r="P8" i="6"/>
  <c r="L9" i="6"/>
  <c r="K9" i="6"/>
  <c r="AA9" i="6"/>
  <c r="Z9" i="6"/>
  <c r="V10" i="6"/>
  <c r="U10" i="6"/>
  <c r="Q11" i="6"/>
  <c r="P11" i="6"/>
  <c r="L12" i="6"/>
  <c r="K12" i="6"/>
  <c r="AA12" i="6"/>
  <c r="Z12" i="6"/>
  <c r="V13" i="6"/>
  <c r="U13" i="6"/>
  <c r="Q14" i="6"/>
  <c r="P14" i="6"/>
  <c r="L15" i="6"/>
  <c r="K15" i="6"/>
  <c r="AA15" i="6"/>
  <c r="Z15" i="6"/>
  <c r="V16" i="6"/>
  <c r="U16" i="6"/>
  <c r="Q17" i="6"/>
  <c r="P17" i="6"/>
  <c r="L18" i="6"/>
  <c r="K18" i="6"/>
  <c r="AA18" i="6"/>
  <c r="Z18" i="6"/>
  <c r="V19" i="6"/>
  <c r="U19" i="6"/>
  <c r="Q20" i="6"/>
  <c r="P20" i="6"/>
  <c r="L21" i="6"/>
  <c r="K21" i="6"/>
  <c r="AA21" i="6"/>
  <c r="Z21" i="6"/>
  <c r="V22" i="6"/>
  <c r="U22" i="6"/>
</calcChain>
</file>

<file path=xl/sharedStrings.xml><?xml version="1.0" encoding="utf-8"?>
<sst xmlns="http://schemas.openxmlformats.org/spreadsheetml/2006/main" count="878" uniqueCount="117">
  <si>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</si>
  <si>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</si>
  <si>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</si>
  <si>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</si>
  <si>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</si>
  <si>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</si>
  <si>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</si>
  <si>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</si>
  <si>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</si>
  <si>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</si>
  <si>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</si>
  <si>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</si>
  <si>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</si>
  <si>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</si>
  <si>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</si>
  <si>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</si>
  <si>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</si>
  <si>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</si>
  <si>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</si>
  <si>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</si>
  <si>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</si>
  <si>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</si>
  <si>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</si>
  <si>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</si>
  <si>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</si>
  <si>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</si>
  <si>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</si>
  <si>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</si>
  <si>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</si>
  <si>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</si>
  <si>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</si>
  <si>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</si>
  <si>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</si>
  <si>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</si>
  <si>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</si>
  <si>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</si>
  <si>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</si>
  <si>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</si>
  <si>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</si>
  <si>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</si>
  <si>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</si>
  <si>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</si>
  <si>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</si>
  <si>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</si>
  <si>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</si>
  <si>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</si>
  <si>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</si>
  <si>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</si>
  <si>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</si>
  <si>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</si>
  <si>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</si>
  <si>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</si>
  <si>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</si>
  <si>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</si>
  <si>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</si>
  <si>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</si>
  <si>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</si>
  <si>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</si>
  <si>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</si>
  <si>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</si>
  <si>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</si>
  <si>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</si>
  <si>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</si>
  <si>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</si>
  <si>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</si>
  <si>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</si>
  <si>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</si>
  <si>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</si>
  <si>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</si>
  <si>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</si>
  <si>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</si>
  <si>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</si>
  <si>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</si>
  <si>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</si>
  <si>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</si>
  <si>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16:30-17:31</t>
  </si>
  <si>
    <t>18:20-19:21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</si>
  <si>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</si>
  <si>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</si>
  <si>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</si>
  <si>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</si>
  <si>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</si>
  <si>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</si>
  <si>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</si>
  <si>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</si>
  <si>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</si>
  <si>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</si>
  <si>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</si>
  <si>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</si>
  <si>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</si>
  <si>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</si>
  <si>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</si>
  <si>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</si>
  <si>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</si>
  <si>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</si>
  <si>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</si>
  <si>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</si>
  <si>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</si>
  <si>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</si>
  <si>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</si>
  <si>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</si>
  <si>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</si>
  <si>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</si>
  <si>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</si>
  <si>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</si>
  <si>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</si>
  <si>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</si>
  <si>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</si>
  <si>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</si>
  <si>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</si>
  <si>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</si>
  <si>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PK_NK_APPR</t>
  </si>
  <si>
    <t>PK_NK_PRE_APPR</t>
  </si>
  <si>
    <t>PK_NK_WLCM</t>
  </si>
  <si>
    <t>RK_APPR</t>
  </si>
  <si>
    <t>RK_WLCM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</si>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</sst>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43"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P23" totalsRowShown="0" headerRowDxfId="142" dataDxfId="141">
  <autoFilter ref="A1:P23"/>
  <tableColumns count="16">
    <tableColumn id="1" name="Release" dataDxfId="140"/>
    <tableColumn id="2" name="Date" dataDxfId="139"/>
    <tableColumn id="3" name="Test Time" dataDxfId="138"/>
    <tableColumn id="4" name="AWR time" dataDxfId="137"/>
    <tableColumn id="5" name="AWR elapsed time" dataDxfId="136"/>
    <tableColumn id="6" name="Test number" dataDxfId="135"/>
    <tableColumn id="7" name="Standart" dataDxfId="134"/>
    <tableColumn id="8" name="Env" dataDxfId="133"/>
    <tableColumn id="9" name="DB Time" dataDxfId="132"/>
    <tableColumn id="10" name="CPU Time" dataDxfId="131"/>
    <tableColumn id="11" name="Elapsed Time" dataDxfId="130"/>
    <tableColumn id="12" name="IO Time" dataDxfId="129"/>
    <tableColumn id="13" name="Buffer Gets" dataDxfId="128"/>
    <tableColumn id="14" name="Physical Reads" dataDxfId="127"/>
    <tableColumn id="15" name="Captured SQL Executions" dataDxfId="126"/>
    <tableColumn id="16" name="Cluster Wait Time" dataDxfId="1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23" totalsRowShown="0" headerRowDxfId="124" dataDxfId="123">
  <autoFilter ref="A1:O23"/>
  <tableColumns count="15">
    <tableColumn id="1" name="Release" dataDxfId="122"/>
    <tableColumn id="2" name="Date" dataDxfId="121"/>
    <tableColumn id="3" name="Test Time" dataDxfId="120"/>
    <tableColumn id="4" name="AWR time" dataDxfId="119"/>
    <tableColumn id="5" name="AWR elapsed time" dataDxfId="118"/>
    <tableColumn id="6" name="Test number" dataDxfId="117"/>
    <tableColumn id="7" name="Standart" dataDxfId="116"/>
    <tableColumn id="8" name="Env" dataDxfId="115"/>
    <tableColumn id="9" name="DB Time" dataDxfId="114"/>
    <tableColumn id="10" name="CPU Time" dataDxfId="113"/>
    <tableColumn id="11" name="Elapsed Time" dataDxfId="112"/>
    <tableColumn id="12" name="IO Time" dataDxfId="111"/>
    <tableColumn id="13" name="Buffer Gets" dataDxfId="110"/>
    <tableColumn id="14" name="Physical Reads" dataDxfId="109"/>
    <tableColumn id="15" name="Captured SQL Executions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23" totalsRowShown="0" headerRowDxfId="107" dataDxfId="106">
  <autoFilter ref="A1:P23"/>
  <tableColumns count="16">
    <tableColumn id="1" name="Release" dataDxfId="105"/>
    <tableColumn id="2" name="Date" dataDxfId="104"/>
    <tableColumn id="3" name="Test Time" dataDxfId="103"/>
    <tableColumn id="4" name="AWR time" dataDxfId="102"/>
    <tableColumn id="5" name="AWR elapsed time" dataDxfId="101"/>
    <tableColumn id="6" name="Test number" dataDxfId="100"/>
    <tableColumn id="7" name="Standart" dataDxfId="99"/>
    <tableColumn id="8" name="Env" dataDxfId="98"/>
    <tableColumn id="9" name="DB Time" dataDxfId="97"/>
    <tableColumn id="10" name="CPU Time" dataDxfId="96"/>
    <tableColumn id="11" name="Elapsed Time" dataDxfId="95"/>
    <tableColumn id="12" name="IO Time" dataDxfId="94"/>
    <tableColumn id="13" name="Buffer Gets" dataDxfId="93"/>
    <tableColumn id="14" name="Physical Reads" dataDxfId="92"/>
    <tableColumn id="15" name="Captured SQL Executions" dataDxfId="91"/>
    <tableColumn id="16" name="Cluster Wait Time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B1:O23" totalsRowShown="0" headerRowDxfId="89" dataDxfId="88">
  <autoFilter ref="B1:O23"/>
  <tableColumns count="14">
    <tableColumn id="1" name="Date" dataDxfId="87"/>
    <tableColumn id="2" name="Test Time" dataDxfId="86"/>
    <tableColumn id="3" name="AWR time" dataDxfId="85"/>
    <tableColumn id="4" name="AWR elapsed time" dataDxfId="84"/>
    <tableColumn id="5" name="Test number" dataDxfId="83"/>
    <tableColumn id="6" name="Standart" dataDxfId="82"/>
    <tableColumn id="7" name="Env" dataDxfId="81"/>
    <tableColumn id="8" name="DB Time" dataDxfId="80"/>
    <tableColumn id="9" name="CPU Time" dataDxfId="79"/>
    <tableColumn id="10" name="Elapsed Time" dataDxfId="78"/>
    <tableColumn id="11" name="IO Time" dataDxfId="77"/>
    <tableColumn id="12" name="Buffer Gets" dataDxfId="76"/>
    <tableColumn id="13" name="Physical Reads" dataDxfId="75"/>
    <tableColumn id="14" name="Captured SQL Executions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23" totalsRowShown="0" headerRowDxfId="73" dataDxfId="72">
  <autoFilter ref="A1:P23"/>
  <tableColumns count="16">
    <tableColumn id="1" name="Release" dataDxfId="71"/>
    <tableColumn id="2" name="Date" dataDxfId="70"/>
    <tableColumn id="3" name="Test Time" dataDxfId="69"/>
    <tableColumn id="4" name="AWR time" dataDxfId="68"/>
    <tableColumn id="5" name="AWR elapsed time" dataDxfId="67"/>
    <tableColumn id="6" name="Test number" dataDxfId="66"/>
    <tableColumn id="7" name="Standart" dataDxfId="65"/>
    <tableColumn id="8" name="Env" dataDxfId="64"/>
    <tableColumn id="9" name="DB Time" dataDxfId="63"/>
    <tableColumn id="10" name="CPU Time" dataDxfId="62"/>
    <tableColumn id="11" name="Elapsed Time" dataDxfId="61"/>
    <tableColumn id="12" name="IO Time" dataDxfId="60"/>
    <tableColumn id="13" name="Buffer Gets" dataDxfId="59"/>
    <tableColumn id="14" name="Physical Reads" dataDxfId="58"/>
    <tableColumn id="15" name="Captured SQL Executions" dataDxfId="57"/>
    <tableColumn id="16" name="Cluster Wait Time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23" totalsRowShown="0" headerRowDxfId="54">
  <autoFilter ref="A1:AA23"/>
  <tableColumns count="27">
    <tableColumn id="1" name="Release" dataDxfId="53"/>
    <tableColumn id="2" name="Date" dataDxfId="52"/>
    <tableColumn id="3" name="Test time" dataDxfId="51"/>
    <tableColumn id="4" name="AWR time" dataDxfId="50"/>
    <tableColumn id="5" name="AWR elapsed time" dataDxfId="49"/>
    <tableColumn id="6" name="Test number" dataDxfId="48"/>
    <tableColumn id="7" name="Env" dataDxfId="47"/>
    <tableColumn id="8" name="CIF DBTime (sum)" dataDxfId="46">
      <calculatedColumnFormula>SUM(Таблица2[[#This Row],[CIF DBTime node1 (min)]:[CIF DBTime node2 (min)]])</calculatedColumnFormula>
    </tableColumn>
    <tableColumn id="9" name="CIF DBTime node1 (min)" dataDxfId="45"/>
    <tableColumn id="10" name="CIF DBTime node2 (min)" dataDxfId="44"/>
    <tableColumn id="11" name="CIF DBTime node1 (%)" dataDxfId="43">
      <calculatedColumnFormula>Таблица2[[#This Row],[CIF DBTime node1 (min)]]/Таблица2[[#This Row],[CIF DBTime (sum)]]</calculatedColumnFormula>
    </tableColumn>
    <tableColumn id="12" name="CIF DBTime node2 (%)" dataDxfId="42">
      <calculatedColumnFormula>Таблица2[[#This Row],[CIF DBTime node2 (min)]]/Таблица2[[#This Row],[CIF DBTime (sum)]]</calculatedColumnFormula>
    </tableColumn>
    <tableColumn id="13" name="CIF Avg Active Sessions (sum)" dataDxfId="41">
      <calculatedColumnFormula>SUM(Таблица2[[#This Row],[CIF Avg Active Sessions node1]:[CIF Avg Active Sessions node2]])</calculatedColumnFormula>
    </tableColumn>
    <tableColumn id="14" name="CIF Avg Active Sessions node1" dataDxfId="40"/>
    <tableColumn id="15" name="CIF Avg Active Sessions node2" dataDxfId="39"/>
    <tableColumn id="16" name="CIF Avg Active Sessions node1 (%)" dataDxfId="38">
      <calculatedColumnFormula>Таблица2[[#This Row],[CIF Avg Active Sessions node1]]/Таблица2[[#This Row],[CIF Avg Active Sessions (sum)]]</calculatedColumnFormula>
    </tableColumn>
    <tableColumn id="17" name="CIF Avg Active Sessions node2 (%)" dataDxfId="37">
      <calculatedColumnFormula>Таблица2[[#This Row],[CIF Avg Active Sessions node2]]/Таблица2[[#This Row],[CIF Avg Active Sessions (sum)]]</calculatedColumnFormula>
    </tableColumn>
    <tableColumn id="18" name="LAP DBTime (sum)" dataDxfId="36">
      <calculatedColumnFormula>SUM(Таблица2[[#This Row],[LAP DBTime node1 (min)]:[LAP DBTime node2 (min)]])</calculatedColumnFormula>
    </tableColumn>
    <tableColumn id="19" name="LAP DBTime node1 (min)" dataDxfId="35"/>
    <tableColumn id="20" name="LAP DBTime node2 (min)" dataDxfId="34"/>
    <tableColumn id="21" name="LAP DBTime node1 (%)" dataDxfId="33">
      <calculatedColumnFormula>Таблица2[[#This Row],[LAP DBTime node1 (min)]]/Таблица2[[#This Row],[LAP DBTime (sum)]]</calculatedColumnFormula>
    </tableColumn>
    <tableColumn id="22" name="LAP DBTime node2 (%)" dataDxfId="32">
      <calculatedColumnFormula>Таблица2[[#This Row],[LAP DBTime node2 (min)]]/Таблица2[[#This Row],[LAP DBTime (sum)]]</calculatedColumnFormula>
    </tableColumn>
    <tableColumn id="23" name="LAP Avg Active Sessions (sum)" dataDxfId="31">
      <calculatedColumnFormula>SUM(Таблица2[[#This Row],[LAP Avg Active Sessions node1]:[LAP Avg Active Sessions node2]])</calculatedColumnFormula>
    </tableColumn>
    <tableColumn id="24" name="LAP Avg Active Sessions node1" dataDxfId="30"/>
    <tableColumn id="25" name="LAP Avg Active Sessions node2" dataDxfId="29"/>
    <tableColumn id="26" name="LAP Avg Active Sessions node1 (%)" dataDxfId="28">
      <calculatedColumnFormula>Таблица2[[#This Row],[LAP Avg Active Sessions node1]]/Таблица2[[#This Row],[LAP Avg Active Sessions (sum)]]</calculatedColumnFormula>
    </tableColumn>
    <tableColumn id="27" name="LAP Avg Active Sessions node2 (%)" dataDxfId="27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Y23" totalsRowShown="0" headerRowDxfId="26" dataDxfId="25">
  <autoFilter ref="A1:Y23"/>
  <tableColumns count="25">
    <tableColumn id="1" name="Release" dataDxfId="24"/>
    <tableColumn id="2" name="Date" dataDxfId="23"/>
    <tableColumn id="3" name="Test Time" dataDxfId="22"/>
    <tableColumn id="4" name="Test number" dataDxfId="21"/>
    <tableColumn id="5" name="Standart" dataDxfId="20"/>
    <tableColumn id="6" name="Env" dataDxfId="19"/>
    <tableColumn id="7" name="CREDIT_CARD_RELEASE_IS_APPROVED" dataDxfId="18"/>
    <tableColumn id="8" name="CREDIT_IS_APPROVED" dataDxfId="17"/>
    <tableColumn id="9" name="CREDIT_IS_ISSUED" dataDxfId="16"/>
    <tableColumn id="10" name="CREDIT_IS_ISSUED_ON_OTHER_BANK_ACCOUNT" dataDxfId="15"/>
    <tableColumn id="11" name="EHUB_KARTA_POPOLNENIE" dataDxfId="14"/>
    <tableColumn id="12" name="EHUB_KARTA_POPOLNENIE_OF" dataDxfId="13"/>
    <tableColumn id="13" name="EHUB_KARTA_POPOLNENIE_OFF_PUSH" dataDxfId="12"/>
    <tableColumn id="14" name="EHUB_KARTA_POPOLNENIE_PUSH" dataDxfId="11"/>
    <tableColumn id="15" name="EHUB_KNPK_POPOLNENIE" dataDxfId="10"/>
    <tableColumn id="16" name="EHUB_KNPK_POPOLNENIE_OF" dataDxfId="9"/>
    <tableColumn id="17" name="EHUB_KNPK_POPOLNENIE_OF_PUSH" dataDxfId="8"/>
    <tableColumn id="18" name="EHUB_KNPK_POPOLNENIE_PUSH" dataDxfId="7"/>
    <tableColumn id="19" name="HOMER_CREDITCARD_REJECT" dataDxfId="6"/>
    <tableColumn id="20" name="PK_NK_APPR" dataDxfId="5"/>
    <tableColumn id="21" name="PK_NK_PRE_APPR" dataDxfId="4"/>
    <tableColumn id="22" name="PK_NK_WLCM" dataDxfId="3"/>
    <tableColumn id="23" name="RK_APPR" dataDxfId="2"/>
    <tableColumn id="24" name="RK_WLCM" dataDxfId="1"/>
    <tableColumn id="25" name="Итого" dataDxfId="0">
      <calculatedColumnFormula>SUM(G2:X2)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R18" sqref="R18"/>
    </sheetView>
  </sheetViews>
  <sheetFormatPr defaultRowHeight="15" x14ac:dyDescent="0.25"/>
  <cols>
    <col min="1" max="1" width="12.5703125" style="7" bestFit="1" customWidth="1"/>
    <col min="2" max="2" width="10.140625" style="7" bestFit="1" customWidth="1"/>
    <col min="3" max="3" width="14.140625" style="7" bestFit="1" customWidth="1"/>
    <col min="4" max="4" width="14.5703125" style="7" bestFit="1" customWidth="1"/>
    <col min="5" max="5" width="22.28515625" style="7" bestFit="1" customWidth="1"/>
    <col min="6" max="6" width="16.7109375" style="7" bestFit="1" customWidth="1"/>
    <col min="7" max="7" width="13" style="7" bestFit="1" customWidth="1"/>
    <col min="8" max="8" width="8.7109375" style="7" bestFit="1" customWidth="1"/>
    <col min="9" max="9" width="12.85546875" style="7" bestFit="1" customWidth="1"/>
    <col min="10" max="10" width="14.140625" style="7" bestFit="1" customWidth="1"/>
    <col min="11" max="11" width="17.28515625" style="7" bestFit="1" customWidth="1"/>
    <col min="12" max="12" width="12.42578125" style="7" bestFit="1" customWidth="1"/>
    <col min="13" max="13" width="15.7109375" style="7" bestFit="1" customWidth="1"/>
    <col min="14" max="14" width="18.5703125" style="7" bestFit="1" customWidth="1"/>
    <col min="15" max="15" width="27.85546875" style="7" bestFit="1" customWidth="1"/>
    <col min="16" max="16" width="21.5703125" style="7" bestFit="1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Q17" sqref="Q17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75</v>
      </c>
      <c r="E4" s="7">
        <v>60</v>
      </c>
      <c r="F4" s="7">
        <v>5058</v>
      </c>
      <c r="G4" s="7">
        <v>5032</v>
      </c>
      <c r="H4" s="7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59</v>
      </c>
      <c r="F12" s="7">
        <v>5094</v>
      </c>
      <c r="G12" s="7">
        <v>5058</v>
      </c>
      <c r="H12" s="7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59</v>
      </c>
      <c r="F13" s="7">
        <v>5095</v>
      </c>
      <c r="G13" s="7">
        <v>5058</v>
      </c>
      <c r="H13" s="7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59</v>
      </c>
      <c r="F18" s="7">
        <v>5105</v>
      </c>
      <c r="G18" s="7">
        <v>5094</v>
      </c>
      <c r="H18" s="7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59</v>
      </c>
      <c r="F20" s="7">
        <v>5113</v>
      </c>
      <c r="G20" s="7">
        <v>5105</v>
      </c>
      <c r="H20" s="7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59</v>
      </c>
      <c r="F23" s="7">
        <v>5118</v>
      </c>
      <c r="G23" s="7">
        <v>5105</v>
      </c>
      <c r="H23" s="7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8" sqref="P18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59</v>
      </c>
      <c r="F11" s="7">
        <v>5092</v>
      </c>
      <c r="G11" s="7">
        <v>5058</v>
      </c>
      <c r="H11" s="7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59</v>
      </c>
      <c r="F14" s="7">
        <v>5096</v>
      </c>
      <c r="G14" s="7">
        <v>5050</v>
      </c>
      <c r="H14" s="7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59</v>
      </c>
      <c r="F15" s="7">
        <v>5100</v>
      </c>
      <c r="G15" s="7">
        <v>5050</v>
      </c>
      <c r="H15" s="7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B1" workbookViewId="0">
      <selection activeCell="Q21" sqref="Q21"/>
    </sheetView>
  </sheetViews>
  <sheetFormatPr defaultRowHeight="15" x14ac:dyDescent="0.25"/>
  <cols>
    <col min="1" max="1" width="8.28515625" style="7" bestFit="1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59</v>
      </c>
      <c r="F5" s="7">
        <v>5068</v>
      </c>
      <c r="G5" s="7">
        <v>5058</v>
      </c>
      <c r="H5" s="7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76</v>
      </c>
      <c r="E16" s="7">
        <v>60</v>
      </c>
      <c r="F16" s="7">
        <v>5102</v>
      </c>
      <c r="G16" s="7">
        <v>5058</v>
      </c>
      <c r="H16" s="7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59</v>
      </c>
      <c r="F17" s="7">
        <v>5104</v>
      </c>
      <c r="G17" s="7">
        <v>5058</v>
      </c>
      <c r="H17" s="7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6" sqref="O26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5.7109375" style="7" bestFit="1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59</v>
      </c>
      <c r="F2" s="7">
        <v>5053</v>
      </c>
      <c r="G2" s="7">
        <v>5032</v>
      </c>
      <c r="H2" s="7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59</v>
      </c>
      <c r="F6" s="7">
        <v>5071</v>
      </c>
      <c r="G6" s="7">
        <v>5058</v>
      </c>
      <c r="H6" s="7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61</v>
      </c>
      <c r="F23" s="7">
        <v>5118</v>
      </c>
      <c r="G23" s="7">
        <v>5105</v>
      </c>
      <c r="H23" s="7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D32" sqref="D32"/>
    </sheetView>
  </sheetViews>
  <sheetFormatPr defaultRowHeight="15" x14ac:dyDescent="0.25"/>
  <cols>
    <col min="1" max="1" width="10.140625" customWidth="1"/>
    <col min="2" max="2" width="10.140625" bestFit="1" customWidth="1"/>
    <col min="3" max="3" width="11.42578125" customWidth="1"/>
    <col min="4" max="4" width="12.140625" customWidth="1"/>
    <col min="5" max="5" width="11.28515625" customWidth="1"/>
    <col min="6" max="6" width="14.28515625" customWidth="1"/>
    <col min="7" max="7" width="6.28515625" customWidth="1"/>
    <col min="8" max="27" width="11.42578125" customWidth="1"/>
  </cols>
  <sheetData>
    <row r="1" spans="1:27" ht="75" customHeight="1" x14ac:dyDescent="0.25">
      <c r="A1" s="2" t="s">
        <v>0</v>
      </c>
      <c r="B1" s="2" t="s">
        <v>1</v>
      </c>
      <c r="C1" s="2" t="s">
        <v>77</v>
      </c>
      <c r="D1" s="2" t="s">
        <v>3</v>
      </c>
      <c r="E1" s="3" t="s">
        <v>4</v>
      </c>
      <c r="F1" s="2" t="s">
        <v>5</v>
      </c>
      <c r="G1" s="2" t="s">
        <v>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</row>
    <row r="2" spans="1:27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 t="s">
        <v>20</v>
      </c>
      <c r="H2" s="7">
        <f>SUM(Таблица2[[#This Row],[CIF DBTime node1 (min)]:[CIF DBTime node2 (min)]])</f>
        <v>66.75</v>
      </c>
      <c r="I2" s="7">
        <v>38.82</v>
      </c>
      <c r="J2" s="7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7">
        <f>SUM(Таблица2[[#This Row],[CIF Avg Active Sessions node1]:[CIF Avg Active Sessions node2]])</f>
        <v>1.1200000000000001</v>
      </c>
      <c r="N2" s="7">
        <v>0.65</v>
      </c>
      <c r="O2" s="7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7">
        <f>SUM(Таблица2[[#This Row],[LAP DBTime node1 (min)]:[LAP DBTime node2 (min)]])</f>
        <v>5.17</v>
      </c>
      <c r="S2" s="7">
        <v>1.94</v>
      </c>
      <c r="T2" s="7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7">
        <f>SUM(Таблица2[[#This Row],[LAP Avg Active Sessions node1]:[LAP Avg Active Sessions node2]])</f>
        <v>0.08</v>
      </c>
      <c r="X2" s="7">
        <v>0.03</v>
      </c>
      <c r="Y2" s="7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 t="s">
        <v>20</v>
      </c>
      <c r="H3" s="7">
        <f>SUM(Таблица2[[#This Row],[CIF DBTime node1 (min)]:[CIF DBTime node2 (min)]])</f>
        <v>69.099999999999994</v>
      </c>
      <c r="I3" s="7">
        <v>36.049999999999997</v>
      </c>
      <c r="J3" s="7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7">
        <f>SUM(Таблица2[[#This Row],[CIF Avg Active Sessions node1]:[CIF Avg Active Sessions node2]])</f>
        <v>1.1499999999999999</v>
      </c>
      <c r="N3" s="7">
        <v>0.6</v>
      </c>
      <c r="O3" s="7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7">
        <f>SUM(Таблица2[[#This Row],[LAP DBTime node1 (min)]:[LAP DBTime node2 (min)]])</f>
        <v>5.0600000000000005</v>
      </c>
      <c r="S3" s="7">
        <v>1.94</v>
      </c>
      <c r="T3" s="7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7">
        <f>SUM(Таблица2[[#This Row],[LAP Avg Active Sessions node1]:[LAP Avg Active Sessions node2]])</f>
        <v>0.08</v>
      </c>
      <c r="X3" s="7">
        <v>0.03</v>
      </c>
      <c r="Y3" s="7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 t="s">
        <v>20</v>
      </c>
      <c r="H4" s="7">
        <f>SUM(Таблица2[[#This Row],[CIF DBTime node1 (min)]:[CIF DBTime node2 (min)]])</f>
        <v>63.92</v>
      </c>
      <c r="I4" s="7">
        <v>38.06</v>
      </c>
      <c r="J4" s="7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7">
        <f>SUM(Таблица2[[#This Row],[CIF Avg Active Sessions node1]:[CIF Avg Active Sessions node2]])</f>
        <v>1.06</v>
      </c>
      <c r="N4" s="7">
        <v>0.63</v>
      </c>
      <c r="O4" s="7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7">
        <f>SUM(Таблица2[[#This Row],[LAP DBTime node1 (min)]:[LAP DBTime node2 (min)]])</f>
        <v>5.27</v>
      </c>
      <c r="S4" s="7">
        <v>1.97</v>
      </c>
      <c r="T4" s="7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7">
        <f>SUM(Таблица2[[#This Row],[LAP Avg Active Sessions node1]:[LAP Avg Active Sessions node2]])</f>
        <v>0.08</v>
      </c>
      <c r="X4" s="7">
        <v>0.03</v>
      </c>
      <c r="Y4" s="7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 t="s">
        <v>20</v>
      </c>
      <c r="H5" s="7">
        <f>SUM(Таблица2[[#This Row],[CIF DBTime node1 (min)]:[CIF DBTime node2 (min)]])</f>
        <v>65.92</v>
      </c>
      <c r="I5" s="7">
        <v>21.63</v>
      </c>
      <c r="J5" s="7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7">
        <f>SUM(Таблица2[[#This Row],[CIF Avg Active Sessions node1]:[CIF Avg Active Sessions node2]])</f>
        <v>1.1000000000000001</v>
      </c>
      <c r="N5" s="7">
        <v>0.36</v>
      </c>
      <c r="O5" s="7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7">
        <f>SUM(Таблица2[[#This Row],[LAP DBTime node1 (min)]:[LAP DBTime node2 (min)]])</f>
        <v>5.57</v>
      </c>
      <c r="S5" s="7">
        <v>2.11</v>
      </c>
      <c r="T5" s="7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7">
        <f>SUM(Таблица2[[#This Row],[LAP Avg Active Sessions node1]:[LAP Avg Active Sessions node2]])</f>
        <v>0.09</v>
      </c>
      <c r="X5" s="7">
        <v>0.03</v>
      </c>
      <c r="Y5" s="7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 t="s">
        <v>20</v>
      </c>
      <c r="H6" s="7">
        <f>SUM(Таблица2[[#This Row],[CIF DBTime node1 (min)]:[CIF DBTime node2 (min)]])</f>
        <v>64.78</v>
      </c>
      <c r="I6" s="7">
        <v>21.06</v>
      </c>
      <c r="J6" s="7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7">
        <f>SUM(Таблица2[[#This Row],[CIF Avg Active Sessions node1]:[CIF Avg Active Sessions node2]])</f>
        <v>1.08</v>
      </c>
      <c r="N6" s="7">
        <v>0.35</v>
      </c>
      <c r="O6" s="7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7">
        <f>SUM(Таблица2[[#This Row],[LAP DBTime node1 (min)]:[LAP DBTime node2 (min)]])</f>
        <v>5.0199999999999996</v>
      </c>
      <c r="S6" s="7">
        <v>1.97</v>
      </c>
      <c r="T6" s="7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7">
        <f>SUM(Таблица2[[#This Row],[LAP Avg Active Sessions node1]:[LAP Avg Active Sessions node2]])</f>
        <v>0.08</v>
      </c>
      <c r="X6" s="7">
        <v>0.03</v>
      </c>
      <c r="Y6" s="7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 t="s">
        <v>20</v>
      </c>
      <c r="H7" s="7">
        <f>SUM(Таблица2[[#This Row],[CIF DBTime node1 (min)]:[CIF DBTime node2 (min)]])</f>
        <v>60.510000000000005</v>
      </c>
      <c r="I7" s="7">
        <v>20.170000000000002</v>
      </c>
      <c r="J7" s="7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7">
        <f>SUM(Таблица2[[#This Row],[CIF Avg Active Sessions node1]:[CIF Avg Active Sessions node2]])</f>
        <v>1.01</v>
      </c>
      <c r="N7" s="7">
        <v>0.34</v>
      </c>
      <c r="O7" s="7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7">
        <f>SUM(Таблица2[[#This Row],[LAP DBTime node1 (min)]:[LAP DBTime node2 (min)]])</f>
        <v>5.1099999999999994</v>
      </c>
      <c r="S7" s="7">
        <v>2.1</v>
      </c>
      <c r="T7" s="7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7">
        <f>SUM(Таблица2[[#This Row],[LAP Avg Active Sessions node1]:[LAP Avg Active Sessions node2]])</f>
        <v>0.08</v>
      </c>
      <c r="X7" s="7">
        <v>0.03</v>
      </c>
      <c r="Y7" s="7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 t="s">
        <v>20</v>
      </c>
      <c r="H8" s="7">
        <f>SUM(Таблица2[[#This Row],[CIF DBTime node1 (min)]:[CIF DBTime node2 (min)]])</f>
        <v>63.160000000000004</v>
      </c>
      <c r="I8" s="7">
        <v>25.89</v>
      </c>
      <c r="J8" s="7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7">
        <f>SUM(Таблица2[[#This Row],[CIF Avg Active Sessions node1]:[CIF Avg Active Sessions node2]])</f>
        <v>1.07</v>
      </c>
      <c r="N8" s="7">
        <v>0.44</v>
      </c>
      <c r="O8" s="7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7">
        <f>SUM(Таблица2[[#This Row],[LAP DBTime node1 (min)]:[LAP DBTime node2 (min)]])</f>
        <v>5.12</v>
      </c>
      <c r="S8" s="7">
        <v>2.9</v>
      </c>
      <c r="T8" s="7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7">
        <f>SUM(Таблица2[[#This Row],[LAP Avg Active Sessions node1]:[LAP Avg Active Sessions node2]])</f>
        <v>0.09</v>
      </c>
      <c r="X8" s="7">
        <v>0.05</v>
      </c>
      <c r="Y8" s="7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 t="s">
        <v>20</v>
      </c>
      <c r="H9" s="7">
        <f>SUM(Таблица2[[#This Row],[CIF DBTime node1 (min)]:[CIF DBTime node2 (min)]])</f>
        <v>67.87</v>
      </c>
      <c r="I9" s="7">
        <v>42.38</v>
      </c>
      <c r="J9" s="7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7">
        <f>SUM(Таблица2[[#This Row],[CIF Avg Active Sessions node1]:[CIF Avg Active Sessions node2]])</f>
        <v>1.1399999999999999</v>
      </c>
      <c r="N9" s="7">
        <v>0.71</v>
      </c>
      <c r="O9" s="7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7">
        <f>SUM(Таблица2[[#This Row],[LAP DBTime node1 (min)]:[LAP DBTime node2 (min)]])</f>
        <v>5.27</v>
      </c>
      <c r="S9" s="7">
        <v>2.99</v>
      </c>
      <c r="T9" s="7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7">
        <f>SUM(Таблица2[[#This Row],[LAP Avg Active Sessions node1]:[LAP Avg Active Sessions node2]])</f>
        <v>0.09</v>
      </c>
      <c r="X9" s="7">
        <v>0.05</v>
      </c>
      <c r="Y9" s="7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 t="s">
        <v>20</v>
      </c>
      <c r="H10" s="7">
        <f>SUM(Таблица2[[#This Row],[CIF DBTime node1 (min)]:[CIF DBTime node2 (min)]])</f>
        <v>64.52000000000001</v>
      </c>
      <c r="I10" s="7">
        <v>43.81</v>
      </c>
      <c r="J10" s="7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7">
        <f>SUM(Таблица2[[#This Row],[CIF Avg Active Sessions node1]:[CIF Avg Active Sessions node2]])</f>
        <v>1.08</v>
      </c>
      <c r="N10" s="7">
        <v>0.73</v>
      </c>
      <c r="O10" s="7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7">
        <f>SUM(Таблица2[[#This Row],[LAP DBTime node1 (min)]:[LAP DBTime node2 (min)]])</f>
        <v>62.66</v>
      </c>
      <c r="S10" s="7">
        <v>60.33</v>
      </c>
      <c r="T10" s="7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7">
        <f>SUM(Таблица2[[#This Row],[LAP Avg Active Sessions node1]:[LAP Avg Active Sessions node2]])</f>
        <v>1.05</v>
      </c>
      <c r="X10" s="7">
        <v>1.01</v>
      </c>
      <c r="Y10" s="7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 t="s">
        <v>20</v>
      </c>
      <c r="H11" s="7">
        <f>SUM(Таблица2[[#This Row],[CIF DBTime node1 (min)]:[CIF DBTime node2 (min)]])</f>
        <v>65.97</v>
      </c>
      <c r="I11" s="7">
        <v>24.52</v>
      </c>
      <c r="J11" s="7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7">
        <f>SUM(Таблица2[[#This Row],[CIF Avg Active Sessions node1]:[CIF Avg Active Sessions node2]])</f>
        <v>1.0999999999999999</v>
      </c>
      <c r="N11" s="7">
        <v>0.41</v>
      </c>
      <c r="O11" s="7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7">
        <f>SUM(Таблица2[[#This Row],[LAP DBTime node1 (min)]:[LAP DBTime node2 (min)]])</f>
        <v>5.31</v>
      </c>
      <c r="S11" s="7">
        <v>3.01</v>
      </c>
      <c r="T11" s="7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7">
        <f>SUM(Таблица2[[#This Row],[LAP Avg Active Sessions node1]:[LAP Avg Active Sessions node2]])</f>
        <v>0.09</v>
      </c>
      <c r="X11" s="7">
        <v>0.05</v>
      </c>
      <c r="Y11" s="7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 t="s">
        <v>20</v>
      </c>
      <c r="H12" s="7">
        <f>SUM(Таблица2[[#This Row],[CIF DBTime node1 (min)]:[CIF DBTime node2 (min)]])</f>
        <v>68.84</v>
      </c>
      <c r="I12" s="7">
        <v>28.44</v>
      </c>
      <c r="J12" s="7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7">
        <f>SUM(Таблица2[[#This Row],[CIF Avg Active Sessions node1]:[CIF Avg Active Sessions node2]])</f>
        <v>1.1400000000000001</v>
      </c>
      <c r="N12" s="7">
        <v>0.47</v>
      </c>
      <c r="O12" s="7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7">
        <f>SUM(Таблица2[[#This Row],[LAP DBTime node1 (min)]:[LAP DBTime node2 (min)]])</f>
        <v>40.11</v>
      </c>
      <c r="S12" s="7">
        <v>37.79</v>
      </c>
      <c r="T12" s="7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7">
        <f>SUM(Таблица2[[#This Row],[LAP Avg Active Sessions node1]:[LAP Avg Active Sessions node2]])</f>
        <v>0.67</v>
      </c>
      <c r="X12" s="7">
        <v>0.63</v>
      </c>
      <c r="Y12" s="7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 t="s">
        <v>20</v>
      </c>
      <c r="H13" s="7">
        <f>SUM(Таблица2[[#This Row],[CIF DBTime node1 (min)]:[CIF DBTime node2 (min)]])</f>
        <v>71.3</v>
      </c>
      <c r="I13" s="7">
        <v>27.56</v>
      </c>
      <c r="J13" s="7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7">
        <f>SUM(Таблица2[[#This Row],[CIF Avg Active Sessions node1]:[CIF Avg Active Sessions node2]])</f>
        <v>1.19</v>
      </c>
      <c r="N13" s="7">
        <v>0.46</v>
      </c>
      <c r="O13" s="7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7">
        <f>SUM(Таблица2[[#This Row],[LAP DBTime node1 (min)]:[LAP DBTime node2 (min)]])</f>
        <v>5.34</v>
      </c>
      <c r="S13" s="7">
        <v>3</v>
      </c>
      <c r="T13" s="7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7">
        <f>SUM(Таблица2[[#This Row],[LAP Avg Active Sessions node1]:[LAP Avg Active Sessions node2]])</f>
        <v>0.09</v>
      </c>
      <c r="X13" s="7">
        <v>0.05</v>
      </c>
      <c r="Y13" s="7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 t="s">
        <v>49</v>
      </c>
      <c r="H14" s="7">
        <f>SUM(Таблица2[[#This Row],[CIF DBTime node1 (min)]:[CIF DBTime node2 (min)]])</f>
        <v>249.01</v>
      </c>
      <c r="I14" s="7">
        <v>143.16999999999999</v>
      </c>
      <c r="J14" s="7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7">
        <f>SUM(Таблица2[[#This Row],[CIF Avg Active Sessions node1]:[CIF Avg Active Sessions node2]])</f>
        <v>4.16</v>
      </c>
      <c r="N14" s="7">
        <v>2.39</v>
      </c>
      <c r="O14" s="7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7">
        <f>SUM(Таблица2[[#This Row],[LAP DBTime node1 (min)]:[LAP DBTime node2 (min)]])</f>
        <v>41.53</v>
      </c>
      <c r="S14" s="7">
        <v>40.49</v>
      </c>
      <c r="T14" s="7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7">
        <f>SUM(Таблица2[[#This Row],[LAP Avg Active Sessions node1]:[LAP Avg Active Sessions node2]])</f>
        <v>0.70000000000000007</v>
      </c>
      <c r="X14" s="7">
        <v>0.68</v>
      </c>
      <c r="Y14" s="7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 t="s">
        <v>49</v>
      </c>
      <c r="H15" s="7">
        <f>SUM(Таблица2[[#This Row],[CIF DBTime node1 (min)]:[CIF DBTime node2 (min)]])</f>
        <v>261.21000000000004</v>
      </c>
      <c r="I15" s="7">
        <v>162.9</v>
      </c>
      <c r="J15" s="7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7">
        <f>SUM(Таблица2[[#This Row],[CIF Avg Active Sessions node1]:[CIF Avg Active Sessions node2]])</f>
        <v>4.33</v>
      </c>
      <c r="N15" s="7">
        <v>2.7</v>
      </c>
      <c r="O15" s="7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7">
        <f>SUM(Таблица2[[#This Row],[LAP DBTime node1 (min)]:[LAP DBTime node2 (min)]])</f>
        <v>4.2699999999999996</v>
      </c>
      <c r="S15" s="7">
        <v>2.84</v>
      </c>
      <c r="T15" s="7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7">
        <f>SUM(Таблица2[[#This Row],[LAP Avg Active Sessions node1]:[LAP Avg Active Sessions node2]])</f>
        <v>7.0000000000000007E-2</v>
      </c>
      <c r="X15" s="7">
        <v>0.05</v>
      </c>
      <c r="Y15" s="7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 t="s">
        <v>20</v>
      </c>
      <c r="H16" s="7">
        <f>SUM(Таблица2[[#This Row],[CIF DBTime node1 (min)]:[CIF DBTime node2 (min)]])</f>
        <v>64.09</v>
      </c>
      <c r="I16" s="7">
        <v>23.11</v>
      </c>
      <c r="J16" s="7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7">
        <f>SUM(Таблица2[[#This Row],[CIF Avg Active Sessions node1]:[CIF Avg Active Sessions node2]])</f>
        <v>1.06</v>
      </c>
      <c r="N16" s="7">
        <v>0.38</v>
      </c>
      <c r="O16" s="7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7">
        <f>SUM(Таблица2[[#This Row],[LAP DBTime node1 (min)]:[LAP DBTime node2 (min)]])</f>
        <v>5.3599999999999994</v>
      </c>
      <c r="S16" s="7">
        <v>3.01</v>
      </c>
      <c r="T16" s="7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7">
        <f>SUM(Таблица2[[#This Row],[LAP Avg Active Sessions node1]:[LAP Avg Active Sessions node2]])</f>
        <v>0.09</v>
      </c>
      <c r="X16" s="7">
        <v>0.05</v>
      </c>
      <c r="Y16" s="7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 t="s">
        <v>20</v>
      </c>
      <c r="H17" s="7">
        <f>SUM(Таблица2[[#This Row],[CIF DBTime node1 (min)]:[CIF DBTime node2 (min)]])</f>
        <v>58.25</v>
      </c>
      <c r="I17" s="7">
        <v>15.55</v>
      </c>
      <c r="J17" s="7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7">
        <f>SUM(Таблица2[[#This Row],[CIF Avg Active Sessions node1]:[CIF Avg Active Sessions node2]])</f>
        <v>0.97</v>
      </c>
      <c r="N17" s="7">
        <v>0.26</v>
      </c>
      <c r="O17" s="7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7">
        <f>SUM(Таблица2[[#This Row],[LAP DBTime node1 (min)]:[LAP DBTime node2 (min)]])</f>
        <v>5.74</v>
      </c>
      <c r="S17" s="7">
        <v>3.26</v>
      </c>
      <c r="T17" s="7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7">
        <f>SUM(Таблица2[[#This Row],[LAP Avg Active Sessions node1]:[LAP Avg Active Sessions node2]])</f>
        <v>0.09</v>
      </c>
      <c r="X17" s="7">
        <v>0.05</v>
      </c>
      <c r="Y17" s="7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 t="s">
        <v>20</v>
      </c>
      <c r="H18" s="7">
        <f>SUM(Таблица2[[#This Row],[CIF DBTime node1 (min)]:[CIF DBTime node2 (min)]])</f>
        <v>70.14</v>
      </c>
      <c r="I18" s="7">
        <v>26.41</v>
      </c>
      <c r="J18" s="7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7">
        <f>SUM(Таблица2[[#This Row],[CIF Avg Active Sessions node1]:[CIF Avg Active Sessions node2]])</f>
        <v>1.17</v>
      </c>
      <c r="N18" s="7">
        <v>0.44</v>
      </c>
      <c r="O18" s="7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7">
        <f>SUM(Таблица2[[#This Row],[LAP DBTime node1 (min)]:[LAP DBTime node2 (min)]])</f>
        <v>5.95</v>
      </c>
      <c r="S18" s="7">
        <v>3.39</v>
      </c>
      <c r="T18" s="7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7">
        <f>SUM(Таблица2[[#This Row],[LAP Avg Active Sessions node1]:[LAP Avg Active Sessions node2]])</f>
        <v>0.1</v>
      </c>
      <c r="X18" s="7">
        <v>0.06</v>
      </c>
      <c r="Y18" s="7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 t="s">
        <v>49</v>
      </c>
      <c r="H19" s="7">
        <f>SUM(Таблица2[[#This Row],[CIF DBTime node1 (min)]:[CIF DBTime node2 (min)]])</f>
        <v>258.25</v>
      </c>
      <c r="I19" s="7">
        <v>253.99</v>
      </c>
      <c r="J19" s="7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7">
        <f>SUM(Таблица2[[#This Row],[CIF Avg Active Sessions node1]:[CIF Avg Active Sessions node2]])</f>
        <v>4.28</v>
      </c>
      <c r="N19" s="7">
        <v>4.21</v>
      </c>
      <c r="O19" s="7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7">
        <f>SUM(Таблица2[[#This Row],[LAP DBTime node1 (min)]:[LAP DBTime node2 (min)]])</f>
        <v>4.91</v>
      </c>
      <c r="S19" s="7">
        <v>2.57</v>
      </c>
      <c r="T19" s="7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7">
        <f>SUM(Таблица2[[#This Row],[LAP Avg Active Sessions node1]:[LAP Avg Active Sessions node2]])</f>
        <v>0.08</v>
      </c>
      <c r="X19" s="7">
        <v>0.04</v>
      </c>
      <c r="Y19" s="7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 t="s">
        <v>20</v>
      </c>
      <c r="H20" s="7">
        <f>SUM(Таблица2[[#This Row],[CIF DBTime node1 (min)]:[CIF DBTime node2 (min)]])</f>
        <v>77.430000000000007</v>
      </c>
      <c r="I20" s="7">
        <v>25</v>
      </c>
      <c r="J20" s="7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7">
        <f>SUM(Таблица2[[#This Row],[CIF Avg Active Sessions node1]:[CIF Avg Active Sessions node2]])</f>
        <v>1.29</v>
      </c>
      <c r="N20" s="7">
        <v>0.42</v>
      </c>
      <c r="O20" s="7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7">
        <f>SUM(Таблица2[[#This Row],[LAP DBTime node1 (min)]:[LAP DBTime node2 (min)]])</f>
        <v>59.39</v>
      </c>
      <c r="S20" s="7">
        <v>57.02</v>
      </c>
      <c r="T20" s="7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7">
        <f>SUM(Таблица2[[#This Row],[LAP Avg Active Sessions node1]:[LAP Avg Active Sessions node2]])</f>
        <v>0.99</v>
      </c>
      <c r="X20" s="7">
        <v>0.95</v>
      </c>
      <c r="Y20" s="7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 t="s">
        <v>49</v>
      </c>
      <c r="H21" s="7">
        <f>SUM(Таблица2[[#This Row],[CIF DBTime node1 (min)]:[CIF DBTime node2 (min)]])</f>
        <v>259.54000000000002</v>
      </c>
      <c r="I21" s="7">
        <v>2.38</v>
      </c>
      <c r="J21" s="7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7">
        <f>SUM(Таблица2[[#This Row],[CIF Avg Active Sessions node1]:[CIF Avg Active Sessions node2]])</f>
        <v>4.3</v>
      </c>
      <c r="N21" s="7">
        <v>0.04</v>
      </c>
      <c r="O21" s="7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7">
        <f>SUM(Таблица2[[#This Row],[LAP DBTime node1 (min)]:[LAP DBTime node2 (min)]])</f>
        <v>5.0199999999999996</v>
      </c>
      <c r="S21" s="7">
        <v>2.75</v>
      </c>
      <c r="T21" s="7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7">
        <f>SUM(Таблица2[[#This Row],[LAP Avg Active Sessions node1]:[LAP Avg Active Sessions node2]])</f>
        <v>0.09</v>
      </c>
      <c r="X21" s="7">
        <v>0.05</v>
      </c>
      <c r="Y21" s="7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 t="s">
        <v>20</v>
      </c>
      <c r="H22" s="7">
        <f>SUM(Таблица2[[#This Row],[CIF DBTime node1 (min)]:[CIF DBTime node2 (min)]])</f>
        <v>77.210000000000008</v>
      </c>
      <c r="I22" s="7">
        <v>42.59</v>
      </c>
      <c r="J22" s="7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7">
        <f>SUM(Таблица2[[#This Row],[CIF Avg Active Sessions node1]:[CIF Avg Active Sessions node2]])</f>
        <v>1.2799999999999998</v>
      </c>
      <c r="N22" s="7">
        <v>0.71</v>
      </c>
      <c r="O22" s="7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7">
        <f>SUM(Таблица2[[#This Row],[LAP DBTime node1 (min)]:[LAP DBTime node2 (min)]])</f>
        <v>5.43</v>
      </c>
      <c r="S22" s="7">
        <v>3</v>
      </c>
      <c r="T22" s="7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7">
        <f>SUM(Таблица2[[#This Row],[LAP Avg Active Sessions node1]:[LAP Avg Active Sessions node2]])</f>
        <v>0.09</v>
      </c>
      <c r="X22" s="7">
        <v>0.05</v>
      </c>
      <c r="Y22" s="7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 t="s">
        <v>20</v>
      </c>
      <c r="H23" s="8">
        <f>SUM(Таблица2[[#This Row],[CIF DBTime node1 (min)]:[CIF DBTime node2 (min)]])</f>
        <v>62.49</v>
      </c>
      <c r="I23" s="7">
        <v>59.02</v>
      </c>
      <c r="J23" s="7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8">
        <f>SUM(Таблица2[[#This Row],[CIF Avg Active Sessions node1]:[CIF Avg Active Sessions node2]])</f>
        <v>1.04</v>
      </c>
      <c r="N23" s="7">
        <v>0.98</v>
      </c>
      <c r="O23" s="7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8">
        <f>SUM(Таблица2[[#This Row],[LAP DBTime node1 (min)]:[LAP DBTime node2 (min)]])</f>
        <v>5.59</v>
      </c>
      <c r="S23" s="7">
        <v>3.07</v>
      </c>
      <c r="T23" s="7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8">
        <f>SUM(Таблица2[[#This Row],[LAP Avg Active Sessions node1]:[LAP Avg Active Sessions node2]])</f>
        <v>0.09</v>
      </c>
      <c r="X23" s="7">
        <v>0.05</v>
      </c>
      <c r="Y23" s="7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</sheetData>
  <conditionalFormatting sqref="K1:L1048576 P1:Q1048576 U1:V1048576 Z1:AA1048576">
    <cfRule type="cellIs" dxfId="55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Z10" sqref="Z10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4.28515625" style="7" customWidth="1"/>
    <col min="5" max="5" width="10.5703125" style="7" customWidth="1"/>
    <col min="6" max="6" width="6.28515625" style="7" customWidth="1"/>
    <col min="7" max="25" width="12.5703125" style="7" customWidth="1"/>
  </cols>
  <sheetData>
    <row r="1" spans="1:25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98</v>
      </c>
      <c r="H1" s="3" t="s">
        <v>99</v>
      </c>
      <c r="I1" s="3" t="s">
        <v>100</v>
      </c>
      <c r="J1" s="3" t="s">
        <v>101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114</v>
      </c>
      <c r="X1" s="3" t="s">
        <v>115</v>
      </c>
      <c r="Y1" s="2" t="s">
        <v>116</v>
      </c>
    </row>
    <row r="2" spans="1:25" x14ac:dyDescent="0.25">
      <c r="A2" s="7" t="s">
        <v>16</v>
      </c>
      <c r="B2" s="7" t="s">
        <v>17</v>
      </c>
      <c r="C2" s="7" t="s">
        <v>18</v>
      </c>
      <c r="D2" s="7">
        <v>5053</v>
      </c>
      <c r="E2" s="7">
        <v>5032</v>
      </c>
      <c r="F2" s="7" t="s">
        <v>20</v>
      </c>
      <c r="G2" s="7">
        <v>9</v>
      </c>
      <c r="H2" s="7">
        <v>28</v>
      </c>
      <c r="I2" s="7">
        <v>34</v>
      </c>
      <c r="J2" s="7">
        <v>4</v>
      </c>
      <c r="K2" s="7">
        <v>6</v>
      </c>
      <c r="L2" s="7">
        <v>0</v>
      </c>
      <c r="M2" s="7">
        <v>0</v>
      </c>
      <c r="N2" s="7">
        <v>35</v>
      </c>
      <c r="O2" s="7">
        <v>30</v>
      </c>
      <c r="P2" s="7">
        <v>0</v>
      </c>
      <c r="Q2" s="7">
        <v>4</v>
      </c>
      <c r="R2" s="7">
        <v>124</v>
      </c>
      <c r="S2" s="7">
        <v>3</v>
      </c>
      <c r="T2" s="7">
        <v>102</v>
      </c>
      <c r="U2" s="7">
        <v>0</v>
      </c>
      <c r="V2" s="7">
        <v>126</v>
      </c>
      <c r="W2" s="7">
        <v>192</v>
      </c>
      <c r="X2" s="7">
        <v>188</v>
      </c>
      <c r="Y2" s="6">
        <f t="shared" ref="Y2:Y22" si="0">SUM(G2:X2)</f>
        <v>885</v>
      </c>
    </row>
    <row r="3" spans="1:25" x14ac:dyDescent="0.25">
      <c r="A3" s="7" t="s">
        <v>16</v>
      </c>
      <c r="B3" s="7" t="s">
        <v>21</v>
      </c>
      <c r="C3" s="7" t="s">
        <v>22</v>
      </c>
      <c r="D3" s="7">
        <v>5056</v>
      </c>
      <c r="E3" s="7">
        <v>5032</v>
      </c>
      <c r="F3" s="7" t="s">
        <v>20</v>
      </c>
      <c r="G3" s="7">
        <v>14</v>
      </c>
      <c r="H3" s="7">
        <v>37</v>
      </c>
      <c r="I3" s="7">
        <v>43</v>
      </c>
      <c r="J3" s="7">
        <v>5</v>
      </c>
      <c r="K3" s="7">
        <v>17</v>
      </c>
      <c r="L3" s="7">
        <v>0</v>
      </c>
      <c r="M3" s="7">
        <v>16</v>
      </c>
      <c r="N3" s="7">
        <v>67</v>
      </c>
      <c r="O3" s="7">
        <v>44</v>
      </c>
      <c r="P3" s="7">
        <v>11</v>
      </c>
      <c r="Q3" s="7">
        <v>50</v>
      </c>
      <c r="R3" s="7">
        <v>211</v>
      </c>
      <c r="S3" s="7">
        <v>0</v>
      </c>
      <c r="T3" s="7">
        <v>111</v>
      </c>
      <c r="U3" s="7">
        <v>0</v>
      </c>
      <c r="V3" s="7">
        <v>144</v>
      </c>
      <c r="W3" s="7">
        <v>208</v>
      </c>
      <c r="X3" s="7">
        <v>209</v>
      </c>
      <c r="Y3" s="6">
        <f t="shared" si="0"/>
        <v>1187</v>
      </c>
    </row>
    <row r="4" spans="1:25" x14ac:dyDescent="0.25">
      <c r="A4" s="7" t="s">
        <v>16</v>
      </c>
      <c r="B4" s="7" t="s">
        <v>21</v>
      </c>
      <c r="C4" s="7" t="s">
        <v>24</v>
      </c>
      <c r="D4" s="7">
        <v>5058</v>
      </c>
      <c r="E4" s="7">
        <v>5032</v>
      </c>
      <c r="F4" s="7" t="s">
        <v>20</v>
      </c>
      <c r="G4" s="7">
        <v>9</v>
      </c>
      <c r="H4" s="7">
        <v>34</v>
      </c>
      <c r="I4" s="7">
        <v>34</v>
      </c>
      <c r="J4" s="7">
        <v>2</v>
      </c>
      <c r="K4" s="7">
        <v>16</v>
      </c>
      <c r="L4" s="7">
        <v>7</v>
      </c>
      <c r="M4" s="7">
        <v>45</v>
      </c>
      <c r="N4" s="7">
        <v>50</v>
      </c>
      <c r="O4" s="7">
        <v>33</v>
      </c>
      <c r="P4" s="7">
        <v>28</v>
      </c>
      <c r="Q4" s="7">
        <v>160</v>
      </c>
      <c r="R4" s="7">
        <v>158</v>
      </c>
      <c r="S4" s="7">
        <v>0</v>
      </c>
      <c r="T4" s="7">
        <v>136</v>
      </c>
      <c r="U4" s="7">
        <v>0</v>
      </c>
      <c r="V4" s="7">
        <v>178</v>
      </c>
      <c r="W4" s="7">
        <v>151</v>
      </c>
      <c r="X4" s="7">
        <v>151</v>
      </c>
      <c r="Y4" s="6">
        <f t="shared" si="0"/>
        <v>1192</v>
      </c>
    </row>
    <row r="5" spans="1:25" x14ac:dyDescent="0.25">
      <c r="A5" s="7" t="s">
        <v>16</v>
      </c>
      <c r="B5" s="7" t="s">
        <v>26</v>
      </c>
      <c r="C5" s="7" t="s">
        <v>27</v>
      </c>
      <c r="D5" s="7">
        <v>5068</v>
      </c>
      <c r="E5" s="7">
        <v>5058</v>
      </c>
      <c r="F5" s="7" t="s">
        <v>20</v>
      </c>
      <c r="G5" s="7">
        <v>11</v>
      </c>
      <c r="H5" s="7">
        <v>33</v>
      </c>
      <c r="I5" s="7">
        <v>35</v>
      </c>
      <c r="J5" s="7">
        <v>2</v>
      </c>
      <c r="K5" s="7">
        <v>11</v>
      </c>
      <c r="L5" s="7">
        <v>5</v>
      </c>
      <c r="M5" s="7">
        <v>23</v>
      </c>
      <c r="N5" s="7">
        <v>54</v>
      </c>
      <c r="O5" s="7">
        <v>36</v>
      </c>
      <c r="P5" s="7">
        <v>15</v>
      </c>
      <c r="Q5" s="7">
        <v>101</v>
      </c>
      <c r="R5" s="7">
        <v>151</v>
      </c>
      <c r="S5" s="7">
        <v>0</v>
      </c>
      <c r="T5" s="7">
        <v>134</v>
      </c>
      <c r="U5" s="7">
        <v>0</v>
      </c>
      <c r="V5" s="7">
        <v>174</v>
      </c>
      <c r="W5" s="7">
        <v>212</v>
      </c>
      <c r="X5" s="7">
        <v>208</v>
      </c>
      <c r="Y5" s="6">
        <f t="shared" si="0"/>
        <v>1205</v>
      </c>
    </row>
    <row r="6" spans="1:25" x14ac:dyDescent="0.25">
      <c r="A6" s="7" t="s">
        <v>16</v>
      </c>
      <c r="B6" s="7" t="s">
        <v>26</v>
      </c>
      <c r="C6" s="7" t="s">
        <v>29</v>
      </c>
      <c r="D6" s="7">
        <v>5071</v>
      </c>
      <c r="E6" s="7">
        <v>5058</v>
      </c>
      <c r="F6" s="7" t="s">
        <v>20</v>
      </c>
      <c r="G6" s="7">
        <v>9</v>
      </c>
      <c r="H6" s="7">
        <v>30</v>
      </c>
      <c r="I6" s="7">
        <v>26</v>
      </c>
      <c r="J6" s="7">
        <v>5</v>
      </c>
      <c r="K6" s="7">
        <v>7</v>
      </c>
      <c r="L6" s="7">
        <v>3</v>
      </c>
      <c r="M6" s="7">
        <v>14</v>
      </c>
      <c r="N6" s="7">
        <v>61</v>
      </c>
      <c r="O6" s="7">
        <v>38</v>
      </c>
      <c r="P6" s="7">
        <v>10</v>
      </c>
      <c r="Q6" s="7">
        <v>56</v>
      </c>
      <c r="R6" s="7">
        <v>170</v>
      </c>
      <c r="S6" s="7">
        <v>0</v>
      </c>
      <c r="T6" s="7">
        <v>105</v>
      </c>
      <c r="U6" s="7">
        <v>0</v>
      </c>
      <c r="V6" s="7">
        <v>138</v>
      </c>
      <c r="W6" s="7">
        <v>183</v>
      </c>
      <c r="X6" s="7">
        <v>181</v>
      </c>
      <c r="Y6" s="6">
        <f t="shared" si="0"/>
        <v>1036</v>
      </c>
    </row>
    <row r="7" spans="1:25" x14ac:dyDescent="0.25">
      <c r="A7" s="7" t="s">
        <v>16</v>
      </c>
      <c r="B7" s="7" t="s">
        <v>30</v>
      </c>
      <c r="C7" s="7" t="s">
        <v>31</v>
      </c>
      <c r="D7" s="7">
        <v>5075</v>
      </c>
      <c r="E7" s="7">
        <v>5058</v>
      </c>
      <c r="F7" s="7" t="s">
        <v>20</v>
      </c>
      <c r="G7" s="7">
        <v>0</v>
      </c>
      <c r="H7" s="7">
        <v>0</v>
      </c>
      <c r="I7" s="7">
        <v>0</v>
      </c>
      <c r="J7" s="7">
        <v>0</v>
      </c>
      <c r="K7" s="7">
        <v>13</v>
      </c>
      <c r="L7" s="7">
        <v>10</v>
      </c>
      <c r="M7" s="7">
        <v>54</v>
      </c>
      <c r="N7" s="7">
        <v>42</v>
      </c>
      <c r="O7" s="7">
        <v>34</v>
      </c>
      <c r="P7" s="7">
        <v>34</v>
      </c>
      <c r="Q7" s="7">
        <v>180</v>
      </c>
      <c r="R7" s="7">
        <v>169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f t="shared" si="0"/>
        <v>536</v>
      </c>
    </row>
    <row r="8" spans="1:25" x14ac:dyDescent="0.25">
      <c r="A8" s="7" t="s">
        <v>16</v>
      </c>
      <c r="B8" s="7" t="s">
        <v>33</v>
      </c>
      <c r="C8" s="7" t="s">
        <v>34</v>
      </c>
      <c r="D8" s="7">
        <v>5079</v>
      </c>
      <c r="E8" s="7">
        <v>5058</v>
      </c>
      <c r="F8" s="7" t="s">
        <v>20</v>
      </c>
      <c r="G8" s="7">
        <v>13</v>
      </c>
      <c r="H8" s="7">
        <v>34</v>
      </c>
      <c r="I8" s="7">
        <v>34</v>
      </c>
      <c r="J8" s="7">
        <v>4</v>
      </c>
      <c r="K8" s="7">
        <v>9</v>
      </c>
      <c r="L8" s="7">
        <v>1</v>
      </c>
      <c r="M8" s="7">
        <v>2</v>
      </c>
      <c r="N8" s="7">
        <v>48</v>
      </c>
      <c r="O8" s="7">
        <v>32</v>
      </c>
      <c r="P8" s="7">
        <v>3</v>
      </c>
      <c r="Q8" s="7">
        <v>24</v>
      </c>
      <c r="R8" s="7">
        <v>172</v>
      </c>
      <c r="S8" s="7">
        <v>0</v>
      </c>
      <c r="T8" s="7">
        <v>131</v>
      </c>
      <c r="U8" s="7">
        <v>0</v>
      </c>
      <c r="V8" s="7">
        <v>170</v>
      </c>
      <c r="W8" s="7">
        <v>154</v>
      </c>
      <c r="X8" s="7">
        <v>156</v>
      </c>
      <c r="Y8" s="6">
        <f t="shared" si="0"/>
        <v>987</v>
      </c>
    </row>
    <row r="9" spans="1:25" x14ac:dyDescent="0.25">
      <c r="A9" s="7" t="s">
        <v>16</v>
      </c>
      <c r="B9" s="7" t="s">
        <v>36</v>
      </c>
      <c r="C9" s="7" t="s">
        <v>37</v>
      </c>
      <c r="D9" s="7">
        <v>5085</v>
      </c>
      <c r="E9" s="7">
        <v>5058</v>
      </c>
      <c r="F9" s="7" t="s">
        <v>20</v>
      </c>
      <c r="G9" s="7">
        <v>15</v>
      </c>
      <c r="H9" s="7">
        <v>37</v>
      </c>
      <c r="I9" s="7">
        <v>39</v>
      </c>
      <c r="J9" s="7">
        <v>5</v>
      </c>
      <c r="K9" s="7">
        <v>6</v>
      </c>
      <c r="L9" s="7">
        <v>5</v>
      </c>
      <c r="M9" s="7">
        <v>12</v>
      </c>
      <c r="N9" s="7">
        <v>51</v>
      </c>
      <c r="O9" s="7">
        <v>34</v>
      </c>
      <c r="P9" s="7">
        <v>9</v>
      </c>
      <c r="Q9" s="7">
        <v>51</v>
      </c>
      <c r="R9" s="7">
        <v>161</v>
      </c>
      <c r="S9" s="7">
        <v>0</v>
      </c>
      <c r="T9" s="7">
        <v>133</v>
      </c>
      <c r="U9" s="7">
        <v>0</v>
      </c>
      <c r="V9" s="7">
        <v>171</v>
      </c>
      <c r="W9" s="7">
        <v>161</v>
      </c>
      <c r="X9" s="7">
        <v>161</v>
      </c>
      <c r="Y9" s="6">
        <f t="shared" si="0"/>
        <v>1051</v>
      </c>
    </row>
    <row r="10" spans="1:25" x14ac:dyDescent="0.25">
      <c r="A10" s="7" t="s">
        <v>16</v>
      </c>
      <c r="B10" s="7" t="s">
        <v>36</v>
      </c>
      <c r="C10" s="7" t="s">
        <v>38</v>
      </c>
      <c r="D10" s="7">
        <v>5087</v>
      </c>
      <c r="E10" s="7">
        <v>5058</v>
      </c>
      <c r="F10" s="7" t="s">
        <v>20</v>
      </c>
      <c r="G10" s="7">
        <v>12</v>
      </c>
      <c r="H10" s="7">
        <v>35</v>
      </c>
      <c r="I10" s="7">
        <v>41</v>
      </c>
      <c r="J10" s="7">
        <v>3</v>
      </c>
      <c r="K10" s="7">
        <v>10</v>
      </c>
      <c r="L10" s="7">
        <v>7</v>
      </c>
      <c r="M10" s="7">
        <v>42</v>
      </c>
      <c r="N10" s="7">
        <v>49</v>
      </c>
      <c r="O10" s="7">
        <v>37</v>
      </c>
      <c r="P10" s="7">
        <v>29</v>
      </c>
      <c r="Q10" s="7">
        <v>153</v>
      </c>
      <c r="R10" s="7">
        <v>159</v>
      </c>
      <c r="S10" s="7">
        <v>0</v>
      </c>
      <c r="T10" s="7">
        <v>136</v>
      </c>
      <c r="U10" s="7">
        <v>0</v>
      </c>
      <c r="V10" s="7">
        <v>170</v>
      </c>
      <c r="W10" s="7">
        <v>154</v>
      </c>
      <c r="X10" s="7">
        <v>154</v>
      </c>
      <c r="Y10" s="6">
        <f t="shared" si="0"/>
        <v>1191</v>
      </c>
    </row>
    <row r="11" spans="1:25" x14ac:dyDescent="0.25">
      <c r="A11" s="7" t="s">
        <v>16</v>
      </c>
      <c r="B11" s="7" t="s">
        <v>40</v>
      </c>
      <c r="C11" s="7" t="s">
        <v>41</v>
      </c>
      <c r="D11" s="7">
        <v>5092</v>
      </c>
      <c r="E11" s="7">
        <v>5058</v>
      </c>
      <c r="F11" s="7" t="s">
        <v>20</v>
      </c>
      <c r="G11" s="7">
        <v>11</v>
      </c>
      <c r="H11" s="7">
        <v>35</v>
      </c>
      <c r="I11" s="7">
        <v>54</v>
      </c>
      <c r="J11" s="7">
        <v>2</v>
      </c>
      <c r="K11" s="7">
        <v>15</v>
      </c>
      <c r="L11" s="7">
        <v>10</v>
      </c>
      <c r="M11" s="7">
        <v>52</v>
      </c>
      <c r="N11" s="7">
        <v>38</v>
      </c>
      <c r="O11" s="7">
        <v>32</v>
      </c>
      <c r="P11" s="7">
        <v>32</v>
      </c>
      <c r="Q11" s="7">
        <v>173</v>
      </c>
      <c r="R11" s="7">
        <v>158</v>
      </c>
      <c r="S11" s="7">
        <v>1</v>
      </c>
      <c r="T11" s="7">
        <v>133</v>
      </c>
      <c r="U11" s="7">
        <v>0</v>
      </c>
      <c r="V11" s="7">
        <v>175</v>
      </c>
      <c r="W11" s="7">
        <v>127</v>
      </c>
      <c r="X11" s="7">
        <v>126</v>
      </c>
      <c r="Y11" s="6">
        <f t="shared" si="0"/>
        <v>1174</v>
      </c>
    </row>
    <row r="12" spans="1:25" x14ac:dyDescent="0.25">
      <c r="A12" s="7" t="s">
        <v>16</v>
      </c>
      <c r="B12" s="7" t="s">
        <v>40</v>
      </c>
      <c r="C12" s="7" t="s">
        <v>43</v>
      </c>
      <c r="D12" s="7">
        <v>5094</v>
      </c>
      <c r="E12" s="7">
        <v>5058</v>
      </c>
      <c r="F12" s="7" t="s">
        <v>20</v>
      </c>
      <c r="G12" s="7">
        <v>15</v>
      </c>
      <c r="H12" s="7">
        <v>33</v>
      </c>
      <c r="I12" s="7">
        <v>33</v>
      </c>
      <c r="J12" s="7">
        <v>1</v>
      </c>
      <c r="K12" s="7">
        <v>14</v>
      </c>
      <c r="L12" s="7">
        <v>8</v>
      </c>
      <c r="M12" s="7">
        <v>43</v>
      </c>
      <c r="N12" s="7">
        <v>51</v>
      </c>
      <c r="O12" s="7">
        <v>34</v>
      </c>
      <c r="P12" s="7">
        <v>30</v>
      </c>
      <c r="Q12" s="7">
        <v>149</v>
      </c>
      <c r="R12" s="7">
        <v>168</v>
      </c>
      <c r="S12" s="7">
        <v>0</v>
      </c>
      <c r="T12" s="7">
        <v>134</v>
      </c>
      <c r="U12" s="7">
        <v>0</v>
      </c>
      <c r="V12" s="7">
        <v>176</v>
      </c>
      <c r="W12" s="7">
        <v>130</v>
      </c>
      <c r="X12" s="7">
        <v>130</v>
      </c>
      <c r="Y12" s="6">
        <f t="shared" si="0"/>
        <v>1149</v>
      </c>
    </row>
    <row r="13" spans="1:25" x14ac:dyDescent="0.25">
      <c r="A13" s="7" t="s">
        <v>16</v>
      </c>
      <c r="B13" s="7" t="s">
        <v>44</v>
      </c>
      <c r="C13" s="7" t="s">
        <v>45</v>
      </c>
      <c r="D13" s="7">
        <v>5095</v>
      </c>
      <c r="E13" s="7">
        <v>5058</v>
      </c>
      <c r="F13" s="7" t="s">
        <v>20</v>
      </c>
      <c r="G13" s="7">
        <v>9</v>
      </c>
      <c r="H13" s="7">
        <v>35</v>
      </c>
      <c r="I13" s="7">
        <v>36</v>
      </c>
      <c r="J13" s="7">
        <v>3</v>
      </c>
      <c r="K13" s="7">
        <v>10</v>
      </c>
      <c r="L13" s="7">
        <v>1</v>
      </c>
      <c r="M13" s="7">
        <v>1</v>
      </c>
      <c r="N13" s="7">
        <v>42</v>
      </c>
      <c r="O13" s="7">
        <v>29</v>
      </c>
      <c r="P13" s="7">
        <v>1</v>
      </c>
      <c r="Q13" s="7">
        <v>23</v>
      </c>
      <c r="R13" s="7">
        <v>157</v>
      </c>
      <c r="S13" s="7">
        <v>0</v>
      </c>
      <c r="T13" s="7">
        <v>135</v>
      </c>
      <c r="U13" s="7">
        <v>0</v>
      </c>
      <c r="V13" s="7">
        <v>172</v>
      </c>
      <c r="W13" s="7">
        <v>139</v>
      </c>
      <c r="X13" s="7">
        <v>139</v>
      </c>
      <c r="Y13" s="6">
        <f t="shared" si="0"/>
        <v>932</v>
      </c>
    </row>
    <row r="14" spans="1:25" x14ac:dyDescent="0.25">
      <c r="A14" s="7" t="s">
        <v>46</v>
      </c>
      <c r="B14" s="7" t="s">
        <v>44</v>
      </c>
      <c r="C14" s="7" t="s">
        <v>47</v>
      </c>
      <c r="D14" s="7">
        <v>5096</v>
      </c>
      <c r="E14" s="7">
        <v>5050</v>
      </c>
      <c r="F14" s="7" t="s">
        <v>49</v>
      </c>
      <c r="G14" s="7">
        <v>0</v>
      </c>
      <c r="H14" s="7">
        <v>0</v>
      </c>
      <c r="I14" s="7">
        <v>0</v>
      </c>
      <c r="J14" s="7">
        <v>0</v>
      </c>
      <c r="K14" s="7">
        <v>12</v>
      </c>
      <c r="L14" s="7">
        <v>10</v>
      </c>
      <c r="M14" s="7">
        <v>58</v>
      </c>
      <c r="N14" s="7">
        <v>47</v>
      </c>
      <c r="O14" s="7">
        <v>18</v>
      </c>
      <c r="P14" s="7">
        <v>25</v>
      </c>
      <c r="Q14" s="7">
        <v>58</v>
      </c>
      <c r="R14" s="7">
        <v>41</v>
      </c>
      <c r="S14" s="7">
        <v>0</v>
      </c>
      <c r="T14" s="7">
        <v>5</v>
      </c>
      <c r="U14" s="7">
        <v>0</v>
      </c>
      <c r="V14" s="7">
        <v>1</v>
      </c>
      <c r="W14" s="7">
        <v>0</v>
      </c>
      <c r="X14" s="7">
        <v>1</v>
      </c>
      <c r="Y14" s="6">
        <f t="shared" si="0"/>
        <v>276</v>
      </c>
    </row>
    <row r="15" spans="1:25" x14ac:dyDescent="0.25">
      <c r="A15" s="7" t="s">
        <v>46</v>
      </c>
      <c r="B15" s="7" t="s">
        <v>50</v>
      </c>
      <c r="C15" s="7" t="s">
        <v>51</v>
      </c>
      <c r="D15" s="7">
        <v>5100</v>
      </c>
      <c r="E15" s="7">
        <v>5050</v>
      </c>
      <c r="F15" s="7" t="s">
        <v>49</v>
      </c>
      <c r="G15" s="7">
        <v>10</v>
      </c>
      <c r="H15" s="7">
        <v>0</v>
      </c>
      <c r="I15" s="7">
        <v>1</v>
      </c>
      <c r="J15" s="7">
        <v>0</v>
      </c>
      <c r="K15" s="7">
        <v>6</v>
      </c>
      <c r="L15" s="7">
        <v>15</v>
      </c>
      <c r="M15" s="7">
        <v>60</v>
      </c>
      <c r="N15" s="7">
        <v>37</v>
      </c>
      <c r="O15" s="7">
        <v>17</v>
      </c>
      <c r="P15" s="7">
        <v>31</v>
      </c>
      <c r="Q15" s="7">
        <v>73</v>
      </c>
      <c r="R15" s="7">
        <v>30</v>
      </c>
      <c r="S15" s="7">
        <v>0</v>
      </c>
      <c r="T15" s="7">
        <v>125</v>
      </c>
      <c r="U15" s="7">
        <v>1</v>
      </c>
      <c r="V15" s="7">
        <v>172</v>
      </c>
      <c r="W15" s="7">
        <v>151</v>
      </c>
      <c r="X15" s="7">
        <v>145</v>
      </c>
      <c r="Y15" s="6">
        <f t="shared" si="0"/>
        <v>874</v>
      </c>
    </row>
    <row r="16" spans="1:25" x14ac:dyDescent="0.25">
      <c r="A16" s="7" t="s">
        <v>16</v>
      </c>
      <c r="B16" s="7" t="s">
        <v>53</v>
      </c>
      <c r="C16" s="7" t="s">
        <v>54</v>
      </c>
      <c r="D16" s="7">
        <v>5102</v>
      </c>
      <c r="E16" s="7">
        <v>5058</v>
      </c>
      <c r="F16" s="7" t="s">
        <v>20</v>
      </c>
      <c r="G16" s="7">
        <v>6</v>
      </c>
      <c r="H16" s="7">
        <v>15</v>
      </c>
      <c r="I16" s="7">
        <v>27</v>
      </c>
      <c r="J16" s="7">
        <v>0</v>
      </c>
      <c r="K16" s="7">
        <v>14</v>
      </c>
      <c r="L16" s="7">
        <v>9</v>
      </c>
      <c r="M16" s="7">
        <v>53</v>
      </c>
      <c r="N16" s="7">
        <v>40</v>
      </c>
      <c r="O16" s="7">
        <v>39</v>
      </c>
      <c r="P16" s="7">
        <v>38</v>
      </c>
      <c r="Q16" s="7">
        <v>169</v>
      </c>
      <c r="R16" s="7">
        <v>179</v>
      </c>
      <c r="S16" s="7">
        <v>0</v>
      </c>
      <c r="T16" s="7">
        <v>72</v>
      </c>
      <c r="U16" s="7">
        <v>0</v>
      </c>
      <c r="V16" s="7">
        <v>98</v>
      </c>
      <c r="W16" s="7">
        <v>136</v>
      </c>
      <c r="X16" s="7">
        <v>83</v>
      </c>
      <c r="Y16" s="6">
        <f t="shared" si="0"/>
        <v>978</v>
      </c>
    </row>
    <row r="17" spans="1:25" x14ac:dyDescent="0.25">
      <c r="A17" s="7" t="s">
        <v>16</v>
      </c>
      <c r="B17" s="7" t="s">
        <v>56</v>
      </c>
      <c r="C17" s="7" t="s">
        <v>57</v>
      </c>
      <c r="D17" s="7">
        <v>5104</v>
      </c>
      <c r="E17" s="7">
        <v>5058</v>
      </c>
      <c r="F17" s="7" t="s">
        <v>20</v>
      </c>
      <c r="G17" s="7">
        <v>12</v>
      </c>
      <c r="H17" s="7">
        <v>34</v>
      </c>
      <c r="I17" s="7">
        <v>38</v>
      </c>
      <c r="J17" s="7">
        <v>3</v>
      </c>
      <c r="K17" s="7">
        <v>17</v>
      </c>
      <c r="L17" s="7">
        <v>9</v>
      </c>
      <c r="M17" s="7">
        <v>66</v>
      </c>
      <c r="N17" s="7">
        <v>45</v>
      </c>
      <c r="O17" s="7">
        <v>39</v>
      </c>
      <c r="P17" s="7">
        <v>41</v>
      </c>
      <c r="Q17" s="7">
        <v>183</v>
      </c>
      <c r="R17" s="7">
        <v>207</v>
      </c>
      <c r="S17" s="7">
        <v>0</v>
      </c>
      <c r="T17" s="7">
        <v>128</v>
      </c>
      <c r="U17" s="7">
        <v>0</v>
      </c>
      <c r="V17" s="7">
        <v>165</v>
      </c>
      <c r="W17" s="7">
        <v>233</v>
      </c>
      <c r="X17" s="7">
        <v>232</v>
      </c>
      <c r="Y17" s="6">
        <f t="shared" si="0"/>
        <v>1452</v>
      </c>
    </row>
    <row r="18" spans="1:25" x14ac:dyDescent="0.25">
      <c r="A18" s="7" t="s">
        <v>16</v>
      </c>
      <c r="B18" s="7" t="s">
        <v>56</v>
      </c>
      <c r="C18" s="7" t="s">
        <v>59</v>
      </c>
      <c r="D18" s="7">
        <v>5105</v>
      </c>
      <c r="E18" s="7">
        <v>5094</v>
      </c>
      <c r="F18" s="7" t="s">
        <v>20</v>
      </c>
      <c r="G18" s="7">
        <v>15</v>
      </c>
      <c r="H18" s="7">
        <v>34</v>
      </c>
      <c r="I18" s="7">
        <v>38</v>
      </c>
      <c r="J18" s="7">
        <v>2</v>
      </c>
      <c r="K18" s="7">
        <v>15</v>
      </c>
      <c r="L18" s="7">
        <v>9</v>
      </c>
      <c r="M18" s="7">
        <v>53</v>
      </c>
      <c r="N18" s="7">
        <v>48</v>
      </c>
      <c r="O18" s="7">
        <v>36</v>
      </c>
      <c r="P18" s="7">
        <v>35</v>
      </c>
      <c r="Q18" s="7">
        <v>174</v>
      </c>
      <c r="R18" s="7">
        <v>169</v>
      </c>
      <c r="S18" s="7">
        <v>0</v>
      </c>
      <c r="T18" s="7">
        <v>138</v>
      </c>
      <c r="U18" s="7">
        <v>0</v>
      </c>
      <c r="V18" s="7">
        <v>172</v>
      </c>
      <c r="W18" s="7">
        <v>226</v>
      </c>
      <c r="X18" s="7">
        <v>226</v>
      </c>
      <c r="Y18" s="6">
        <f t="shared" si="0"/>
        <v>1390</v>
      </c>
    </row>
    <row r="19" spans="1:25" x14ac:dyDescent="0.25">
      <c r="A19" s="7" t="s">
        <v>46</v>
      </c>
      <c r="B19" s="7" t="s">
        <v>61</v>
      </c>
      <c r="C19" s="7" t="s">
        <v>62</v>
      </c>
      <c r="D19" s="7">
        <v>5110</v>
      </c>
      <c r="E19" s="7">
        <v>5050</v>
      </c>
      <c r="F19" s="7" t="s">
        <v>49</v>
      </c>
      <c r="G19" s="7">
        <v>10</v>
      </c>
      <c r="H19" s="7">
        <v>0</v>
      </c>
      <c r="I19" s="7">
        <v>0</v>
      </c>
      <c r="J19" s="7">
        <v>0</v>
      </c>
      <c r="K19" s="7">
        <v>13</v>
      </c>
      <c r="L19" s="7">
        <v>1</v>
      </c>
      <c r="M19" s="7">
        <v>16</v>
      </c>
      <c r="N19" s="7">
        <v>55</v>
      </c>
      <c r="O19" s="7">
        <v>24</v>
      </c>
      <c r="P19" s="7">
        <v>5</v>
      </c>
      <c r="Q19" s="7">
        <v>14</v>
      </c>
      <c r="R19" s="7">
        <v>66</v>
      </c>
      <c r="S19" s="7">
        <v>0</v>
      </c>
      <c r="T19" s="7">
        <v>123</v>
      </c>
      <c r="U19" s="7">
        <v>0</v>
      </c>
      <c r="V19" s="7">
        <v>172</v>
      </c>
      <c r="W19" s="7">
        <v>144</v>
      </c>
      <c r="X19" s="7">
        <v>139</v>
      </c>
      <c r="Y19" s="6">
        <f t="shared" si="0"/>
        <v>782</v>
      </c>
    </row>
    <row r="20" spans="1:25" x14ac:dyDescent="0.25">
      <c r="A20" s="7" t="s">
        <v>64</v>
      </c>
      <c r="B20" s="7" t="s">
        <v>65</v>
      </c>
      <c r="C20" s="7" t="s">
        <v>66</v>
      </c>
      <c r="D20" s="7">
        <v>5113</v>
      </c>
      <c r="E20" s="7">
        <v>5105</v>
      </c>
      <c r="F20" s="7" t="s">
        <v>20</v>
      </c>
      <c r="G20" s="7">
        <v>11</v>
      </c>
      <c r="H20" s="7">
        <v>35</v>
      </c>
      <c r="I20" s="7">
        <v>39</v>
      </c>
      <c r="J20" s="7">
        <v>3</v>
      </c>
      <c r="K20" s="7">
        <v>4</v>
      </c>
      <c r="L20" s="7">
        <v>5</v>
      </c>
      <c r="M20" s="7">
        <v>13</v>
      </c>
      <c r="N20" s="7">
        <v>43</v>
      </c>
      <c r="O20" s="7">
        <v>33</v>
      </c>
      <c r="P20" s="7">
        <v>7</v>
      </c>
      <c r="Q20" s="7">
        <v>50</v>
      </c>
      <c r="R20" s="7">
        <v>160</v>
      </c>
      <c r="S20" s="7">
        <v>0</v>
      </c>
      <c r="T20" s="7">
        <v>125</v>
      </c>
      <c r="U20" s="7">
        <v>0</v>
      </c>
      <c r="V20" s="7">
        <v>157</v>
      </c>
      <c r="W20" s="7">
        <v>248</v>
      </c>
      <c r="X20" s="7">
        <v>241</v>
      </c>
      <c r="Y20" s="6">
        <f t="shared" si="0"/>
        <v>1174</v>
      </c>
    </row>
    <row r="21" spans="1:25" x14ac:dyDescent="0.25">
      <c r="A21" s="7" t="s">
        <v>46</v>
      </c>
      <c r="B21" s="7" t="s">
        <v>65</v>
      </c>
      <c r="C21" s="7" t="s">
        <v>68</v>
      </c>
      <c r="D21" s="7">
        <v>5114</v>
      </c>
      <c r="E21" s="7">
        <v>5110</v>
      </c>
      <c r="F21" s="7" t="s">
        <v>49</v>
      </c>
      <c r="G21" s="7">
        <v>0</v>
      </c>
      <c r="H21" s="7">
        <v>0</v>
      </c>
      <c r="I21" s="7">
        <v>1</v>
      </c>
      <c r="J21" s="7">
        <v>0</v>
      </c>
      <c r="K21" s="7">
        <v>23</v>
      </c>
      <c r="L21" s="7">
        <v>21</v>
      </c>
      <c r="M21" s="7">
        <v>104</v>
      </c>
      <c r="N21" s="7">
        <v>92</v>
      </c>
      <c r="O21" s="7">
        <v>40</v>
      </c>
      <c r="P21" s="7">
        <v>37</v>
      </c>
      <c r="Q21" s="7">
        <v>81</v>
      </c>
      <c r="R21" s="7">
        <v>85</v>
      </c>
      <c r="S21" s="7">
        <v>1</v>
      </c>
      <c r="T21" s="7">
        <v>34</v>
      </c>
      <c r="U21" s="7">
        <v>0</v>
      </c>
      <c r="V21" s="7">
        <v>81</v>
      </c>
      <c r="W21" s="7">
        <v>22</v>
      </c>
      <c r="X21" s="7">
        <v>21</v>
      </c>
      <c r="Y21" s="6">
        <f t="shared" si="0"/>
        <v>643</v>
      </c>
    </row>
    <row r="22" spans="1:25" x14ac:dyDescent="0.25">
      <c r="A22" s="7" t="s">
        <v>64</v>
      </c>
      <c r="B22" s="7" t="s">
        <v>70</v>
      </c>
      <c r="C22" s="7" t="s">
        <v>71</v>
      </c>
      <c r="D22" s="7">
        <v>5116</v>
      </c>
      <c r="E22" s="7">
        <v>5105</v>
      </c>
      <c r="F22" s="7" t="s">
        <v>20</v>
      </c>
      <c r="G22" s="7">
        <v>13</v>
      </c>
      <c r="H22" s="7">
        <v>36</v>
      </c>
      <c r="I22" s="7">
        <v>38</v>
      </c>
      <c r="J22" s="7">
        <v>6</v>
      </c>
      <c r="K22" s="7">
        <v>8</v>
      </c>
      <c r="L22" s="7">
        <v>1</v>
      </c>
      <c r="M22" s="7">
        <v>2</v>
      </c>
      <c r="N22" s="7">
        <v>40</v>
      </c>
      <c r="O22" s="7">
        <v>30</v>
      </c>
      <c r="P22" s="7">
        <v>1</v>
      </c>
      <c r="Q22" s="7">
        <v>28</v>
      </c>
      <c r="R22" s="7">
        <v>145</v>
      </c>
      <c r="S22" s="7">
        <v>0</v>
      </c>
      <c r="T22" s="7">
        <v>135</v>
      </c>
      <c r="U22" s="7">
        <v>0</v>
      </c>
      <c r="V22" s="7">
        <v>170</v>
      </c>
      <c r="W22" s="7">
        <v>268</v>
      </c>
      <c r="X22" s="7">
        <v>266</v>
      </c>
      <c r="Y22" s="6">
        <f t="shared" si="0"/>
        <v>1187</v>
      </c>
    </row>
    <row r="23" spans="1:25" x14ac:dyDescent="0.25">
      <c r="A23" s="7" t="s">
        <v>64</v>
      </c>
      <c r="B23" s="7" t="s">
        <v>73</v>
      </c>
      <c r="C23" s="7" t="s">
        <v>74</v>
      </c>
      <c r="D23" s="7">
        <v>5118</v>
      </c>
      <c r="E23" s="7">
        <v>5105</v>
      </c>
      <c r="F23" s="7" t="s">
        <v>20</v>
      </c>
      <c r="G23" s="7">
        <v>13</v>
      </c>
      <c r="H23" s="7">
        <v>36</v>
      </c>
      <c r="I23" s="7">
        <v>39</v>
      </c>
      <c r="J23" s="7">
        <v>3</v>
      </c>
      <c r="K23" s="7">
        <v>10</v>
      </c>
      <c r="L23" s="7">
        <v>5</v>
      </c>
      <c r="M23" s="7">
        <v>15</v>
      </c>
      <c r="N23" s="7">
        <v>48</v>
      </c>
      <c r="O23" s="7">
        <v>34</v>
      </c>
      <c r="P23" s="7">
        <v>19</v>
      </c>
      <c r="Q23" s="7">
        <v>86</v>
      </c>
      <c r="R23" s="7">
        <v>142</v>
      </c>
      <c r="S23" s="7">
        <v>0</v>
      </c>
      <c r="T23" s="7">
        <v>132</v>
      </c>
      <c r="U23" s="7">
        <v>0</v>
      </c>
      <c r="V23" s="7">
        <v>169</v>
      </c>
      <c r="W23" s="7">
        <v>242</v>
      </c>
      <c r="X23" s="7">
        <v>243</v>
      </c>
      <c r="Y23" s="6">
        <f>SUM(G23:X23)</f>
        <v>1236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CIF</vt:lpstr>
      <vt:lpstr>DTS</vt:lpstr>
      <vt:lpstr>LAP</vt:lpstr>
      <vt:lpstr>SCAN</vt:lpstr>
      <vt:lpstr>HOMER</vt:lpstr>
      <vt:lpstr>node_balance</vt:lpstr>
      <vt:lpstr>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2021-11-29T14:37:34Z</dcterms:modified>
</cp:coreProperties>
</file>