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Volumes/HDD/Users/Andrey/Downloads/"/>
    </mc:Choice>
  </mc:AlternateContent>
  <bookViews>
    <workbookView xWindow="1340" yWindow="460" windowWidth="36060" windowHeight="21680" activeTab="6"/>
  </bookViews>
  <sheets>
    <sheet name="Training" sheetId="1" r:id="rId1"/>
    <sheet name="Sheet6" sheetId="7" r:id="rId2"/>
    <sheet name="Sheet5" sheetId="6" r:id="rId3"/>
    <sheet name="Sheet3" sheetId="4" r:id="rId4"/>
    <sheet name="Sheet4" sheetId="5" r:id="rId5"/>
    <sheet name="Sheet1" sheetId="2" r:id="rId6"/>
    <sheet name="Sheet2" sheetId="3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5" l="1"/>
  <c r="L2" i="5"/>
  <c r="N2" i="5"/>
  <c r="O2" i="5"/>
  <c r="P2" i="5"/>
  <c r="K3" i="5"/>
  <c r="L3" i="5"/>
  <c r="N3" i="5"/>
  <c r="O3" i="5"/>
  <c r="P3" i="5"/>
  <c r="K4" i="5"/>
  <c r="L4" i="5"/>
  <c r="N4" i="5"/>
  <c r="O4" i="5"/>
  <c r="P4" i="5"/>
  <c r="K5" i="5"/>
  <c r="L5" i="5"/>
  <c r="N5" i="5"/>
  <c r="O5" i="5"/>
  <c r="P5" i="5"/>
  <c r="K6" i="5"/>
  <c r="L6" i="5"/>
  <c r="N6" i="5"/>
  <c r="O6" i="5"/>
  <c r="P6" i="5"/>
  <c r="K7" i="5"/>
  <c r="L7" i="5"/>
  <c r="N7" i="5"/>
  <c r="O7" i="5"/>
  <c r="P7" i="5"/>
  <c r="K8" i="5"/>
  <c r="L8" i="5"/>
  <c r="N8" i="5"/>
  <c r="O8" i="5"/>
  <c r="P8" i="5"/>
  <c r="K9" i="5"/>
  <c r="L9" i="5"/>
  <c r="N9" i="5"/>
  <c r="O9" i="5"/>
  <c r="P9" i="5"/>
  <c r="K10" i="5"/>
  <c r="L10" i="5"/>
  <c r="N10" i="5"/>
  <c r="O10" i="5"/>
  <c r="P10" i="5"/>
  <c r="K11" i="5"/>
  <c r="L11" i="5"/>
  <c r="N11" i="5"/>
  <c r="O11" i="5"/>
  <c r="P11" i="5"/>
  <c r="K12" i="5"/>
  <c r="L12" i="5"/>
  <c r="N12" i="5"/>
  <c r="O12" i="5"/>
  <c r="P12" i="5"/>
  <c r="K13" i="5"/>
  <c r="L13" i="5"/>
  <c r="N13" i="5"/>
  <c r="O13" i="5"/>
  <c r="P13" i="5"/>
  <c r="K14" i="5"/>
  <c r="L14" i="5"/>
  <c r="N14" i="5"/>
  <c r="O14" i="5"/>
  <c r="P14" i="5"/>
  <c r="K15" i="5"/>
  <c r="L15" i="5"/>
  <c r="N15" i="5"/>
  <c r="O15" i="5"/>
  <c r="P15" i="5"/>
  <c r="K16" i="5"/>
  <c r="L16" i="5"/>
  <c r="N16" i="5"/>
  <c r="O16" i="5"/>
  <c r="P16" i="5"/>
  <c r="K17" i="5"/>
  <c r="L17" i="5"/>
  <c r="N17" i="5"/>
  <c r="O17" i="5"/>
  <c r="P17" i="5"/>
  <c r="K18" i="5"/>
  <c r="L18" i="5"/>
  <c r="N18" i="5"/>
  <c r="O18" i="5"/>
  <c r="P18" i="5"/>
  <c r="K19" i="5"/>
  <c r="L19" i="5"/>
  <c r="N19" i="5"/>
  <c r="O19" i="5"/>
  <c r="P19" i="5"/>
  <c r="K20" i="5"/>
  <c r="L20" i="5"/>
  <c r="N20" i="5"/>
  <c r="O20" i="5"/>
  <c r="P20" i="5"/>
  <c r="K21" i="5"/>
  <c r="L21" i="5"/>
  <c r="N21" i="5"/>
  <c r="O21" i="5"/>
  <c r="P21" i="5"/>
  <c r="K22" i="5"/>
  <c r="L22" i="5"/>
  <c r="N22" i="5"/>
  <c r="O22" i="5"/>
  <c r="P22" i="5"/>
  <c r="K23" i="5"/>
  <c r="L23" i="5"/>
  <c r="N23" i="5"/>
  <c r="O23" i="5"/>
  <c r="P23" i="5"/>
  <c r="K24" i="5"/>
  <c r="L24" i="5"/>
  <c r="N24" i="5"/>
  <c r="O24" i="5"/>
  <c r="P24" i="5"/>
  <c r="K25" i="5"/>
  <c r="L25" i="5"/>
  <c r="N25" i="5"/>
  <c r="O25" i="5"/>
  <c r="P25" i="5"/>
  <c r="K26" i="5"/>
  <c r="L26" i="5"/>
  <c r="N26" i="5"/>
  <c r="O26" i="5"/>
  <c r="P26" i="5"/>
  <c r="K27" i="5"/>
  <c r="L27" i="5"/>
  <c r="N27" i="5"/>
  <c r="O27" i="5"/>
  <c r="P27" i="5"/>
  <c r="K28" i="5"/>
  <c r="L28" i="5"/>
  <c r="N28" i="5"/>
  <c r="O28" i="5"/>
  <c r="P28" i="5"/>
  <c r="K29" i="5"/>
  <c r="L29" i="5"/>
  <c r="N29" i="5"/>
  <c r="O29" i="5"/>
  <c r="P29" i="5"/>
  <c r="K30" i="5"/>
  <c r="L30" i="5"/>
  <c r="N30" i="5"/>
  <c r="O30" i="5"/>
  <c r="P30" i="5"/>
  <c r="K31" i="5"/>
  <c r="L31" i="5"/>
  <c r="N31" i="5"/>
  <c r="O31" i="5"/>
  <c r="P31" i="5"/>
  <c r="K32" i="5"/>
  <c r="L32" i="5"/>
  <c r="N32" i="5"/>
  <c r="O32" i="5"/>
  <c r="P32" i="5"/>
  <c r="K33" i="5"/>
  <c r="L33" i="5"/>
  <c r="N33" i="5"/>
  <c r="O33" i="5"/>
  <c r="P33" i="5"/>
  <c r="K34" i="5"/>
  <c r="L34" i="5"/>
  <c r="N34" i="5"/>
  <c r="O34" i="5"/>
  <c r="P34" i="5"/>
  <c r="K35" i="5"/>
  <c r="L35" i="5"/>
  <c r="N35" i="5"/>
  <c r="O35" i="5"/>
  <c r="P35" i="5"/>
  <c r="K36" i="5"/>
  <c r="L36" i="5"/>
  <c r="N36" i="5"/>
  <c r="O36" i="5"/>
  <c r="P36" i="5"/>
  <c r="K37" i="5"/>
  <c r="L37" i="5"/>
  <c r="N37" i="5"/>
  <c r="O37" i="5"/>
  <c r="P37" i="5"/>
  <c r="K38" i="5"/>
  <c r="L38" i="5"/>
  <c r="N38" i="5"/>
  <c r="O38" i="5"/>
  <c r="P38" i="5"/>
  <c r="K39" i="5"/>
  <c r="L39" i="5"/>
  <c r="N39" i="5"/>
  <c r="O39" i="5"/>
  <c r="P39" i="5"/>
  <c r="K40" i="5"/>
  <c r="L40" i="5"/>
  <c r="N40" i="5"/>
  <c r="O40" i="5"/>
  <c r="P40" i="5"/>
  <c r="K41" i="5"/>
  <c r="L41" i="5"/>
  <c r="N41" i="5"/>
  <c r="O41" i="5"/>
  <c r="P41" i="5"/>
  <c r="K42" i="5"/>
  <c r="L42" i="5"/>
  <c r="N42" i="5"/>
  <c r="O42" i="5"/>
  <c r="P42" i="5"/>
  <c r="K43" i="5"/>
  <c r="L43" i="5"/>
  <c r="N43" i="5"/>
  <c r="O43" i="5"/>
  <c r="P43" i="5"/>
  <c r="K44" i="5"/>
  <c r="L44" i="5"/>
  <c r="N44" i="5"/>
  <c r="O44" i="5"/>
  <c r="P44" i="5"/>
  <c r="K45" i="5"/>
  <c r="L45" i="5"/>
  <c r="N45" i="5"/>
  <c r="O45" i="5"/>
  <c r="P45" i="5"/>
  <c r="K46" i="5"/>
  <c r="L46" i="5"/>
  <c r="N46" i="5"/>
  <c r="O46" i="5"/>
  <c r="P46" i="5"/>
  <c r="K47" i="5"/>
  <c r="L47" i="5"/>
  <c r="N47" i="5"/>
  <c r="O47" i="5"/>
  <c r="P47" i="5"/>
  <c r="K48" i="5"/>
  <c r="L48" i="5"/>
  <c r="N48" i="5"/>
  <c r="O48" i="5"/>
  <c r="P48" i="5"/>
  <c r="K49" i="5"/>
  <c r="L49" i="5"/>
  <c r="N49" i="5"/>
  <c r="O49" i="5"/>
  <c r="P49" i="5"/>
  <c r="K50" i="5"/>
  <c r="L50" i="5"/>
  <c r="N50" i="5"/>
  <c r="O50" i="5"/>
  <c r="P50" i="5"/>
  <c r="K51" i="5"/>
  <c r="L51" i="5"/>
  <c r="N51" i="5"/>
  <c r="O51" i="5"/>
  <c r="P51" i="5"/>
  <c r="K52" i="5"/>
  <c r="L52" i="5"/>
  <c r="N52" i="5"/>
  <c r="O52" i="5"/>
  <c r="P52" i="5"/>
  <c r="K53" i="5"/>
  <c r="L53" i="5"/>
  <c r="N53" i="5"/>
  <c r="O53" i="5"/>
  <c r="P53" i="5"/>
  <c r="K54" i="5"/>
  <c r="L54" i="5"/>
  <c r="N54" i="5"/>
  <c r="O54" i="5"/>
  <c r="P54" i="5"/>
  <c r="K55" i="5"/>
  <c r="L55" i="5"/>
  <c r="N55" i="5"/>
  <c r="O55" i="5"/>
  <c r="P55" i="5"/>
  <c r="K56" i="5"/>
  <c r="L56" i="5"/>
  <c r="N56" i="5"/>
  <c r="O56" i="5"/>
  <c r="P56" i="5"/>
  <c r="K57" i="5"/>
  <c r="L57" i="5"/>
  <c r="N57" i="5"/>
  <c r="O57" i="5"/>
  <c r="P57" i="5"/>
  <c r="K58" i="5"/>
  <c r="L58" i="5"/>
  <c r="N58" i="5"/>
  <c r="O58" i="5"/>
  <c r="P58" i="5"/>
  <c r="K59" i="5"/>
  <c r="L59" i="5"/>
  <c r="N59" i="5"/>
  <c r="O59" i="5"/>
  <c r="P59" i="5"/>
  <c r="K60" i="5"/>
  <c r="L60" i="5"/>
  <c r="N60" i="5"/>
  <c r="O60" i="5"/>
  <c r="P60" i="5"/>
  <c r="K61" i="5"/>
  <c r="L61" i="5"/>
  <c r="N61" i="5"/>
  <c r="O61" i="5"/>
  <c r="P61" i="5"/>
  <c r="K62" i="5"/>
  <c r="L62" i="5"/>
  <c r="N62" i="5"/>
  <c r="O62" i="5"/>
  <c r="P62" i="5"/>
  <c r="K63" i="5"/>
  <c r="L63" i="5"/>
  <c r="N63" i="5"/>
  <c r="O63" i="5"/>
  <c r="P63" i="5"/>
  <c r="K64" i="5"/>
  <c r="L64" i="5"/>
  <c r="N64" i="5"/>
  <c r="O64" i="5"/>
  <c r="P64" i="5"/>
  <c r="K65" i="5"/>
  <c r="L65" i="5"/>
  <c r="N65" i="5"/>
  <c r="O65" i="5"/>
  <c r="P65" i="5"/>
  <c r="K66" i="5"/>
  <c r="L66" i="5"/>
  <c r="N66" i="5"/>
  <c r="O66" i="5"/>
  <c r="P66" i="5"/>
  <c r="K67" i="5"/>
  <c r="L67" i="5"/>
  <c r="N67" i="5"/>
  <c r="O67" i="5"/>
  <c r="P67" i="5"/>
  <c r="K68" i="5"/>
  <c r="L68" i="5"/>
  <c r="N68" i="5"/>
  <c r="O68" i="5"/>
  <c r="P68" i="5"/>
  <c r="K69" i="5"/>
  <c r="L69" i="5"/>
  <c r="N69" i="5"/>
  <c r="O69" i="5"/>
  <c r="P69" i="5"/>
  <c r="K70" i="5"/>
  <c r="L70" i="5"/>
  <c r="N70" i="5"/>
  <c r="O70" i="5"/>
  <c r="P70" i="5"/>
  <c r="K71" i="5"/>
  <c r="L71" i="5"/>
  <c r="N71" i="5"/>
  <c r="O71" i="5"/>
  <c r="P71" i="5"/>
  <c r="K72" i="5"/>
  <c r="L72" i="5"/>
  <c r="N72" i="5"/>
  <c r="O72" i="5"/>
  <c r="P72" i="5"/>
  <c r="K73" i="5"/>
  <c r="L73" i="5"/>
  <c r="N73" i="5"/>
  <c r="O73" i="5"/>
  <c r="P73" i="5"/>
  <c r="K74" i="5"/>
  <c r="L74" i="5"/>
  <c r="N74" i="5"/>
  <c r="O74" i="5"/>
  <c r="P74" i="5"/>
  <c r="K75" i="5"/>
  <c r="L75" i="5"/>
  <c r="N75" i="5"/>
  <c r="O75" i="5"/>
  <c r="P75" i="5"/>
  <c r="K76" i="5"/>
  <c r="L76" i="5"/>
  <c r="N76" i="5"/>
  <c r="O76" i="5"/>
  <c r="P76" i="5"/>
  <c r="K77" i="5"/>
  <c r="L77" i="5"/>
  <c r="N77" i="5"/>
  <c r="O77" i="5"/>
  <c r="P77" i="5"/>
  <c r="K78" i="5"/>
  <c r="L78" i="5"/>
  <c r="N78" i="5"/>
  <c r="O78" i="5"/>
  <c r="P78" i="5"/>
  <c r="K79" i="5"/>
  <c r="L79" i="5"/>
  <c r="N79" i="5"/>
  <c r="O79" i="5"/>
  <c r="P79" i="5"/>
  <c r="K80" i="5"/>
  <c r="L80" i="5"/>
  <c r="N80" i="5"/>
  <c r="O80" i="5"/>
  <c r="P80" i="5"/>
  <c r="K81" i="5"/>
  <c r="L81" i="5"/>
  <c r="N81" i="5"/>
  <c r="O81" i="5"/>
  <c r="P81" i="5"/>
  <c r="K82" i="5"/>
  <c r="L82" i="5"/>
  <c r="N82" i="5"/>
  <c r="O82" i="5"/>
  <c r="P82" i="5"/>
  <c r="K83" i="5"/>
  <c r="L83" i="5"/>
  <c r="N83" i="5"/>
  <c r="O83" i="5"/>
  <c r="P83" i="5"/>
  <c r="K84" i="5"/>
  <c r="L84" i="5"/>
  <c r="N84" i="5"/>
  <c r="O84" i="5"/>
  <c r="P84" i="5"/>
  <c r="K85" i="5"/>
  <c r="L85" i="5"/>
  <c r="N85" i="5"/>
  <c r="O85" i="5"/>
  <c r="P85" i="5"/>
  <c r="K86" i="5"/>
  <c r="L86" i="5"/>
  <c r="N86" i="5"/>
  <c r="O86" i="5"/>
  <c r="P86" i="5"/>
  <c r="K87" i="5"/>
  <c r="L87" i="5"/>
  <c r="N87" i="5"/>
  <c r="O87" i="5"/>
  <c r="P87" i="5"/>
  <c r="K88" i="5"/>
  <c r="L88" i="5"/>
  <c r="N88" i="5"/>
  <c r="O88" i="5"/>
  <c r="P88" i="5"/>
  <c r="K89" i="5"/>
  <c r="L89" i="5"/>
  <c r="N89" i="5"/>
  <c r="O89" i="5"/>
  <c r="P89" i="5"/>
  <c r="K90" i="5"/>
  <c r="L90" i="5"/>
  <c r="N90" i="5"/>
  <c r="O90" i="5"/>
  <c r="P90" i="5"/>
  <c r="K91" i="5"/>
  <c r="L91" i="5"/>
  <c r="N91" i="5"/>
  <c r="O91" i="5"/>
  <c r="P91" i="5"/>
  <c r="K92" i="5"/>
  <c r="L92" i="5"/>
  <c r="N92" i="5"/>
  <c r="O92" i="5"/>
  <c r="P92" i="5"/>
  <c r="K93" i="5"/>
  <c r="L93" i="5"/>
  <c r="N93" i="5"/>
  <c r="O93" i="5"/>
  <c r="P93" i="5"/>
  <c r="K94" i="5"/>
  <c r="L94" i="5"/>
  <c r="N94" i="5"/>
  <c r="O94" i="5"/>
  <c r="P94" i="5"/>
  <c r="K95" i="5"/>
  <c r="L95" i="5"/>
  <c r="N95" i="5"/>
  <c r="O95" i="5"/>
  <c r="P95" i="5"/>
  <c r="K96" i="5"/>
  <c r="L96" i="5"/>
  <c r="N96" i="5"/>
  <c r="O96" i="5"/>
  <c r="P96" i="5"/>
  <c r="K97" i="5"/>
  <c r="L97" i="5"/>
  <c r="N97" i="5"/>
  <c r="O97" i="5"/>
  <c r="P97" i="5"/>
  <c r="K98" i="5"/>
  <c r="L98" i="5"/>
  <c r="N98" i="5"/>
  <c r="O98" i="5"/>
  <c r="P98" i="5"/>
  <c r="K99" i="5"/>
  <c r="L99" i="5"/>
  <c r="N99" i="5"/>
  <c r="O99" i="5"/>
  <c r="P99" i="5"/>
  <c r="K100" i="5"/>
  <c r="L100" i="5"/>
  <c r="N100" i="5"/>
  <c r="O100" i="5"/>
  <c r="P100" i="5"/>
  <c r="K101" i="5"/>
  <c r="L101" i="5"/>
  <c r="N101" i="5"/>
  <c r="O101" i="5"/>
  <c r="P101" i="5"/>
  <c r="Q2" i="5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P2" i="1"/>
  <c r="M7" i="2"/>
  <c r="N7" i="2"/>
  <c r="O7" i="2"/>
  <c r="P7" i="2"/>
  <c r="M6" i="2"/>
  <c r="N6" i="2"/>
  <c r="O6" i="2"/>
  <c r="P6" i="2"/>
  <c r="M5" i="2"/>
  <c r="N5" i="2"/>
  <c r="O5" i="2"/>
  <c r="P5" i="2"/>
  <c r="L7" i="2"/>
  <c r="L6" i="2"/>
  <c r="L5" i="2"/>
  <c r="M4" i="2"/>
  <c r="N4" i="2"/>
  <c r="O4" i="2"/>
  <c r="P4" i="2"/>
  <c r="L4" i="2"/>
  <c r="M3" i="2"/>
  <c r="N3" i="2"/>
  <c r="O3" i="2"/>
  <c r="P3" i="2"/>
  <c r="L3" i="2"/>
  <c r="P2" i="2"/>
  <c r="K7" i="2"/>
  <c r="O2" i="2"/>
  <c r="K6" i="2"/>
  <c r="N2" i="2"/>
  <c r="K5" i="2"/>
  <c r="M2" i="2"/>
  <c r="K4" i="2"/>
  <c r="L2" i="2"/>
  <c r="K3" i="2"/>
  <c r="R2" i="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C9" i="2"/>
  <c r="D9" i="2"/>
  <c r="E9" i="2"/>
  <c r="F9" i="2"/>
  <c r="G9" i="2"/>
  <c r="H9" i="2"/>
  <c r="C8" i="2"/>
  <c r="D8" i="2"/>
  <c r="E8" i="2"/>
  <c r="F8" i="2"/>
  <c r="G8" i="2"/>
  <c r="H8" i="2"/>
  <c r="C7" i="2"/>
  <c r="D7" i="2"/>
  <c r="E7" i="2"/>
  <c r="F7" i="2"/>
  <c r="G7" i="2"/>
  <c r="H7" i="2"/>
  <c r="C6" i="2"/>
  <c r="D6" i="2"/>
  <c r="E6" i="2"/>
  <c r="F6" i="2"/>
  <c r="G6" i="2"/>
  <c r="H6" i="2"/>
  <c r="C5" i="2"/>
  <c r="D5" i="2"/>
  <c r="E5" i="2"/>
  <c r="F5" i="2"/>
  <c r="G5" i="2"/>
  <c r="H5" i="2"/>
  <c r="B9" i="2"/>
  <c r="B8" i="2"/>
  <c r="B7" i="2"/>
  <c r="B6" i="2"/>
  <c r="B5" i="2"/>
  <c r="C4" i="2"/>
  <c r="D4" i="2"/>
  <c r="E4" i="2"/>
  <c r="F4" i="2"/>
  <c r="G4" i="2"/>
  <c r="H4" i="2"/>
  <c r="B4" i="2"/>
  <c r="C3" i="2"/>
  <c r="D3" i="2"/>
  <c r="E3" i="2"/>
  <c r="F3" i="2"/>
  <c r="G3" i="2"/>
  <c r="H3" i="2"/>
  <c r="B3" i="2"/>
  <c r="H2" i="2"/>
  <c r="A9" i="2"/>
  <c r="G2" i="2"/>
  <c r="A8" i="2"/>
  <c r="F2" i="2"/>
  <c r="A7" i="2"/>
  <c r="E2" i="2"/>
  <c r="A6" i="2"/>
  <c r="D2" i="2"/>
  <c r="A5" i="2"/>
  <c r="C2" i="2"/>
  <c r="A4" i="2"/>
  <c r="B2" i="2"/>
  <c r="A3" i="2"/>
</calcChain>
</file>

<file path=xl/sharedStrings.xml><?xml version="1.0" encoding="utf-8"?>
<sst xmlns="http://schemas.openxmlformats.org/spreadsheetml/2006/main" count="376" uniqueCount="263">
  <si>
    <t>Client ID</t>
  </si>
  <si>
    <t>Default indicator (0 - default; 1 - no default)</t>
  </si>
  <si>
    <t>Customer’s monthly income</t>
  </si>
  <si>
    <t>Customer’s monthly expenditures</t>
  </si>
  <si>
    <t>Requested loan amount</t>
  </si>
  <si>
    <t>Monthly loan installment</t>
  </si>
  <si>
    <t>Collateral value</t>
  </si>
  <si>
    <t>Customer's age</t>
  </si>
  <si>
    <t>Customer's work experience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</si>
  <si>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</si>
  <si>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</si>
  <si>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</si>
  <si>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</si>
  <si>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</si>
  <si>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</si>
  <si>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</si>
  <si>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</si>
  <si>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</si>
  <si>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</si>
  <si>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</si>
  <si>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</si>
  <si>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</si>
  <si>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</si>
  <si>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</si>
  <si>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</si>
  <si>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</si>
  <si>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</si>
  <si>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</si>
  <si>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</si>
  <si>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</si>
  <si>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</si>
  <si>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</si>
  <si>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</si>
  <si>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</si>
  <si>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</si>
  <si>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</si>
  <si>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</si>
  <si>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</si>
  <si>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</si>
  <si>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</si>
  <si>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</si>
  <si>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</si>
  <si>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</si>
  <si>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</si>
  <si>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</si>
  <si>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</si>
  <si>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</si>
  <si>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</si>
  <si>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</si>
  <si>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</si>
  <si>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</si>
  <si>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</si>
  <si>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</si>
  <si>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</si>
  <si>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</si>
  <si>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</si>
  <si>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</si>
  <si>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</si>
  <si>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</si>
  <si>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</si>
  <si>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</si>
  <si>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</si>
  <si>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</si>
  <si>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</si>
  <si>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</si>
  <si>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</si>
  <si>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</si>
  <si>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</si>
  <si>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</si>
  <si>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</si>
  <si>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</si>
  <si>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</si>
  <si>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</si>
  <si>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</si>
  <si>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</si>
  <si>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</si>
  <si>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</si>
  <si>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</si>
  <si>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</si>
  <si>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</si>
  <si>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</si>
  <si>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</si>
  <si>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</si>
  <si>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</si>
  <si>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</si>
  <si>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</si>
  <si>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</si>
  <si>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</si>
  <si>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</si>
  <si>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</si>
  <si>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</si>
  <si>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</si>
  <si>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</si>
  <si>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</si>
  <si>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</si>
  <si>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</si>
  <si>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</si>
  <si>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</si>
  <si>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</si>
  <si>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</si>
  <si>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</si>
  <si>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</si>
  <si>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</si>
  <si>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</si>
  <si>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</si>
  <si>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</si>
  <si>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</si>
  <si>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</si>
  <si>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</si>
  <si>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Correlation Table</t>
  </si>
  <si>
    <t>Expenditures + Loan installment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</si>
  <si>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</si>
  <si>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</si>
  <si>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</si>
  <si>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</si>
  <si>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</si>
  <si>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</si>
  <si>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</si>
  <si>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</si>
  <si>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</si>
  <si>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</si>
  <si>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</si>
  <si>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</si>
  <si>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</si>
  <si>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</si>
  <si>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</si>
  <si>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</si>
  <si>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</si>
  <si>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</si>
  <si>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</si>
  <si>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</si>
  <si>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</si>
  <si>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</si>
  <si>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</si>
  <si>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</si>
  <si>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</si>
  <si>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</si>
  <si>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</si>
  <si>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</si>
  <si>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</si>
  <si>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</si>
  <si>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</si>
  <si>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</si>
  <si>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Lets find dependence (expenditures) + (loan installment) = intercept + alpha * (income)</t>
  </si>
  <si>
    <t>Collateral / loan amount</t>
  </si>
  <si>
    <t>E+L - eE</t>
  </si>
  <si>
    <t>X Variable 2</t>
  </si>
  <si>
    <t>X Variable 3</t>
  </si>
  <si>
    <t>X Variable 4</t>
  </si>
  <si>
    <t>X Variable 5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</si>
  <si>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</si>
  <si>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</si>
  <si>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</si>
  <si>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</si>
  <si>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</si>
  <si>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</si>
  <si>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</si>
  <si>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</si>
  <si>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</si>
  <si>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</si>
  <si>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</si>
  <si>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</si>
  <si>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</si>
  <si>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</si>
  <si>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</si>
  <si>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</si>
  <si>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</si>
  <si>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</si>
  <si>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</si>
  <si>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</si>
  <si>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</si>
  <si>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</si>
  <si>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</si>
  <si>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</si>
  <si>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</si>
  <si>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</si>
  <si>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</si>
  <si>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</si>
  <si>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</si>
  <si>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</si>
  <si>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</si>
  <si>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</si>
  <si>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</si>
  <si>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</si>
  <si>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</si>
  <si>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</si>
  <si>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</si>
  <si>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</si>
  <si>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</si>
  <si>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</si>
  <si>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</si>
  <si>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</si>
  <si>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</si>
  <si>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</si>
  <si>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</si>
  <si>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</si>
  <si>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</si>
  <si>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</si>
  <si>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</si>
  <si>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</si>
  <si>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</si>
  <si>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</si>
  <si>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</si>
  <si>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</si>
  <si>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</si>
  <si>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</si>
  <si>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</si>
  <si>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</si>
  <si>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</si>
  <si>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</si>
  <si>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</si>
  <si>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</si>
  <si>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</si>
  <si>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</si>
  <si>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</si>
  <si>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</si>
  <si>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</si>
  <si>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</si>
  <si>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</si>
  <si>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</si>
  <si>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</si>
  <si>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</si>
  <si>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</si>
  <si>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</si>
  <si>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</si>
  <si>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</si>
  <si>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</si>
  <si>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</si>
  <si>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</si>
  <si>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</si>
  <si>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</si>
  <si>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</si>
  <si>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</si>
  <si>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</si>
  <si>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</si>
  <si>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</si>
  <si>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</si>
  <si>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</si>
  <si>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</si>
  <si>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</si>
  <si>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</si>
  <si>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</si>
  <si>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</si>
  <si>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</si>
  <si>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</si>
  <si>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</si>
  <si>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</si>
  <si>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</si>
  <si>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</si>
  <si>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</si>
  <si>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C/A</t>
  </si>
  <si>
    <t>E+I-eE</t>
  </si>
  <si>
    <t>Prediction</t>
  </si>
  <si>
    <t>Diff</t>
  </si>
  <si>
    <t>#Error</t>
  </si>
  <si>
    <t>Accuracy</t>
  </si>
  <si>
    <t>overExpences</t>
  </si>
  <si>
    <t>x1</t>
  </si>
  <si>
    <t>x2</t>
  </si>
  <si>
    <t>x3</t>
  </si>
  <si>
    <t>x4</t>
  </si>
  <si>
    <t>x5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</si>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</sst>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0" fillId="0" borderId="13" xfId="0" applyBorder="1"/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0" fillId="0" borderId="0" xfId="0" applyFill="1" applyBorder="1" applyAlignment="1"/>
    <xf numFmtId="0" fontId="0" fillId="0" borderId="14" xfId="0" applyFill="1" applyBorder="1" applyAlignment="1"/>
    <xf numFmtId="0" fontId="10" fillId="0" borderId="15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Continuous"/>
    </xf>
    <xf numFmtId="0" fontId="9" fillId="0" borderId="0" xfId="0" applyFont="1" applyAlignment="1"/>
    <xf numFmtId="0" fontId="2" fillId="0" borderId="0" xfId="0" applyFont="1" applyFill="1" applyBorder="1" applyAlignment="1"/>
    <xf numFmtId="0" fontId="2" fillId="0" borderId="14" xfId="0" applyFont="1" applyFill="1" applyBorder="1" applyAlignment="1"/>
    <xf numFmtId="0" fontId="4" fillId="0" borderId="0" xfId="0" applyFont="1" applyFill="1" applyBorder="1" applyAlignment="1"/>
    <xf numFmtId="0" fontId="4" fillId="0" borderId="14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9" fontId="9" fillId="0" borderId="0" xfId="0" applyNumberFormat="1" applyFont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1" fillId="0" borderId="16" xfId="0" applyFont="1" applyBorder="1"/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164" fontId="6" fillId="0" borderId="20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Fill="1" applyBorder="1" applyAlignment="1"/>
    <xf numFmtId="164" fontId="0" fillId="0" borderId="14" xfId="0" applyNumberFormat="1" applyFill="1" applyBorder="1" applyAlignment="1"/>
    <xf numFmtId="0" fontId="10" fillId="0" borderId="15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Training!$R$2:$R$101</c:f>
              <c:numCache>
                <c:formatCode>General</c:formatCode>
                <c:ptCount val="100"/>
                <c:pt idx="0">
                  <c:v>7091.0</c:v>
                </c:pt>
                <c:pt idx="1">
                  <c:v>7760.0</c:v>
                </c:pt>
                <c:pt idx="2">
                  <c:v>3239.0</c:v>
                </c:pt>
                <c:pt idx="3">
                  <c:v>2889.0</c:v>
                </c:pt>
                <c:pt idx="4">
                  <c:v>2889.0</c:v>
                </c:pt>
                <c:pt idx="5">
                  <c:v>6498.0</c:v>
                </c:pt>
                <c:pt idx="6">
                  <c:v>3057.0</c:v>
                </c:pt>
                <c:pt idx="7">
                  <c:v>4104.0</c:v>
                </c:pt>
                <c:pt idx="8">
                  <c:v>3712.0</c:v>
                </c:pt>
                <c:pt idx="9">
                  <c:v>3991.0</c:v>
                </c:pt>
                <c:pt idx="10">
                  <c:v>6973.0</c:v>
                </c:pt>
                <c:pt idx="11">
                  <c:v>5261.0</c:v>
                </c:pt>
                <c:pt idx="12">
                  <c:v>6225.0</c:v>
                </c:pt>
                <c:pt idx="13">
                  <c:v>7317.0</c:v>
                </c:pt>
                <c:pt idx="14">
                  <c:v>3647.0</c:v>
                </c:pt>
                <c:pt idx="15">
                  <c:v>4829.0</c:v>
                </c:pt>
                <c:pt idx="16">
                  <c:v>5857.0</c:v>
                </c:pt>
                <c:pt idx="17">
                  <c:v>6433.0</c:v>
                </c:pt>
                <c:pt idx="18">
                  <c:v>2158.0</c:v>
                </c:pt>
                <c:pt idx="19">
                  <c:v>2391.0</c:v>
                </c:pt>
                <c:pt idx="20">
                  <c:v>1644.0</c:v>
                </c:pt>
                <c:pt idx="21">
                  <c:v>1000.0</c:v>
                </c:pt>
                <c:pt idx="22">
                  <c:v>10284.0</c:v>
                </c:pt>
                <c:pt idx="23">
                  <c:v>4316.0</c:v>
                </c:pt>
                <c:pt idx="24">
                  <c:v>4262.0</c:v>
                </c:pt>
                <c:pt idx="25">
                  <c:v>5616.0</c:v>
                </c:pt>
                <c:pt idx="26">
                  <c:v>9839.0</c:v>
                </c:pt>
                <c:pt idx="27">
                  <c:v>2529.0</c:v>
                </c:pt>
                <c:pt idx="28">
                  <c:v>6511.0</c:v>
                </c:pt>
                <c:pt idx="29">
                  <c:v>1000.0</c:v>
                </c:pt>
                <c:pt idx="30">
                  <c:v>6542.0</c:v>
                </c:pt>
                <c:pt idx="31">
                  <c:v>7520.0</c:v>
                </c:pt>
                <c:pt idx="32">
                  <c:v>3710.0</c:v>
                </c:pt>
                <c:pt idx="33">
                  <c:v>5877.0</c:v>
                </c:pt>
                <c:pt idx="34">
                  <c:v>5514.0</c:v>
                </c:pt>
                <c:pt idx="35">
                  <c:v>3051.0</c:v>
                </c:pt>
                <c:pt idx="36">
                  <c:v>5051.0</c:v>
                </c:pt>
                <c:pt idx="37">
                  <c:v>5153.0</c:v>
                </c:pt>
                <c:pt idx="38">
                  <c:v>5793.0</c:v>
                </c:pt>
                <c:pt idx="39">
                  <c:v>10063.0</c:v>
                </c:pt>
                <c:pt idx="40">
                  <c:v>4779.0</c:v>
                </c:pt>
                <c:pt idx="41">
                  <c:v>1718.0</c:v>
                </c:pt>
                <c:pt idx="42">
                  <c:v>4021.0</c:v>
                </c:pt>
                <c:pt idx="43">
                  <c:v>3850.0</c:v>
                </c:pt>
                <c:pt idx="44">
                  <c:v>3531.0</c:v>
                </c:pt>
                <c:pt idx="45">
                  <c:v>10014.0</c:v>
                </c:pt>
                <c:pt idx="46">
                  <c:v>4344.0</c:v>
                </c:pt>
                <c:pt idx="47">
                  <c:v>6556.0</c:v>
                </c:pt>
                <c:pt idx="48">
                  <c:v>6680.0</c:v>
                </c:pt>
                <c:pt idx="49">
                  <c:v>2453.0</c:v>
                </c:pt>
                <c:pt idx="50">
                  <c:v>3337.0</c:v>
                </c:pt>
                <c:pt idx="51">
                  <c:v>5391.0</c:v>
                </c:pt>
                <c:pt idx="52">
                  <c:v>7391.0</c:v>
                </c:pt>
                <c:pt idx="53">
                  <c:v>5934.0</c:v>
                </c:pt>
                <c:pt idx="54">
                  <c:v>4225.0</c:v>
                </c:pt>
                <c:pt idx="55">
                  <c:v>3750.0</c:v>
                </c:pt>
                <c:pt idx="56">
                  <c:v>7131.0</c:v>
                </c:pt>
                <c:pt idx="57">
                  <c:v>3272.0</c:v>
                </c:pt>
                <c:pt idx="58">
                  <c:v>3606.0</c:v>
                </c:pt>
                <c:pt idx="59">
                  <c:v>8818.0</c:v>
                </c:pt>
                <c:pt idx="60">
                  <c:v>5718.0</c:v>
                </c:pt>
                <c:pt idx="61">
                  <c:v>3316.0</c:v>
                </c:pt>
                <c:pt idx="62">
                  <c:v>6098.0</c:v>
                </c:pt>
                <c:pt idx="63">
                  <c:v>3984.0</c:v>
                </c:pt>
                <c:pt idx="64">
                  <c:v>6349.0</c:v>
                </c:pt>
                <c:pt idx="65">
                  <c:v>9165.0</c:v>
                </c:pt>
                <c:pt idx="66">
                  <c:v>4765.0</c:v>
                </c:pt>
                <c:pt idx="67">
                  <c:v>4291.0</c:v>
                </c:pt>
                <c:pt idx="68">
                  <c:v>4421.0</c:v>
                </c:pt>
                <c:pt idx="69">
                  <c:v>4405.0</c:v>
                </c:pt>
                <c:pt idx="70">
                  <c:v>3175.0</c:v>
                </c:pt>
                <c:pt idx="71">
                  <c:v>3501.0</c:v>
                </c:pt>
                <c:pt idx="72">
                  <c:v>6049.0</c:v>
                </c:pt>
                <c:pt idx="73">
                  <c:v>4859.0</c:v>
                </c:pt>
                <c:pt idx="74">
                  <c:v>2095.0</c:v>
                </c:pt>
                <c:pt idx="75">
                  <c:v>7110.0</c:v>
                </c:pt>
                <c:pt idx="76">
                  <c:v>9364.0</c:v>
                </c:pt>
                <c:pt idx="77">
                  <c:v>5526.0</c:v>
                </c:pt>
                <c:pt idx="78">
                  <c:v>1740.0</c:v>
                </c:pt>
                <c:pt idx="79">
                  <c:v>3064.0</c:v>
                </c:pt>
                <c:pt idx="80">
                  <c:v>4536.0</c:v>
                </c:pt>
                <c:pt idx="81">
                  <c:v>5607.0</c:v>
                </c:pt>
                <c:pt idx="82">
                  <c:v>4554.0</c:v>
                </c:pt>
                <c:pt idx="83">
                  <c:v>6000.0</c:v>
                </c:pt>
                <c:pt idx="84">
                  <c:v>4306.0</c:v>
                </c:pt>
                <c:pt idx="85">
                  <c:v>1869.0</c:v>
                </c:pt>
                <c:pt idx="86">
                  <c:v>3396.0</c:v>
                </c:pt>
                <c:pt idx="87">
                  <c:v>8636.0</c:v>
                </c:pt>
                <c:pt idx="88">
                  <c:v>5322.0</c:v>
                </c:pt>
                <c:pt idx="89">
                  <c:v>4371.0</c:v>
                </c:pt>
                <c:pt idx="90">
                  <c:v>3303.0</c:v>
                </c:pt>
                <c:pt idx="91">
                  <c:v>8888.0</c:v>
                </c:pt>
                <c:pt idx="92">
                  <c:v>3286.0</c:v>
                </c:pt>
                <c:pt idx="93">
                  <c:v>2634.0</c:v>
                </c:pt>
                <c:pt idx="94">
                  <c:v>6533.0</c:v>
                </c:pt>
                <c:pt idx="95">
                  <c:v>3382.0</c:v>
                </c:pt>
                <c:pt idx="96">
                  <c:v>5207.0</c:v>
                </c:pt>
                <c:pt idx="97">
                  <c:v>5957.0</c:v>
                </c:pt>
                <c:pt idx="98">
                  <c:v>4671.0</c:v>
                </c:pt>
                <c:pt idx="99">
                  <c:v>5369.0</c:v>
                </c:pt>
              </c:numCache>
            </c:numRef>
          </c:xVal>
          <c:yVal>
            <c:numRef>
              <c:f>Training!$B$2:$B$101</c:f>
              <c:numCache>
                <c:formatCode>General</c:formatCod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0.0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0.0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0.0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1.0</c:v>
                </c:pt>
                <c:pt idx="95">
                  <c:v>0.0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Training!$R$2:$R$101</c:f>
              <c:numCache>
                <c:formatCode>General</c:formatCode>
                <c:ptCount val="100"/>
                <c:pt idx="0">
                  <c:v>7091.0</c:v>
                </c:pt>
                <c:pt idx="1">
                  <c:v>7760.0</c:v>
                </c:pt>
                <c:pt idx="2">
                  <c:v>3239.0</c:v>
                </c:pt>
                <c:pt idx="3">
                  <c:v>2889.0</c:v>
                </c:pt>
                <c:pt idx="4">
                  <c:v>2889.0</c:v>
                </c:pt>
                <c:pt idx="5">
                  <c:v>6498.0</c:v>
                </c:pt>
                <c:pt idx="6">
                  <c:v>3057.0</c:v>
                </c:pt>
                <c:pt idx="7">
                  <c:v>4104.0</c:v>
                </c:pt>
                <c:pt idx="8">
                  <c:v>3712.0</c:v>
                </c:pt>
                <c:pt idx="9">
                  <c:v>3991.0</c:v>
                </c:pt>
                <c:pt idx="10">
                  <c:v>6973.0</c:v>
                </c:pt>
                <c:pt idx="11">
                  <c:v>5261.0</c:v>
                </c:pt>
                <c:pt idx="12">
                  <c:v>6225.0</c:v>
                </c:pt>
                <c:pt idx="13">
                  <c:v>7317.0</c:v>
                </c:pt>
                <c:pt idx="14">
                  <c:v>3647.0</c:v>
                </c:pt>
                <c:pt idx="15">
                  <c:v>4829.0</c:v>
                </c:pt>
                <c:pt idx="16">
                  <c:v>5857.0</c:v>
                </c:pt>
                <c:pt idx="17">
                  <c:v>6433.0</c:v>
                </c:pt>
                <c:pt idx="18">
                  <c:v>2158.0</c:v>
                </c:pt>
                <c:pt idx="19">
                  <c:v>2391.0</c:v>
                </c:pt>
                <c:pt idx="20">
                  <c:v>1644.0</c:v>
                </c:pt>
                <c:pt idx="21">
                  <c:v>1000.0</c:v>
                </c:pt>
                <c:pt idx="22">
                  <c:v>10284.0</c:v>
                </c:pt>
                <c:pt idx="23">
                  <c:v>4316.0</c:v>
                </c:pt>
                <c:pt idx="24">
                  <c:v>4262.0</c:v>
                </c:pt>
                <c:pt idx="25">
                  <c:v>5616.0</c:v>
                </c:pt>
                <c:pt idx="26">
                  <c:v>9839.0</c:v>
                </c:pt>
                <c:pt idx="27">
                  <c:v>2529.0</c:v>
                </c:pt>
                <c:pt idx="28">
                  <c:v>6511.0</c:v>
                </c:pt>
                <c:pt idx="29">
                  <c:v>1000.0</c:v>
                </c:pt>
                <c:pt idx="30">
                  <c:v>6542.0</c:v>
                </c:pt>
                <c:pt idx="31">
                  <c:v>7520.0</c:v>
                </c:pt>
                <c:pt idx="32">
                  <c:v>3710.0</c:v>
                </c:pt>
                <c:pt idx="33">
                  <c:v>5877.0</c:v>
                </c:pt>
                <c:pt idx="34">
                  <c:v>5514.0</c:v>
                </c:pt>
                <c:pt idx="35">
                  <c:v>3051.0</c:v>
                </c:pt>
                <c:pt idx="36">
                  <c:v>5051.0</c:v>
                </c:pt>
                <c:pt idx="37">
                  <c:v>5153.0</c:v>
                </c:pt>
                <c:pt idx="38">
                  <c:v>5793.0</c:v>
                </c:pt>
                <c:pt idx="39">
                  <c:v>10063.0</c:v>
                </c:pt>
                <c:pt idx="40">
                  <c:v>4779.0</c:v>
                </c:pt>
                <c:pt idx="41">
                  <c:v>1718.0</c:v>
                </c:pt>
                <c:pt idx="42">
                  <c:v>4021.0</c:v>
                </c:pt>
                <c:pt idx="43">
                  <c:v>3850.0</c:v>
                </c:pt>
                <c:pt idx="44">
                  <c:v>3531.0</c:v>
                </c:pt>
                <c:pt idx="45">
                  <c:v>10014.0</c:v>
                </c:pt>
                <c:pt idx="46">
                  <c:v>4344.0</c:v>
                </c:pt>
                <c:pt idx="47">
                  <c:v>6556.0</c:v>
                </c:pt>
                <c:pt idx="48">
                  <c:v>6680.0</c:v>
                </c:pt>
                <c:pt idx="49">
                  <c:v>2453.0</c:v>
                </c:pt>
                <c:pt idx="50">
                  <c:v>3337.0</c:v>
                </c:pt>
                <c:pt idx="51">
                  <c:v>5391.0</c:v>
                </c:pt>
                <c:pt idx="52">
                  <c:v>7391.0</c:v>
                </c:pt>
                <c:pt idx="53">
                  <c:v>5934.0</c:v>
                </c:pt>
                <c:pt idx="54">
                  <c:v>4225.0</c:v>
                </c:pt>
                <c:pt idx="55">
                  <c:v>3750.0</c:v>
                </c:pt>
                <c:pt idx="56">
                  <c:v>7131.0</c:v>
                </c:pt>
                <c:pt idx="57">
                  <c:v>3272.0</c:v>
                </c:pt>
                <c:pt idx="58">
                  <c:v>3606.0</c:v>
                </c:pt>
                <c:pt idx="59">
                  <c:v>8818.0</c:v>
                </c:pt>
                <c:pt idx="60">
                  <c:v>5718.0</c:v>
                </c:pt>
                <c:pt idx="61">
                  <c:v>3316.0</c:v>
                </c:pt>
                <c:pt idx="62">
                  <c:v>6098.0</c:v>
                </c:pt>
                <c:pt idx="63">
                  <c:v>3984.0</c:v>
                </c:pt>
                <c:pt idx="64">
                  <c:v>6349.0</c:v>
                </c:pt>
                <c:pt idx="65">
                  <c:v>9165.0</c:v>
                </c:pt>
                <c:pt idx="66">
                  <c:v>4765.0</c:v>
                </c:pt>
                <c:pt idx="67">
                  <c:v>4291.0</c:v>
                </c:pt>
                <c:pt idx="68">
                  <c:v>4421.0</c:v>
                </c:pt>
                <c:pt idx="69">
                  <c:v>4405.0</c:v>
                </c:pt>
                <c:pt idx="70">
                  <c:v>3175.0</c:v>
                </c:pt>
                <c:pt idx="71">
                  <c:v>3501.0</c:v>
                </c:pt>
                <c:pt idx="72">
                  <c:v>6049.0</c:v>
                </c:pt>
                <c:pt idx="73">
                  <c:v>4859.0</c:v>
                </c:pt>
                <c:pt idx="74">
                  <c:v>2095.0</c:v>
                </c:pt>
                <c:pt idx="75">
                  <c:v>7110.0</c:v>
                </c:pt>
                <c:pt idx="76">
                  <c:v>9364.0</c:v>
                </c:pt>
                <c:pt idx="77">
                  <c:v>5526.0</c:v>
                </c:pt>
                <c:pt idx="78">
                  <c:v>1740.0</c:v>
                </c:pt>
                <c:pt idx="79">
                  <c:v>3064.0</c:v>
                </c:pt>
                <c:pt idx="80">
                  <c:v>4536.0</c:v>
                </c:pt>
                <c:pt idx="81">
                  <c:v>5607.0</c:v>
                </c:pt>
                <c:pt idx="82">
                  <c:v>4554.0</c:v>
                </c:pt>
                <c:pt idx="83">
                  <c:v>6000.0</c:v>
                </c:pt>
                <c:pt idx="84">
                  <c:v>4306.0</c:v>
                </c:pt>
                <c:pt idx="85">
                  <c:v>1869.0</c:v>
                </c:pt>
                <c:pt idx="86">
                  <c:v>3396.0</c:v>
                </c:pt>
                <c:pt idx="87">
                  <c:v>8636.0</c:v>
                </c:pt>
                <c:pt idx="88">
                  <c:v>5322.0</c:v>
                </c:pt>
                <c:pt idx="89">
                  <c:v>4371.0</c:v>
                </c:pt>
                <c:pt idx="90">
                  <c:v>3303.0</c:v>
                </c:pt>
                <c:pt idx="91">
                  <c:v>8888.0</c:v>
                </c:pt>
                <c:pt idx="92">
                  <c:v>3286.0</c:v>
                </c:pt>
                <c:pt idx="93">
                  <c:v>2634.0</c:v>
                </c:pt>
                <c:pt idx="94">
                  <c:v>6533.0</c:v>
                </c:pt>
                <c:pt idx="95">
                  <c:v>3382.0</c:v>
                </c:pt>
                <c:pt idx="96">
                  <c:v>5207.0</c:v>
                </c:pt>
                <c:pt idx="97">
                  <c:v>5957.0</c:v>
                </c:pt>
                <c:pt idx="98">
                  <c:v>4671.0</c:v>
                </c:pt>
                <c:pt idx="99">
                  <c:v>5369.0</c:v>
                </c:pt>
              </c:numCache>
            </c:numRef>
          </c:xVal>
          <c:yVal>
            <c:numRef>
              <c:f>Sheet3!$B$29:$B$128</c:f>
              <c:numCache>
                <c:formatCode>General</c:formatCode>
                <c:ptCount val="100"/>
                <c:pt idx="0">
                  <c:v>0.940949049625736</c:v>
                </c:pt>
                <c:pt idx="1">
                  <c:v>1.4186865163011</c:v>
                </c:pt>
                <c:pt idx="2">
                  <c:v>0.958442607296149</c:v>
                </c:pt>
                <c:pt idx="3">
                  <c:v>0.957854177634039</c:v>
                </c:pt>
                <c:pt idx="4">
                  <c:v>0.848164029183744</c:v>
                </c:pt>
                <c:pt idx="5">
                  <c:v>1.107610924068061</c:v>
                </c:pt>
                <c:pt idx="6">
                  <c:v>0.422808592987013</c:v>
                </c:pt>
                <c:pt idx="7">
                  <c:v>0.619990773774695</c:v>
                </c:pt>
                <c:pt idx="8">
                  <c:v>0.159611766660869</c:v>
                </c:pt>
                <c:pt idx="9">
                  <c:v>0.970045723501964</c:v>
                </c:pt>
                <c:pt idx="10">
                  <c:v>1.126570813019526</c:v>
                </c:pt>
                <c:pt idx="11">
                  <c:v>0.850393941313622</c:v>
                </c:pt>
                <c:pt idx="12">
                  <c:v>1.271368840117717</c:v>
                </c:pt>
                <c:pt idx="13">
                  <c:v>1.024704759266935</c:v>
                </c:pt>
                <c:pt idx="14">
                  <c:v>0.823070177086798</c:v>
                </c:pt>
                <c:pt idx="15">
                  <c:v>0.966302947708276</c:v>
                </c:pt>
                <c:pt idx="16">
                  <c:v>0.971721926677444</c:v>
                </c:pt>
                <c:pt idx="17">
                  <c:v>1.101785677188531</c:v>
                </c:pt>
                <c:pt idx="18">
                  <c:v>0.295568439742616</c:v>
                </c:pt>
                <c:pt idx="19">
                  <c:v>0.701328613167307</c:v>
                </c:pt>
                <c:pt idx="20">
                  <c:v>0.364528570884613</c:v>
                </c:pt>
                <c:pt idx="21">
                  <c:v>0.348990727550416</c:v>
                </c:pt>
                <c:pt idx="22">
                  <c:v>1.22939576586839</c:v>
                </c:pt>
                <c:pt idx="23">
                  <c:v>0.809249525580199</c:v>
                </c:pt>
                <c:pt idx="24">
                  <c:v>0.76285500313179</c:v>
                </c:pt>
                <c:pt idx="25">
                  <c:v>0.717240414508661</c:v>
                </c:pt>
                <c:pt idx="26">
                  <c:v>0.828737444809775</c:v>
                </c:pt>
                <c:pt idx="27">
                  <c:v>0.626524992271052</c:v>
                </c:pt>
                <c:pt idx="28">
                  <c:v>1.106493620617861</c:v>
                </c:pt>
                <c:pt idx="29">
                  <c:v>0.625402490682418</c:v>
                </c:pt>
                <c:pt idx="30">
                  <c:v>0.678401932375014</c:v>
                </c:pt>
                <c:pt idx="31">
                  <c:v>1.044121082298608</c:v>
                </c:pt>
                <c:pt idx="32">
                  <c:v>0.948382820163934</c:v>
                </c:pt>
                <c:pt idx="33">
                  <c:v>0.993833289973081</c:v>
                </c:pt>
                <c:pt idx="34">
                  <c:v>1.248554726238689</c:v>
                </c:pt>
                <c:pt idx="35">
                  <c:v>0.260150976189145</c:v>
                </c:pt>
                <c:pt idx="36">
                  <c:v>0.957649444817058</c:v>
                </c:pt>
                <c:pt idx="37">
                  <c:v>0.782690371092663</c:v>
                </c:pt>
                <c:pt idx="38">
                  <c:v>1.240416085287715</c:v>
                </c:pt>
                <c:pt idx="39">
                  <c:v>1.230382122335595</c:v>
                </c:pt>
                <c:pt idx="40">
                  <c:v>1.012098946350813</c:v>
                </c:pt>
                <c:pt idx="41">
                  <c:v>0.485209967087134</c:v>
                </c:pt>
                <c:pt idx="42">
                  <c:v>0.764486344051387</c:v>
                </c:pt>
                <c:pt idx="43">
                  <c:v>0.336147523486803</c:v>
                </c:pt>
                <c:pt idx="44">
                  <c:v>0.689459347054212</c:v>
                </c:pt>
                <c:pt idx="45">
                  <c:v>0.874323397695127</c:v>
                </c:pt>
                <c:pt idx="46">
                  <c:v>0.734775334202193</c:v>
                </c:pt>
                <c:pt idx="47">
                  <c:v>0.874363422203832</c:v>
                </c:pt>
                <c:pt idx="48">
                  <c:v>1.072837977137795</c:v>
                </c:pt>
                <c:pt idx="49">
                  <c:v>0.741185844917547</c:v>
                </c:pt>
                <c:pt idx="50">
                  <c:v>0.466789572715356</c:v>
                </c:pt>
                <c:pt idx="51">
                  <c:v>0.912062234165099</c:v>
                </c:pt>
                <c:pt idx="52">
                  <c:v>0.980729298130639</c:v>
                </c:pt>
                <c:pt idx="53">
                  <c:v>0.93028709896372</c:v>
                </c:pt>
                <c:pt idx="54">
                  <c:v>0.395135036122925</c:v>
                </c:pt>
                <c:pt idx="55">
                  <c:v>0.44139170797123</c:v>
                </c:pt>
                <c:pt idx="56">
                  <c:v>0.786370206124608</c:v>
                </c:pt>
                <c:pt idx="57">
                  <c:v>0.602598850104648</c:v>
                </c:pt>
                <c:pt idx="58">
                  <c:v>0.743167460451714</c:v>
                </c:pt>
                <c:pt idx="59">
                  <c:v>1.311934337026516</c:v>
                </c:pt>
                <c:pt idx="60">
                  <c:v>0.646195592461225</c:v>
                </c:pt>
                <c:pt idx="61">
                  <c:v>0.713961783609637</c:v>
                </c:pt>
                <c:pt idx="62">
                  <c:v>0.858335748425352</c:v>
                </c:pt>
                <c:pt idx="63">
                  <c:v>0.727035336034091</c:v>
                </c:pt>
                <c:pt idx="64">
                  <c:v>0.879001123575851</c:v>
                </c:pt>
                <c:pt idx="65">
                  <c:v>1.069432524478482</c:v>
                </c:pt>
                <c:pt idx="66">
                  <c:v>0.657271434824164</c:v>
                </c:pt>
                <c:pt idx="67">
                  <c:v>0.68748284058959</c:v>
                </c:pt>
                <c:pt idx="68">
                  <c:v>0.762791865111654</c:v>
                </c:pt>
                <c:pt idx="69">
                  <c:v>0.132510710103469</c:v>
                </c:pt>
                <c:pt idx="70">
                  <c:v>0.90504456402004</c:v>
                </c:pt>
                <c:pt idx="71">
                  <c:v>0.676209981191113</c:v>
                </c:pt>
                <c:pt idx="72">
                  <c:v>1.145573601298466</c:v>
                </c:pt>
                <c:pt idx="73">
                  <c:v>0.439434016371093</c:v>
                </c:pt>
                <c:pt idx="74">
                  <c:v>0.655238282783476</c:v>
                </c:pt>
                <c:pt idx="75">
                  <c:v>0.749062864561194</c:v>
                </c:pt>
                <c:pt idx="76">
                  <c:v>1.416571285218629</c:v>
                </c:pt>
                <c:pt idx="77">
                  <c:v>0.490615924899377</c:v>
                </c:pt>
                <c:pt idx="78">
                  <c:v>0.418366040698673</c:v>
                </c:pt>
                <c:pt idx="79">
                  <c:v>0.983739600492952</c:v>
                </c:pt>
                <c:pt idx="80">
                  <c:v>0.843007197990542</c:v>
                </c:pt>
                <c:pt idx="81">
                  <c:v>0.711264667313055</c:v>
                </c:pt>
                <c:pt idx="82">
                  <c:v>1.109835697057691</c:v>
                </c:pt>
                <c:pt idx="83">
                  <c:v>0.942869712027138</c:v>
                </c:pt>
                <c:pt idx="84">
                  <c:v>1.280902379419338</c:v>
                </c:pt>
                <c:pt idx="85">
                  <c:v>0.514211584601679</c:v>
                </c:pt>
                <c:pt idx="86">
                  <c:v>0.891449916957071</c:v>
                </c:pt>
                <c:pt idx="87">
                  <c:v>0.89426587423858</c:v>
                </c:pt>
                <c:pt idx="88">
                  <c:v>0.895272005027</c:v>
                </c:pt>
                <c:pt idx="89">
                  <c:v>0.741511847173704</c:v>
                </c:pt>
                <c:pt idx="90">
                  <c:v>0.0970577946504283</c:v>
                </c:pt>
                <c:pt idx="91">
                  <c:v>1.113567924260151</c:v>
                </c:pt>
                <c:pt idx="92">
                  <c:v>0.289236263097548</c:v>
                </c:pt>
                <c:pt idx="93">
                  <c:v>0.164231520010335</c:v>
                </c:pt>
                <c:pt idx="94">
                  <c:v>1.24111357184732</c:v>
                </c:pt>
                <c:pt idx="95">
                  <c:v>0.203513379379873</c:v>
                </c:pt>
                <c:pt idx="96">
                  <c:v>0.76002316357435</c:v>
                </c:pt>
                <c:pt idx="97">
                  <c:v>0.96323024961812</c:v>
                </c:pt>
                <c:pt idx="98">
                  <c:v>1.087867544688141</c:v>
                </c:pt>
                <c:pt idx="99">
                  <c:v>0.745356977357295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391728"/>
        <c:axId val="-2118300880"/>
      </c:scatterChart>
      <c:valAx>
        <c:axId val="-212139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300880"/>
        <c:crosses val="autoZero"/>
        <c:crossBetween val="midCat"/>
      </c:valAx>
      <c:valAx>
        <c:axId val="-2118300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9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2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Sheet3!$S$2:$S$101</c:f>
              <c:numCache>
                <c:formatCode>General</c:formatCode>
                <c:ptCount val="100"/>
              </c:numCache>
            </c:numRef>
          </c:xVal>
          <c:yVal>
            <c:numRef>
              <c:f>Training!$B$2:$B$101</c:f>
              <c:numCache>
                <c:formatCode>General</c:formatCod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0.0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0.0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0.0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1.0</c:v>
                </c:pt>
                <c:pt idx="95">
                  <c:v>0.0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Sheet3!$S$2:$S$101</c:f>
              <c:numCache>
                <c:formatCode>General</c:formatCode>
                <c:ptCount val="100"/>
              </c:numCache>
            </c:numRef>
          </c:xVal>
          <c:yVal>
            <c:numRef>
              <c:f>Sheet3!$B$29:$B$128</c:f>
              <c:numCache>
                <c:formatCode>General</c:formatCode>
                <c:ptCount val="100"/>
                <c:pt idx="0">
                  <c:v>0.940949049625736</c:v>
                </c:pt>
                <c:pt idx="1">
                  <c:v>1.4186865163011</c:v>
                </c:pt>
                <c:pt idx="2">
                  <c:v>0.958442607296149</c:v>
                </c:pt>
                <c:pt idx="3">
                  <c:v>0.957854177634039</c:v>
                </c:pt>
                <c:pt idx="4">
                  <c:v>0.848164029183744</c:v>
                </c:pt>
                <c:pt idx="5">
                  <c:v>1.107610924068061</c:v>
                </c:pt>
                <c:pt idx="6">
                  <c:v>0.422808592987013</c:v>
                </c:pt>
                <c:pt idx="7">
                  <c:v>0.619990773774695</c:v>
                </c:pt>
                <c:pt idx="8">
                  <c:v>0.159611766660869</c:v>
                </c:pt>
                <c:pt idx="9">
                  <c:v>0.970045723501964</c:v>
                </c:pt>
                <c:pt idx="10">
                  <c:v>1.126570813019526</c:v>
                </c:pt>
                <c:pt idx="11">
                  <c:v>0.850393941313622</c:v>
                </c:pt>
                <c:pt idx="12">
                  <c:v>1.271368840117717</c:v>
                </c:pt>
                <c:pt idx="13">
                  <c:v>1.024704759266935</c:v>
                </c:pt>
                <c:pt idx="14">
                  <c:v>0.823070177086798</c:v>
                </c:pt>
                <c:pt idx="15">
                  <c:v>0.966302947708276</c:v>
                </c:pt>
                <c:pt idx="16">
                  <c:v>0.971721926677444</c:v>
                </c:pt>
                <c:pt idx="17">
                  <c:v>1.101785677188531</c:v>
                </c:pt>
                <c:pt idx="18">
                  <c:v>0.295568439742616</c:v>
                </c:pt>
                <c:pt idx="19">
                  <c:v>0.701328613167307</c:v>
                </c:pt>
                <c:pt idx="20">
                  <c:v>0.364528570884613</c:v>
                </c:pt>
                <c:pt idx="21">
                  <c:v>0.348990727550416</c:v>
                </c:pt>
                <c:pt idx="22">
                  <c:v>1.22939576586839</c:v>
                </c:pt>
                <c:pt idx="23">
                  <c:v>0.809249525580199</c:v>
                </c:pt>
                <c:pt idx="24">
                  <c:v>0.76285500313179</c:v>
                </c:pt>
                <c:pt idx="25">
                  <c:v>0.717240414508661</c:v>
                </c:pt>
                <c:pt idx="26">
                  <c:v>0.828737444809775</c:v>
                </c:pt>
                <c:pt idx="27">
                  <c:v>0.626524992271052</c:v>
                </c:pt>
                <c:pt idx="28">
                  <c:v>1.106493620617861</c:v>
                </c:pt>
                <c:pt idx="29">
                  <c:v>0.625402490682418</c:v>
                </c:pt>
                <c:pt idx="30">
                  <c:v>0.678401932375014</c:v>
                </c:pt>
                <c:pt idx="31">
                  <c:v>1.044121082298608</c:v>
                </c:pt>
                <c:pt idx="32">
                  <c:v>0.948382820163934</c:v>
                </c:pt>
                <c:pt idx="33">
                  <c:v>0.993833289973081</c:v>
                </c:pt>
                <c:pt idx="34">
                  <c:v>1.248554726238689</c:v>
                </c:pt>
                <c:pt idx="35">
                  <c:v>0.260150976189145</c:v>
                </c:pt>
                <c:pt idx="36">
                  <c:v>0.957649444817058</c:v>
                </c:pt>
                <c:pt idx="37">
                  <c:v>0.782690371092663</c:v>
                </c:pt>
                <c:pt idx="38">
                  <c:v>1.240416085287715</c:v>
                </c:pt>
                <c:pt idx="39">
                  <c:v>1.230382122335595</c:v>
                </c:pt>
                <c:pt idx="40">
                  <c:v>1.012098946350813</c:v>
                </c:pt>
                <c:pt idx="41">
                  <c:v>0.485209967087134</c:v>
                </c:pt>
                <c:pt idx="42">
                  <c:v>0.764486344051387</c:v>
                </c:pt>
                <c:pt idx="43">
                  <c:v>0.336147523486803</c:v>
                </c:pt>
                <c:pt idx="44">
                  <c:v>0.689459347054212</c:v>
                </c:pt>
                <c:pt idx="45">
                  <c:v>0.874323397695127</c:v>
                </c:pt>
                <c:pt idx="46">
                  <c:v>0.734775334202193</c:v>
                </c:pt>
                <c:pt idx="47">
                  <c:v>0.874363422203832</c:v>
                </c:pt>
                <c:pt idx="48">
                  <c:v>1.072837977137795</c:v>
                </c:pt>
                <c:pt idx="49">
                  <c:v>0.741185844917547</c:v>
                </c:pt>
                <c:pt idx="50">
                  <c:v>0.466789572715356</c:v>
                </c:pt>
                <c:pt idx="51">
                  <c:v>0.912062234165099</c:v>
                </c:pt>
                <c:pt idx="52">
                  <c:v>0.980729298130639</c:v>
                </c:pt>
                <c:pt idx="53">
                  <c:v>0.93028709896372</c:v>
                </c:pt>
                <c:pt idx="54">
                  <c:v>0.395135036122925</c:v>
                </c:pt>
                <c:pt idx="55">
                  <c:v>0.44139170797123</c:v>
                </c:pt>
                <c:pt idx="56">
                  <c:v>0.786370206124608</c:v>
                </c:pt>
                <c:pt idx="57">
                  <c:v>0.602598850104648</c:v>
                </c:pt>
                <c:pt idx="58">
                  <c:v>0.743167460451714</c:v>
                </c:pt>
                <c:pt idx="59">
                  <c:v>1.311934337026516</c:v>
                </c:pt>
                <c:pt idx="60">
                  <c:v>0.646195592461225</c:v>
                </c:pt>
                <c:pt idx="61">
                  <c:v>0.713961783609637</c:v>
                </c:pt>
                <c:pt idx="62">
                  <c:v>0.858335748425352</c:v>
                </c:pt>
                <c:pt idx="63">
                  <c:v>0.727035336034091</c:v>
                </c:pt>
                <c:pt idx="64">
                  <c:v>0.879001123575851</c:v>
                </c:pt>
                <c:pt idx="65">
                  <c:v>1.069432524478482</c:v>
                </c:pt>
                <c:pt idx="66">
                  <c:v>0.657271434824164</c:v>
                </c:pt>
                <c:pt idx="67">
                  <c:v>0.68748284058959</c:v>
                </c:pt>
                <c:pt idx="68">
                  <c:v>0.762791865111654</c:v>
                </c:pt>
                <c:pt idx="69">
                  <c:v>0.132510710103469</c:v>
                </c:pt>
                <c:pt idx="70">
                  <c:v>0.90504456402004</c:v>
                </c:pt>
                <c:pt idx="71">
                  <c:v>0.676209981191113</c:v>
                </c:pt>
                <c:pt idx="72">
                  <c:v>1.145573601298466</c:v>
                </c:pt>
                <c:pt idx="73">
                  <c:v>0.439434016371093</c:v>
                </c:pt>
                <c:pt idx="74">
                  <c:v>0.655238282783476</c:v>
                </c:pt>
                <c:pt idx="75">
                  <c:v>0.749062864561194</c:v>
                </c:pt>
                <c:pt idx="76">
                  <c:v>1.416571285218629</c:v>
                </c:pt>
                <c:pt idx="77">
                  <c:v>0.490615924899377</c:v>
                </c:pt>
                <c:pt idx="78">
                  <c:v>0.418366040698673</c:v>
                </c:pt>
                <c:pt idx="79">
                  <c:v>0.983739600492952</c:v>
                </c:pt>
                <c:pt idx="80">
                  <c:v>0.843007197990542</c:v>
                </c:pt>
                <c:pt idx="81">
                  <c:v>0.711264667313055</c:v>
                </c:pt>
                <c:pt idx="82">
                  <c:v>1.109835697057691</c:v>
                </c:pt>
                <c:pt idx="83">
                  <c:v>0.942869712027138</c:v>
                </c:pt>
                <c:pt idx="84">
                  <c:v>1.280902379419338</c:v>
                </c:pt>
                <c:pt idx="85">
                  <c:v>0.514211584601679</c:v>
                </c:pt>
                <c:pt idx="86">
                  <c:v>0.891449916957071</c:v>
                </c:pt>
                <c:pt idx="87">
                  <c:v>0.89426587423858</c:v>
                </c:pt>
                <c:pt idx="88">
                  <c:v>0.895272005027</c:v>
                </c:pt>
                <c:pt idx="89">
                  <c:v>0.741511847173704</c:v>
                </c:pt>
                <c:pt idx="90">
                  <c:v>0.0970577946504283</c:v>
                </c:pt>
                <c:pt idx="91">
                  <c:v>1.113567924260151</c:v>
                </c:pt>
                <c:pt idx="92">
                  <c:v>0.289236263097548</c:v>
                </c:pt>
                <c:pt idx="93">
                  <c:v>0.164231520010335</c:v>
                </c:pt>
                <c:pt idx="94">
                  <c:v>1.24111357184732</c:v>
                </c:pt>
                <c:pt idx="95">
                  <c:v>0.203513379379873</c:v>
                </c:pt>
                <c:pt idx="96">
                  <c:v>0.76002316357435</c:v>
                </c:pt>
                <c:pt idx="97">
                  <c:v>0.96323024961812</c:v>
                </c:pt>
                <c:pt idx="98">
                  <c:v>1.087867544688141</c:v>
                </c:pt>
                <c:pt idx="99">
                  <c:v>0.745356977357295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68400"/>
        <c:axId val="2146462752"/>
      </c:scatterChart>
      <c:valAx>
        <c:axId val="214646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62752"/>
        <c:crosses val="autoZero"/>
        <c:crossBetween val="midCat"/>
      </c:valAx>
      <c:valAx>
        <c:axId val="2146462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6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3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Sheet3!$T$2:$T$101</c:f>
              <c:numCache>
                <c:formatCode>General</c:formatCode>
                <c:ptCount val="100"/>
              </c:numCache>
            </c:numRef>
          </c:xVal>
          <c:yVal>
            <c:numRef>
              <c:f>Training!$B$2:$B$101</c:f>
              <c:numCache>
                <c:formatCode>General</c:formatCod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0.0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0.0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0.0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1.0</c:v>
                </c:pt>
                <c:pt idx="95">
                  <c:v>0.0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Sheet3!$T$2:$T$101</c:f>
              <c:numCache>
                <c:formatCode>General</c:formatCode>
                <c:ptCount val="100"/>
              </c:numCache>
            </c:numRef>
          </c:xVal>
          <c:yVal>
            <c:numRef>
              <c:f>Sheet3!$B$29:$B$128</c:f>
              <c:numCache>
                <c:formatCode>General</c:formatCode>
                <c:ptCount val="100"/>
                <c:pt idx="0">
                  <c:v>0.940949049625736</c:v>
                </c:pt>
                <c:pt idx="1">
                  <c:v>1.4186865163011</c:v>
                </c:pt>
                <c:pt idx="2">
                  <c:v>0.958442607296149</c:v>
                </c:pt>
                <c:pt idx="3">
                  <c:v>0.957854177634039</c:v>
                </c:pt>
                <c:pt idx="4">
                  <c:v>0.848164029183744</c:v>
                </c:pt>
                <c:pt idx="5">
                  <c:v>1.107610924068061</c:v>
                </c:pt>
                <c:pt idx="6">
                  <c:v>0.422808592987013</c:v>
                </c:pt>
                <c:pt idx="7">
                  <c:v>0.619990773774695</c:v>
                </c:pt>
                <c:pt idx="8">
                  <c:v>0.159611766660869</c:v>
                </c:pt>
                <c:pt idx="9">
                  <c:v>0.970045723501964</c:v>
                </c:pt>
                <c:pt idx="10">
                  <c:v>1.126570813019526</c:v>
                </c:pt>
                <c:pt idx="11">
                  <c:v>0.850393941313622</c:v>
                </c:pt>
                <c:pt idx="12">
                  <c:v>1.271368840117717</c:v>
                </c:pt>
                <c:pt idx="13">
                  <c:v>1.024704759266935</c:v>
                </c:pt>
                <c:pt idx="14">
                  <c:v>0.823070177086798</c:v>
                </c:pt>
                <c:pt idx="15">
                  <c:v>0.966302947708276</c:v>
                </c:pt>
                <c:pt idx="16">
                  <c:v>0.971721926677444</c:v>
                </c:pt>
                <c:pt idx="17">
                  <c:v>1.101785677188531</c:v>
                </c:pt>
                <c:pt idx="18">
                  <c:v>0.295568439742616</c:v>
                </c:pt>
                <c:pt idx="19">
                  <c:v>0.701328613167307</c:v>
                </c:pt>
                <c:pt idx="20">
                  <c:v>0.364528570884613</c:v>
                </c:pt>
                <c:pt idx="21">
                  <c:v>0.348990727550416</c:v>
                </c:pt>
                <c:pt idx="22">
                  <c:v>1.22939576586839</c:v>
                </c:pt>
                <c:pt idx="23">
                  <c:v>0.809249525580199</c:v>
                </c:pt>
                <c:pt idx="24">
                  <c:v>0.76285500313179</c:v>
                </c:pt>
                <c:pt idx="25">
                  <c:v>0.717240414508661</c:v>
                </c:pt>
                <c:pt idx="26">
                  <c:v>0.828737444809775</c:v>
                </c:pt>
                <c:pt idx="27">
                  <c:v>0.626524992271052</c:v>
                </c:pt>
                <c:pt idx="28">
                  <c:v>1.106493620617861</c:v>
                </c:pt>
                <c:pt idx="29">
                  <c:v>0.625402490682418</c:v>
                </c:pt>
                <c:pt idx="30">
                  <c:v>0.678401932375014</c:v>
                </c:pt>
                <c:pt idx="31">
                  <c:v>1.044121082298608</c:v>
                </c:pt>
                <c:pt idx="32">
                  <c:v>0.948382820163934</c:v>
                </c:pt>
                <c:pt idx="33">
                  <c:v>0.993833289973081</c:v>
                </c:pt>
                <c:pt idx="34">
                  <c:v>1.248554726238689</c:v>
                </c:pt>
                <c:pt idx="35">
                  <c:v>0.260150976189145</c:v>
                </c:pt>
                <c:pt idx="36">
                  <c:v>0.957649444817058</c:v>
                </c:pt>
                <c:pt idx="37">
                  <c:v>0.782690371092663</c:v>
                </c:pt>
                <c:pt idx="38">
                  <c:v>1.240416085287715</c:v>
                </c:pt>
                <c:pt idx="39">
                  <c:v>1.230382122335595</c:v>
                </c:pt>
                <c:pt idx="40">
                  <c:v>1.012098946350813</c:v>
                </c:pt>
                <c:pt idx="41">
                  <c:v>0.485209967087134</c:v>
                </c:pt>
                <c:pt idx="42">
                  <c:v>0.764486344051387</c:v>
                </c:pt>
                <c:pt idx="43">
                  <c:v>0.336147523486803</c:v>
                </c:pt>
                <c:pt idx="44">
                  <c:v>0.689459347054212</c:v>
                </c:pt>
                <c:pt idx="45">
                  <c:v>0.874323397695127</c:v>
                </c:pt>
                <c:pt idx="46">
                  <c:v>0.734775334202193</c:v>
                </c:pt>
                <c:pt idx="47">
                  <c:v>0.874363422203832</c:v>
                </c:pt>
                <c:pt idx="48">
                  <c:v>1.072837977137795</c:v>
                </c:pt>
                <c:pt idx="49">
                  <c:v>0.741185844917547</c:v>
                </c:pt>
                <c:pt idx="50">
                  <c:v>0.466789572715356</c:v>
                </c:pt>
                <c:pt idx="51">
                  <c:v>0.912062234165099</c:v>
                </c:pt>
                <c:pt idx="52">
                  <c:v>0.980729298130639</c:v>
                </c:pt>
                <c:pt idx="53">
                  <c:v>0.93028709896372</c:v>
                </c:pt>
                <c:pt idx="54">
                  <c:v>0.395135036122925</c:v>
                </c:pt>
                <c:pt idx="55">
                  <c:v>0.44139170797123</c:v>
                </c:pt>
                <c:pt idx="56">
                  <c:v>0.786370206124608</c:v>
                </c:pt>
                <c:pt idx="57">
                  <c:v>0.602598850104648</c:v>
                </c:pt>
                <c:pt idx="58">
                  <c:v>0.743167460451714</c:v>
                </c:pt>
                <c:pt idx="59">
                  <c:v>1.311934337026516</c:v>
                </c:pt>
                <c:pt idx="60">
                  <c:v>0.646195592461225</c:v>
                </c:pt>
                <c:pt idx="61">
                  <c:v>0.713961783609637</c:v>
                </c:pt>
                <c:pt idx="62">
                  <c:v>0.858335748425352</c:v>
                </c:pt>
                <c:pt idx="63">
                  <c:v>0.727035336034091</c:v>
                </c:pt>
                <c:pt idx="64">
                  <c:v>0.879001123575851</c:v>
                </c:pt>
                <c:pt idx="65">
                  <c:v>1.069432524478482</c:v>
                </c:pt>
                <c:pt idx="66">
                  <c:v>0.657271434824164</c:v>
                </c:pt>
                <c:pt idx="67">
                  <c:v>0.68748284058959</c:v>
                </c:pt>
                <c:pt idx="68">
                  <c:v>0.762791865111654</c:v>
                </c:pt>
                <c:pt idx="69">
                  <c:v>0.132510710103469</c:v>
                </c:pt>
                <c:pt idx="70">
                  <c:v>0.90504456402004</c:v>
                </c:pt>
                <c:pt idx="71">
                  <c:v>0.676209981191113</c:v>
                </c:pt>
                <c:pt idx="72">
                  <c:v>1.145573601298466</c:v>
                </c:pt>
                <c:pt idx="73">
                  <c:v>0.439434016371093</c:v>
                </c:pt>
                <c:pt idx="74">
                  <c:v>0.655238282783476</c:v>
                </c:pt>
                <c:pt idx="75">
                  <c:v>0.749062864561194</c:v>
                </c:pt>
                <c:pt idx="76">
                  <c:v>1.416571285218629</c:v>
                </c:pt>
                <c:pt idx="77">
                  <c:v>0.490615924899377</c:v>
                </c:pt>
                <c:pt idx="78">
                  <c:v>0.418366040698673</c:v>
                </c:pt>
                <c:pt idx="79">
                  <c:v>0.983739600492952</c:v>
                </c:pt>
                <c:pt idx="80">
                  <c:v>0.843007197990542</c:v>
                </c:pt>
                <c:pt idx="81">
                  <c:v>0.711264667313055</c:v>
                </c:pt>
                <c:pt idx="82">
                  <c:v>1.109835697057691</c:v>
                </c:pt>
                <c:pt idx="83">
                  <c:v>0.942869712027138</c:v>
                </c:pt>
                <c:pt idx="84">
                  <c:v>1.280902379419338</c:v>
                </c:pt>
                <c:pt idx="85">
                  <c:v>0.514211584601679</c:v>
                </c:pt>
                <c:pt idx="86">
                  <c:v>0.891449916957071</c:v>
                </c:pt>
                <c:pt idx="87">
                  <c:v>0.89426587423858</c:v>
                </c:pt>
                <c:pt idx="88">
                  <c:v>0.895272005027</c:v>
                </c:pt>
                <c:pt idx="89">
                  <c:v>0.741511847173704</c:v>
                </c:pt>
                <c:pt idx="90">
                  <c:v>0.0970577946504283</c:v>
                </c:pt>
                <c:pt idx="91">
                  <c:v>1.113567924260151</c:v>
                </c:pt>
                <c:pt idx="92">
                  <c:v>0.289236263097548</c:v>
                </c:pt>
                <c:pt idx="93">
                  <c:v>0.164231520010335</c:v>
                </c:pt>
                <c:pt idx="94">
                  <c:v>1.24111357184732</c:v>
                </c:pt>
                <c:pt idx="95">
                  <c:v>0.203513379379873</c:v>
                </c:pt>
                <c:pt idx="96">
                  <c:v>0.76002316357435</c:v>
                </c:pt>
                <c:pt idx="97">
                  <c:v>0.96323024961812</c:v>
                </c:pt>
                <c:pt idx="98">
                  <c:v>1.087867544688141</c:v>
                </c:pt>
                <c:pt idx="99">
                  <c:v>0.745356977357295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852528"/>
        <c:axId val="-2116846880"/>
      </c:scatterChart>
      <c:valAx>
        <c:axId val="-211685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846880"/>
        <c:crosses val="autoZero"/>
        <c:crossBetween val="midCat"/>
      </c:valAx>
      <c:valAx>
        <c:axId val="-2116846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85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4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Sheet3!$U$2:$U$101</c:f>
              <c:numCache>
                <c:formatCode>General</c:formatCode>
                <c:ptCount val="100"/>
              </c:numCache>
            </c:numRef>
          </c:xVal>
          <c:yVal>
            <c:numRef>
              <c:f>Training!$B$2:$B$101</c:f>
              <c:numCache>
                <c:formatCode>General</c:formatCod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0.0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0.0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0.0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1.0</c:v>
                </c:pt>
                <c:pt idx="95">
                  <c:v>0.0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Sheet3!$U$2:$U$101</c:f>
              <c:numCache>
                <c:formatCode>General</c:formatCode>
                <c:ptCount val="100"/>
              </c:numCache>
            </c:numRef>
          </c:xVal>
          <c:yVal>
            <c:numRef>
              <c:f>Sheet3!$B$29:$B$128</c:f>
              <c:numCache>
                <c:formatCode>General</c:formatCode>
                <c:ptCount val="100"/>
                <c:pt idx="0">
                  <c:v>0.940949049625736</c:v>
                </c:pt>
                <c:pt idx="1">
                  <c:v>1.4186865163011</c:v>
                </c:pt>
                <c:pt idx="2">
                  <c:v>0.958442607296149</c:v>
                </c:pt>
                <c:pt idx="3">
                  <c:v>0.957854177634039</c:v>
                </c:pt>
                <c:pt idx="4">
                  <c:v>0.848164029183744</c:v>
                </c:pt>
                <c:pt idx="5">
                  <c:v>1.107610924068061</c:v>
                </c:pt>
                <c:pt idx="6">
                  <c:v>0.422808592987013</c:v>
                </c:pt>
                <c:pt idx="7">
                  <c:v>0.619990773774695</c:v>
                </c:pt>
                <c:pt idx="8">
                  <c:v>0.159611766660869</c:v>
                </c:pt>
                <c:pt idx="9">
                  <c:v>0.970045723501964</c:v>
                </c:pt>
                <c:pt idx="10">
                  <c:v>1.126570813019526</c:v>
                </c:pt>
                <c:pt idx="11">
                  <c:v>0.850393941313622</c:v>
                </c:pt>
                <c:pt idx="12">
                  <c:v>1.271368840117717</c:v>
                </c:pt>
                <c:pt idx="13">
                  <c:v>1.024704759266935</c:v>
                </c:pt>
                <c:pt idx="14">
                  <c:v>0.823070177086798</c:v>
                </c:pt>
                <c:pt idx="15">
                  <c:v>0.966302947708276</c:v>
                </c:pt>
                <c:pt idx="16">
                  <c:v>0.971721926677444</c:v>
                </c:pt>
                <c:pt idx="17">
                  <c:v>1.101785677188531</c:v>
                </c:pt>
                <c:pt idx="18">
                  <c:v>0.295568439742616</c:v>
                </c:pt>
                <c:pt idx="19">
                  <c:v>0.701328613167307</c:v>
                </c:pt>
                <c:pt idx="20">
                  <c:v>0.364528570884613</c:v>
                </c:pt>
                <c:pt idx="21">
                  <c:v>0.348990727550416</c:v>
                </c:pt>
                <c:pt idx="22">
                  <c:v>1.22939576586839</c:v>
                </c:pt>
                <c:pt idx="23">
                  <c:v>0.809249525580199</c:v>
                </c:pt>
                <c:pt idx="24">
                  <c:v>0.76285500313179</c:v>
                </c:pt>
                <c:pt idx="25">
                  <c:v>0.717240414508661</c:v>
                </c:pt>
                <c:pt idx="26">
                  <c:v>0.828737444809775</c:v>
                </c:pt>
                <c:pt idx="27">
                  <c:v>0.626524992271052</c:v>
                </c:pt>
                <c:pt idx="28">
                  <c:v>1.106493620617861</c:v>
                </c:pt>
                <c:pt idx="29">
                  <c:v>0.625402490682418</c:v>
                </c:pt>
                <c:pt idx="30">
                  <c:v>0.678401932375014</c:v>
                </c:pt>
                <c:pt idx="31">
                  <c:v>1.044121082298608</c:v>
                </c:pt>
                <c:pt idx="32">
                  <c:v>0.948382820163934</c:v>
                </c:pt>
                <c:pt idx="33">
                  <c:v>0.993833289973081</c:v>
                </c:pt>
                <c:pt idx="34">
                  <c:v>1.248554726238689</c:v>
                </c:pt>
                <c:pt idx="35">
                  <c:v>0.260150976189145</c:v>
                </c:pt>
                <c:pt idx="36">
                  <c:v>0.957649444817058</c:v>
                </c:pt>
                <c:pt idx="37">
                  <c:v>0.782690371092663</c:v>
                </c:pt>
                <c:pt idx="38">
                  <c:v>1.240416085287715</c:v>
                </c:pt>
                <c:pt idx="39">
                  <c:v>1.230382122335595</c:v>
                </c:pt>
                <c:pt idx="40">
                  <c:v>1.012098946350813</c:v>
                </c:pt>
                <c:pt idx="41">
                  <c:v>0.485209967087134</c:v>
                </c:pt>
                <c:pt idx="42">
                  <c:v>0.764486344051387</c:v>
                </c:pt>
                <c:pt idx="43">
                  <c:v>0.336147523486803</c:v>
                </c:pt>
                <c:pt idx="44">
                  <c:v>0.689459347054212</c:v>
                </c:pt>
                <c:pt idx="45">
                  <c:v>0.874323397695127</c:v>
                </c:pt>
                <c:pt idx="46">
                  <c:v>0.734775334202193</c:v>
                </c:pt>
                <c:pt idx="47">
                  <c:v>0.874363422203832</c:v>
                </c:pt>
                <c:pt idx="48">
                  <c:v>1.072837977137795</c:v>
                </c:pt>
                <c:pt idx="49">
                  <c:v>0.741185844917547</c:v>
                </c:pt>
                <c:pt idx="50">
                  <c:v>0.466789572715356</c:v>
                </c:pt>
                <c:pt idx="51">
                  <c:v>0.912062234165099</c:v>
                </c:pt>
                <c:pt idx="52">
                  <c:v>0.980729298130639</c:v>
                </c:pt>
                <c:pt idx="53">
                  <c:v>0.93028709896372</c:v>
                </c:pt>
                <c:pt idx="54">
                  <c:v>0.395135036122925</c:v>
                </c:pt>
                <c:pt idx="55">
                  <c:v>0.44139170797123</c:v>
                </c:pt>
                <c:pt idx="56">
                  <c:v>0.786370206124608</c:v>
                </c:pt>
                <c:pt idx="57">
                  <c:v>0.602598850104648</c:v>
                </c:pt>
                <c:pt idx="58">
                  <c:v>0.743167460451714</c:v>
                </c:pt>
                <c:pt idx="59">
                  <c:v>1.311934337026516</c:v>
                </c:pt>
                <c:pt idx="60">
                  <c:v>0.646195592461225</c:v>
                </c:pt>
                <c:pt idx="61">
                  <c:v>0.713961783609637</c:v>
                </c:pt>
                <c:pt idx="62">
                  <c:v>0.858335748425352</c:v>
                </c:pt>
                <c:pt idx="63">
                  <c:v>0.727035336034091</c:v>
                </c:pt>
                <c:pt idx="64">
                  <c:v>0.879001123575851</c:v>
                </c:pt>
                <c:pt idx="65">
                  <c:v>1.069432524478482</c:v>
                </c:pt>
                <c:pt idx="66">
                  <c:v>0.657271434824164</c:v>
                </c:pt>
                <c:pt idx="67">
                  <c:v>0.68748284058959</c:v>
                </c:pt>
                <c:pt idx="68">
                  <c:v>0.762791865111654</c:v>
                </c:pt>
                <c:pt idx="69">
                  <c:v>0.132510710103469</c:v>
                </c:pt>
                <c:pt idx="70">
                  <c:v>0.90504456402004</c:v>
                </c:pt>
                <c:pt idx="71">
                  <c:v>0.676209981191113</c:v>
                </c:pt>
                <c:pt idx="72">
                  <c:v>1.145573601298466</c:v>
                </c:pt>
                <c:pt idx="73">
                  <c:v>0.439434016371093</c:v>
                </c:pt>
                <c:pt idx="74">
                  <c:v>0.655238282783476</c:v>
                </c:pt>
                <c:pt idx="75">
                  <c:v>0.749062864561194</c:v>
                </c:pt>
                <c:pt idx="76">
                  <c:v>1.416571285218629</c:v>
                </c:pt>
                <c:pt idx="77">
                  <c:v>0.490615924899377</c:v>
                </c:pt>
                <c:pt idx="78">
                  <c:v>0.418366040698673</c:v>
                </c:pt>
                <c:pt idx="79">
                  <c:v>0.983739600492952</c:v>
                </c:pt>
                <c:pt idx="80">
                  <c:v>0.843007197990542</c:v>
                </c:pt>
                <c:pt idx="81">
                  <c:v>0.711264667313055</c:v>
                </c:pt>
                <c:pt idx="82">
                  <c:v>1.109835697057691</c:v>
                </c:pt>
                <c:pt idx="83">
                  <c:v>0.942869712027138</c:v>
                </c:pt>
                <c:pt idx="84">
                  <c:v>1.280902379419338</c:v>
                </c:pt>
                <c:pt idx="85">
                  <c:v>0.514211584601679</c:v>
                </c:pt>
                <c:pt idx="86">
                  <c:v>0.891449916957071</c:v>
                </c:pt>
                <c:pt idx="87">
                  <c:v>0.89426587423858</c:v>
                </c:pt>
                <c:pt idx="88">
                  <c:v>0.895272005027</c:v>
                </c:pt>
                <c:pt idx="89">
                  <c:v>0.741511847173704</c:v>
                </c:pt>
                <c:pt idx="90">
                  <c:v>0.0970577946504283</c:v>
                </c:pt>
                <c:pt idx="91">
                  <c:v>1.113567924260151</c:v>
                </c:pt>
                <c:pt idx="92">
                  <c:v>0.289236263097548</c:v>
                </c:pt>
                <c:pt idx="93">
                  <c:v>0.164231520010335</c:v>
                </c:pt>
                <c:pt idx="94">
                  <c:v>1.24111357184732</c:v>
                </c:pt>
                <c:pt idx="95">
                  <c:v>0.203513379379873</c:v>
                </c:pt>
                <c:pt idx="96">
                  <c:v>0.76002316357435</c:v>
                </c:pt>
                <c:pt idx="97">
                  <c:v>0.96323024961812</c:v>
                </c:pt>
                <c:pt idx="98">
                  <c:v>1.087867544688141</c:v>
                </c:pt>
                <c:pt idx="99">
                  <c:v>0.745356977357295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805488"/>
        <c:axId val="-2116799840"/>
      </c:scatterChart>
      <c:valAx>
        <c:axId val="-211680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4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799840"/>
        <c:crosses val="autoZero"/>
        <c:crossBetween val="midCat"/>
      </c:valAx>
      <c:valAx>
        <c:axId val="-211679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80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5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Sheet3!$V$2:$V$101</c:f>
              <c:numCache>
                <c:formatCode>General</c:formatCode>
                <c:ptCount val="100"/>
              </c:numCache>
            </c:numRef>
          </c:xVal>
          <c:yVal>
            <c:numRef>
              <c:f>Training!$B$2:$B$101</c:f>
              <c:numCache>
                <c:formatCode>General</c:formatCod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0.0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0.0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0.0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1.0</c:v>
                </c:pt>
                <c:pt idx="95">
                  <c:v>0.0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Sheet3!$V$2:$V$101</c:f>
              <c:numCache>
                <c:formatCode>General</c:formatCode>
                <c:ptCount val="100"/>
              </c:numCache>
            </c:numRef>
          </c:xVal>
          <c:yVal>
            <c:numRef>
              <c:f>Sheet3!$B$29:$B$128</c:f>
              <c:numCache>
                <c:formatCode>General</c:formatCode>
                <c:ptCount val="100"/>
                <c:pt idx="0">
                  <c:v>0.940949049625736</c:v>
                </c:pt>
                <c:pt idx="1">
                  <c:v>1.4186865163011</c:v>
                </c:pt>
                <c:pt idx="2">
                  <c:v>0.958442607296149</c:v>
                </c:pt>
                <c:pt idx="3">
                  <c:v>0.957854177634039</c:v>
                </c:pt>
                <c:pt idx="4">
                  <c:v>0.848164029183744</c:v>
                </c:pt>
                <c:pt idx="5">
                  <c:v>1.107610924068061</c:v>
                </c:pt>
                <c:pt idx="6">
                  <c:v>0.422808592987013</c:v>
                </c:pt>
                <c:pt idx="7">
                  <c:v>0.619990773774695</c:v>
                </c:pt>
                <c:pt idx="8">
                  <c:v>0.159611766660869</c:v>
                </c:pt>
                <c:pt idx="9">
                  <c:v>0.970045723501964</c:v>
                </c:pt>
                <c:pt idx="10">
                  <c:v>1.126570813019526</c:v>
                </c:pt>
                <c:pt idx="11">
                  <c:v>0.850393941313622</c:v>
                </c:pt>
                <c:pt idx="12">
                  <c:v>1.271368840117717</c:v>
                </c:pt>
                <c:pt idx="13">
                  <c:v>1.024704759266935</c:v>
                </c:pt>
                <c:pt idx="14">
                  <c:v>0.823070177086798</c:v>
                </c:pt>
                <c:pt idx="15">
                  <c:v>0.966302947708276</c:v>
                </c:pt>
                <c:pt idx="16">
                  <c:v>0.971721926677444</c:v>
                </c:pt>
                <c:pt idx="17">
                  <c:v>1.101785677188531</c:v>
                </c:pt>
                <c:pt idx="18">
                  <c:v>0.295568439742616</c:v>
                </c:pt>
                <c:pt idx="19">
                  <c:v>0.701328613167307</c:v>
                </c:pt>
                <c:pt idx="20">
                  <c:v>0.364528570884613</c:v>
                </c:pt>
                <c:pt idx="21">
                  <c:v>0.348990727550416</c:v>
                </c:pt>
                <c:pt idx="22">
                  <c:v>1.22939576586839</c:v>
                </c:pt>
                <c:pt idx="23">
                  <c:v>0.809249525580199</c:v>
                </c:pt>
                <c:pt idx="24">
                  <c:v>0.76285500313179</c:v>
                </c:pt>
                <c:pt idx="25">
                  <c:v>0.717240414508661</c:v>
                </c:pt>
                <c:pt idx="26">
                  <c:v>0.828737444809775</c:v>
                </c:pt>
                <c:pt idx="27">
                  <c:v>0.626524992271052</c:v>
                </c:pt>
                <c:pt idx="28">
                  <c:v>1.106493620617861</c:v>
                </c:pt>
                <c:pt idx="29">
                  <c:v>0.625402490682418</c:v>
                </c:pt>
                <c:pt idx="30">
                  <c:v>0.678401932375014</c:v>
                </c:pt>
                <c:pt idx="31">
                  <c:v>1.044121082298608</c:v>
                </c:pt>
                <c:pt idx="32">
                  <c:v>0.948382820163934</c:v>
                </c:pt>
                <c:pt idx="33">
                  <c:v>0.993833289973081</c:v>
                </c:pt>
                <c:pt idx="34">
                  <c:v>1.248554726238689</c:v>
                </c:pt>
                <c:pt idx="35">
                  <c:v>0.260150976189145</c:v>
                </c:pt>
                <c:pt idx="36">
                  <c:v>0.957649444817058</c:v>
                </c:pt>
                <c:pt idx="37">
                  <c:v>0.782690371092663</c:v>
                </c:pt>
                <c:pt idx="38">
                  <c:v>1.240416085287715</c:v>
                </c:pt>
                <c:pt idx="39">
                  <c:v>1.230382122335595</c:v>
                </c:pt>
                <c:pt idx="40">
                  <c:v>1.012098946350813</c:v>
                </c:pt>
                <c:pt idx="41">
                  <c:v>0.485209967087134</c:v>
                </c:pt>
                <c:pt idx="42">
                  <c:v>0.764486344051387</c:v>
                </c:pt>
                <c:pt idx="43">
                  <c:v>0.336147523486803</c:v>
                </c:pt>
                <c:pt idx="44">
                  <c:v>0.689459347054212</c:v>
                </c:pt>
                <c:pt idx="45">
                  <c:v>0.874323397695127</c:v>
                </c:pt>
                <c:pt idx="46">
                  <c:v>0.734775334202193</c:v>
                </c:pt>
                <c:pt idx="47">
                  <c:v>0.874363422203832</c:v>
                </c:pt>
                <c:pt idx="48">
                  <c:v>1.072837977137795</c:v>
                </c:pt>
                <c:pt idx="49">
                  <c:v>0.741185844917547</c:v>
                </c:pt>
                <c:pt idx="50">
                  <c:v>0.466789572715356</c:v>
                </c:pt>
                <c:pt idx="51">
                  <c:v>0.912062234165099</c:v>
                </c:pt>
                <c:pt idx="52">
                  <c:v>0.980729298130639</c:v>
                </c:pt>
                <c:pt idx="53">
                  <c:v>0.93028709896372</c:v>
                </c:pt>
                <c:pt idx="54">
                  <c:v>0.395135036122925</c:v>
                </c:pt>
                <c:pt idx="55">
                  <c:v>0.44139170797123</c:v>
                </c:pt>
                <c:pt idx="56">
                  <c:v>0.786370206124608</c:v>
                </c:pt>
                <c:pt idx="57">
                  <c:v>0.602598850104648</c:v>
                </c:pt>
                <c:pt idx="58">
                  <c:v>0.743167460451714</c:v>
                </c:pt>
                <c:pt idx="59">
                  <c:v>1.311934337026516</c:v>
                </c:pt>
                <c:pt idx="60">
                  <c:v>0.646195592461225</c:v>
                </c:pt>
                <c:pt idx="61">
                  <c:v>0.713961783609637</c:v>
                </c:pt>
                <c:pt idx="62">
                  <c:v>0.858335748425352</c:v>
                </c:pt>
                <c:pt idx="63">
                  <c:v>0.727035336034091</c:v>
                </c:pt>
                <c:pt idx="64">
                  <c:v>0.879001123575851</c:v>
                </c:pt>
                <c:pt idx="65">
                  <c:v>1.069432524478482</c:v>
                </c:pt>
                <c:pt idx="66">
                  <c:v>0.657271434824164</c:v>
                </c:pt>
                <c:pt idx="67">
                  <c:v>0.68748284058959</c:v>
                </c:pt>
                <c:pt idx="68">
                  <c:v>0.762791865111654</c:v>
                </c:pt>
                <c:pt idx="69">
                  <c:v>0.132510710103469</c:v>
                </c:pt>
                <c:pt idx="70">
                  <c:v>0.90504456402004</c:v>
                </c:pt>
                <c:pt idx="71">
                  <c:v>0.676209981191113</c:v>
                </c:pt>
                <c:pt idx="72">
                  <c:v>1.145573601298466</c:v>
                </c:pt>
                <c:pt idx="73">
                  <c:v>0.439434016371093</c:v>
                </c:pt>
                <c:pt idx="74">
                  <c:v>0.655238282783476</c:v>
                </c:pt>
                <c:pt idx="75">
                  <c:v>0.749062864561194</c:v>
                </c:pt>
                <c:pt idx="76">
                  <c:v>1.416571285218629</c:v>
                </c:pt>
                <c:pt idx="77">
                  <c:v>0.490615924899377</c:v>
                </c:pt>
                <c:pt idx="78">
                  <c:v>0.418366040698673</c:v>
                </c:pt>
                <c:pt idx="79">
                  <c:v>0.983739600492952</c:v>
                </c:pt>
                <c:pt idx="80">
                  <c:v>0.843007197990542</c:v>
                </c:pt>
                <c:pt idx="81">
                  <c:v>0.711264667313055</c:v>
                </c:pt>
                <c:pt idx="82">
                  <c:v>1.109835697057691</c:v>
                </c:pt>
                <c:pt idx="83">
                  <c:v>0.942869712027138</c:v>
                </c:pt>
                <c:pt idx="84">
                  <c:v>1.280902379419338</c:v>
                </c:pt>
                <c:pt idx="85">
                  <c:v>0.514211584601679</c:v>
                </c:pt>
                <c:pt idx="86">
                  <c:v>0.891449916957071</c:v>
                </c:pt>
                <c:pt idx="87">
                  <c:v>0.89426587423858</c:v>
                </c:pt>
                <c:pt idx="88">
                  <c:v>0.895272005027</c:v>
                </c:pt>
                <c:pt idx="89">
                  <c:v>0.741511847173704</c:v>
                </c:pt>
                <c:pt idx="90">
                  <c:v>0.0970577946504283</c:v>
                </c:pt>
                <c:pt idx="91">
                  <c:v>1.113567924260151</c:v>
                </c:pt>
                <c:pt idx="92">
                  <c:v>0.289236263097548</c:v>
                </c:pt>
                <c:pt idx="93">
                  <c:v>0.164231520010335</c:v>
                </c:pt>
                <c:pt idx="94">
                  <c:v>1.24111357184732</c:v>
                </c:pt>
                <c:pt idx="95">
                  <c:v>0.203513379379873</c:v>
                </c:pt>
                <c:pt idx="96">
                  <c:v>0.76002316357435</c:v>
                </c:pt>
                <c:pt idx="97">
                  <c:v>0.96323024961812</c:v>
                </c:pt>
                <c:pt idx="98">
                  <c:v>1.087867544688141</c:v>
                </c:pt>
                <c:pt idx="99">
                  <c:v>0.745356977357295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760064"/>
        <c:axId val="-2116754416"/>
      </c:scatterChart>
      <c:valAx>
        <c:axId val="-211676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5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754416"/>
        <c:crosses val="autoZero"/>
        <c:crossBetween val="midCat"/>
      </c:valAx>
      <c:valAx>
        <c:axId val="-2116754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76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Sheet3!$E$29:$E$128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Sheet3!$F$29:$F$128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229328"/>
        <c:axId val="-2118158528"/>
      </c:scatterChart>
      <c:valAx>
        <c:axId val="-211822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58528"/>
        <c:crosses val="autoZero"/>
        <c:crossBetween val="midCat"/>
      </c:valAx>
      <c:valAx>
        <c:axId val="-2118158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22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Training!$C$2:$C$101</c:f>
              <c:numCache>
                <c:formatCode>General</c:formatCode>
                <c:ptCount val="100"/>
                <c:pt idx="0">
                  <c:v>7091.0</c:v>
                </c:pt>
                <c:pt idx="1">
                  <c:v>7760.0</c:v>
                </c:pt>
                <c:pt idx="2">
                  <c:v>3239.0</c:v>
                </c:pt>
                <c:pt idx="3">
                  <c:v>5693.0</c:v>
                </c:pt>
                <c:pt idx="4">
                  <c:v>2889.0</c:v>
                </c:pt>
                <c:pt idx="5">
                  <c:v>6498.0</c:v>
                </c:pt>
                <c:pt idx="6">
                  <c:v>3057.0</c:v>
                </c:pt>
                <c:pt idx="7">
                  <c:v>4104.0</c:v>
                </c:pt>
                <c:pt idx="8">
                  <c:v>3712.0</c:v>
                </c:pt>
                <c:pt idx="9">
                  <c:v>3991.0</c:v>
                </c:pt>
                <c:pt idx="10">
                  <c:v>6973.0</c:v>
                </c:pt>
                <c:pt idx="11">
                  <c:v>5261.0</c:v>
                </c:pt>
                <c:pt idx="12">
                  <c:v>6225.0</c:v>
                </c:pt>
                <c:pt idx="13">
                  <c:v>7317.0</c:v>
                </c:pt>
                <c:pt idx="14">
                  <c:v>3647.0</c:v>
                </c:pt>
                <c:pt idx="15">
                  <c:v>4829.0</c:v>
                </c:pt>
                <c:pt idx="16">
                  <c:v>5857.0</c:v>
                </c:pt>
                <c:pt idx="17">
                  <c:v>6433.0</c:v>
                </c:pt>
                <c:pt idx="18">
                  <c:v>2158.0</c:v>
                </c:pt>
                <c:pt idx="19">
                  <c:v>2391.0</c:v>
                </c:pt>
                <c:pt idx="20">
                  <c:v>1644.0</c:v>
                </c:pt>
                <c:pt idx="21">
                  <c:v>1000.0</c:v>
                </c:pt>
                <c:pt idx="22">
                  <c:v>10284.0</c:v>
                </c:pt>
                <c:pt idx="23">
                  <c:v>4316.0</c:v>
                </c:pt>
                <c:pt idx="24">
                  <c:v>4262.0</c:v>
                </c:pt>
                <c:pt idx="25">
                  <c:v>5616.0</c:v>
                </c:pt>
                <c:pt idx="26">
                  <c:v>9839.0</c:v>
                </c:pt>
                <c:pt idx="27">
                  <c:v>2529.0</c:v>
                </c:pt>
                <c:pt idx="28">
                  <c:v>6511.0</c:v>
                </c:pt>
                <c:pt idx="29">
                  <c:v>1000.0</c:v>
                </c:pt>
                <c:pt idx="30">
                  <c:v>6542.0</c:v>
                </c:pt>
                <c:pt idx="31">
                  <c:v>7520.0</c:v>
                </c:pt>
                <c:pt idx="32">
                  <c:v>3710.0</c:v>
                </c:pt>
                <c:pt idx="33">
                  <c:v>5877.0</c:v>
                </c:pt>
                <c:pt idx="34">
                  <c:v>5514.0</c:v>
                </c:pt>
                <c:pt idx="35">
                  <c:v>3051.0</c:v>
                </c:pt>
                <c:pt idx="36">
                  <c:v>5051.0</c:v>
                </c:pt>
                <c:pt idx="37">
                  <c:v>5153.0</c:v>
                </c:pt>
                <c:pt idx="38">
                  <c:v>5793.0</c:v>
                </c:pt>
                <c:pt idx="39">
                  <c:v>10063.0</c:v>
                </c:pt>
                <c:pt idx="40">
                  <c:v>4779.0</c:v>
                </c:pt>
                <c:pt idx="41">
                  <c:v>1718.0</c:v>
                </c:pt>
                <c:pt idx="42">
                  <c:v>4021.0</c:v>
                </c:pt>
                <c:pt idx="43">
                  <c:v>3850.0</c:v>
                </c:pt>
                <c:pt idx="44">
                  <c:v>3531.0</c:v>
                </c:pt>
                <c:pt idx="45">
                  <c:v>10014.0</c:v>
                </c:pt>
                <c:pt idx="46">
                  <c:v>4344.0</c:v>
                </c:pt>
                <c:pt idx="47">
                  <c:v>6556.0</c:v>
                </c:pt>
                <c:pt idx="48">
                  <c:v>6680.0</c:v>
                </c:pt>
                <c:pt idx="49">
                  <c:v>2453.0</c:v>
                </c:pt>
                <c:pt idx="50">
                  <c:v>3337.0</c:v>
                </c:pt>
                <c:pt idx="51">
                  <c:v>5391.0</c:v>
                </c:pt>
                <c:pt idx="52">
                  <c:v>7391.0</c:v>
                </c:pt>
                <c:pt idx="53">
                  <c:v>5934.0</c:v>
                </c:pt>
                <c:pt idx="54">
                  <c:v>4225.0</c:v>
                </c:pt>
                <c:pt idx="55">
                  <c:v>3750.0</c:v>
                </c:pt>
                <c:pt idx="56">
                  <c:v>7131.0</c:v>
                </c:pt>
                <c:pt idx="57">
                  <c:v>3272.0</c:v>
                </c:pt>
                <c:pt idx="58">
                  <c:v>3606.0</c:v>
                </c:pt>
                <c:pt idx="59">
                  <c:v>8818.0</c:v>
                </c:pt>
                <c:pt idx="60">
                  <c:v>5718.0</c:v>
                </c:pt>
                <c:pt idx="61">
                  <c:v>3316.0</c:v>
                </c:pt>
                <c:pt idx="62">
                  <c:v>6098.0</c:v>
                </c:pt>
                <c:pt idx="63">
                  <c:v>3984.0</c:v>
                </c:pt>
                <c:pt idx="64">
                  <c:v>6349.0</c:v>
                </c:pt>
                <c:pt idx="65">
                  <c:v>9165.0</c:v>
                </c:pt>
                <c:pt idx="66">
                  <c:v>4765.0</c:v>
                </c:pt>
                <c:pt idx="67">
                  <c:v>4291.0</c:v>
                </c:pt>
                <c:pt idx="68">
                  <c:v>4421.0</c:v>
                </c:pt>
                <c:pt idx="69">
                  <c:v>4405.0</c:v>
                </c:pt>
                <c:pt idx="70">
                  <c:v>3175.0</c:v>
                </c:pt>
                <c:pt idx="71">
                  <c:v>3501.0</c:v>
                </c:pt>
                <c:pt idx="72">
                  <c:v>6049.0</c:v>
                </c:pt>
                <c:pt idx="73">
                  <c:v>4859.0</c:v>
                </c:pt>
                <c:pt idx="74">
                  <c:v>2095.0</c:v>
                </c:pt>
                <c:pt idx="75">
                  <c:v>7110.0</c:v>
                </c:pt>
                <c:pt idx="76">
                  <c:v>9364.0</c:v>
                </c:pt>
                <c:pt idx="77">
                  <c:v>5526.0</c:v>
                </c:pt>
                <c:pt idx="78">
                  <c:v>1740.0</c:v>
                </c:pt>
                <c:pt idx="79">
                  <c:v>3064.0</c:v>
                </c:pt>
                <c:pt idx="80">
                  <c:v>4536.0</c:v>
                </c:pt>
                <c:pt idx="81">
                  <c:v>5607.0</c:v>
                </c:pt>
                <c:pt idx="82">
                  <c:v>4554.0</c:v>
                </c:pt>
                <c:pt idx="83">
                  <c:v>6000.0</c:v>
                </c:pt>
                <c:pt idx="84">
                  <c:v>4306.0</c:v>
                </c:pt>
                <c:pt idx="85">
                  <c:v>1869.0</c:v>
                </c:pt>
                <c:pt idx="86">
                  <c:v>3396.0</c:v>
                </c:pt>
                <c:pt idx="87">
                  <c:v>8636.0</c:v>
                </c:pt>
                <c:pt idx="88">
                  <c:v>5322.0</c:v>
                </c:pt>
                <c:pt idx="89">
                  <c:v>4371.0</c:v>
                </c:pt>
                <c:pt idx="90">
                  <c:v>3303.0</c:v>
                </c:pt>
                <c:pt idx="91">
                  <c:v>8888.0</c:v>
                </c:pt>
                <c:pt idx="92">
                  <c:v>3286.0</c:v>
                </c:pt>
                <c:pt idx="93">
                  <c:v>2634.0</c:v>
                </c:pt>
                <c:pt idx="94">
                  <c:v>6533.0</c:v>
                </c:pt>
                <c:pt idx="95">
                  <c:v>3382.0</c:v>
                </c:pt>
                <c:pt idx="96">
                  <c:v>5207.0</c:v>
                </c:pt>
                <c:pt idx="97">
                  <c:v>5957.0</c:v>
                </c:pt>
                <c:pt idx="98">
                  <c:v>4671.0</c:v>
                </c:pt>
                <c:pt idx="99">
                  <c:v>5369.0</c:v>
                </c:pt>
              </c:numCache>
            </c:numRef>
          </c:xVal>
          <c:yVal>
            <c:numRef>
              <c:f>Training!$L$2:$L$101</c:f>
              <c:numCache>
                <c:formatCode>General</c:formatCode>
                <c:ptCount val="100"/>
                <c:pt idx="0">
                  <c:v>7378.0</c:v>
                </c:pt>
                <c:pt idx="1">
                  <c:v>5454.0</c:v>
                </c:pt>
                <c:pt idx="2">
                  <c:v>3337.0</c:v>
                </c:pt>
                <c:pt idx="3">
                  <c:v>4245.0</c:v>
                </c:pt>
                <c:pt idx="4">
                  <c:v>2692.0</c:v>
                </c:pt>
                <c:pt idx="5">
                  <c:v>5653.0</c:v>
                </c:pt>
                <c:pt idx="6">
                  <c:v>3658.0</c:v>
                </c:pt>
                <c:pt idx="7">
                  <c:v>4653.0</c:v>
                </c:pt>
                <c:pt idx="8">
                  <c:v>6722.0</c:v>
                </c:pt>
                <c:pt idx="9">
                  <c:v>2992.0</c:v>
                </c:pt>
                <c:pt idx="10">
                  <c:v>7115.0</c:v>
                </c:pt>
                <c:pt idx="11">
                  <c:v>5730.0</c:v>
                </c:pt>
                <c:pt idx="12">
                  <c:v>3325.0</c:v>
                </c:pt>
                <c:pt idx="13">
                  <c:v>7599.0</c:v>
                </c:pt>
                <c:pt idx="14">
                  <c:v>3400.0</c:v>
                </c:pt>
                <c:pt idx="15">
                  <c:v>3618.0</c:v>
                </c:pt>
                <c:pt idx="16">
                  <c:v>6265.0</c:v>
                </c:pt>
                <c:pt idx="17">
                  <c:v>5041.0</c:v>
                </c:pt>
                <c:pt idx="18">
                  <c:v>3236.0</c:v>
                </c:pt>
                <c:pt idx="19">
                  <c:v>1749.0</c:v>
                </c:pt>
                <c:pt idx="20">
                  <c:v>2076.0</c:v>
                </c:pt>
                <c:pt idx="21">
                  <c:v>1703.0</c:v>
                </c:pt>
                <c:pt idx="22">
                  <c:v>9067.0</c:v>
                </c:pt>
                <c:pt idx="23">
                  <c:v>3561.0</c:v>
                </c:pt>
                <c:pt idx="24">
                  <c:v>5212.0</c:v>
                </c:pt>
                <c:pt idx="25">
                  <c:v>6222.0</c:v>
                </c:pt>
                <c:pt idx="26">
                  <c:v>10831.0</c:v>
                </c:pt>
                <c:pt idx="27">
                  <c:v>2440.0</c:v>
                </c:pt>
                <c:pt idx="28">
                  <c:v>6008.0</c:v>
                </c:pt>
                <c:pt idx="29">
                  <c:v>1261.0</c:v>
                </c:pt>
                <c:pt idx="30">
                  <c:v>8302.0</c:v>
                </c:pt>
                <c:pt idx="31">
                  <c:v>4729.0</c:v>
                </c:pt>
                <c:pt idx="32">
                  <c:v>3053.0</c:v>
                </c:pt>
                <c:pt idx="33">
                  <c:v>5047.0</c:v>
                </c:pt>
                <c:pt idx="34">
                  <c:v>1368.0</c:v>
                </c:pt>
                <c:pt idx="35">
                  <c:v>4792.0</c:v>
                </c:pt>
                <c:pt idx="36">
                  <c:v>2695.0</c:v>
                </c:pt>
                <c:pt idx="37">
                  <c:v>5559.0</c:v>
                </c:pt>
                <c:pt idx="38">
                  <c:v>3602.0</c:v>
                </c:pt>
                <c:pt idx="39">
                  <c:v>9687.0</c:v>
                </c:pt>
                <c:pt idx="40">
                  <c:v>3587.0</c:v>
                </c:pt>
                <c:pt idx="41">
                  <c:v>2509.0</c:v>
                </c:pt>
                <c:pt idx="42">
                  <c:v>3608.0</c:v>
                </c:pt>
                <c:pt idx="43">
                  <c:v>6280.0</c:v>
                </c:pt>
                <c:pt idx="44">
                  <c:v>2112.0</c:v>
                </c:pt>
                <c:pt idx="45">
                  <c:v>11765.0</c:v>
                </c:pt>
                <c:pt idx="46">
                  <c:v>4929.0</c:v>
                </c:pt>
                <c:pt idx="47">
                  <c:v>4823.0</c:v>
                </c:pt>
                <c:pt idx="48">
                  <c:v>6086.0</c:v>
                </c:pt>
                <c:pt idx="49">
                  <c:v>2643.0</c:v>
                </c:pt>
                <c:pt idx="50">
                  <c:v>3757.0</c:v>
                </c:pt>
                <c:pt idx="51">
                  <c:v>4240.0</c:v>
                </c:pt>
                <c:pt idx="52">
                  <c:v>7473.0</c:v>
                </c:pt>
                <c:pt idx="53">
                  <c:v>4529.0</c:v>
                </c:pt>
                <c:pt idx="54">
                  <c:v>5263.0</c:v>
                </c:pt>
                <c:pt idx="55">
                  <c:v>4938.0</c:v>
                </c:pt>
                <c:pt idx="56">
                  <c:v>6220.0</c:v>
                </c:pt>
                <c:pt idx="57">
                  <c:v>2656.0</c:v>
                </c:pt>
                <c:pt idx="58">
                  <c:v>3315.0</c:v>
                </c:pt>
                <c:pt idx="59">
                  <c:v>6823.0</c:v>
                </c:pt>
                <c:pt idx="60">
                  <c:v>6925.0</c:v>
                </c:pt>
                <c:pt idx="61">
                  <c:v>3296.0</c:v>
                </c:pt>
                <c:pt idx="62">
                  <c:v>6638.0</c:v>
                </c:pt>
                <c:pt idx="63">
                  <c:v>4631.0</c:v>
                </c:pt>
                <c:pt idx="64">
                  <c:v>5300.0</c:v>
                </c:pt>
                <c:pt idx="65">
                  <c:v>9779.0</c:v>
                </c:pt>
                <c:pt idx="66">
                  <c:v>5087.0</c:v>
                </c:pt>
                <c:pt idx="67">
                  <c:v>4435.0</c:v>
                </c:pt>
                <c:pt idx="68">
                  <c:v>3841.0</c:v>
                </c:pt>
                <c:pt idx="69">
                  <c:v>8389.0</c:v>
                </c:pt>
                <c:pt idx="70">
                  <c:v>1465.0</c:v>
                </c:pt>
                <c:pt idx="71">
                  <c:v>2896.0</c:v>
                </c:pt>
                <c:pt idx="72">
                  <c:v>3395.0</c:v>
                </c:pt>
                <c:pt idx="73">
                  <c:v>6928.0</c:v>
                </c:pt>
                <c:pt idx="74">
                  <c:v>1474.0</c:v>
                </c:pt>
                <c:pt idx="75">
                  <c:v>6522.0</c:v>
                </c:pt>
                <c:pt idx="76">
                  <c:v>6718.0</c:v>
                </c:pt>
                <c:pt idx="77">
                  <c:v>6406.0</c:v>
                </c:pt>
                <c:pt idx="78">
                  <c:v>2379.0</c:v>
                </c:pt>
                <c:pt idx="79">
                  <c:v>1329.0</c:v>
                </c:pt>
                <c:pt idx="80">
                  <c:v>4290.0</c:v>
                </c:pt>
                <c:pt idx="81">
                  <c:v>6509.0</c:v>
                </c:pt>
                <c:pt idx="82">
                  <c:v>2693.0</c:v>
                </c:pt>
                <c:pt idx="83">
                  <c:v>5769.0</c:v>
                </c:pt>
                <c:pt idx="84">
                  <c:v>3825.0</c:v>
                </c:pt>
                <c:pt idx="85">
                  <c:v>1619.0</c:v>
                </c:pt>
                <c:pt idx="86">
                  <c:v>3061.0</c:v>
                </c:pt>
                <c:pt idx="87">
                  <c:v>8199.0</c:v>
                </c:pt>
                <c:pt idx="88">
                  <c:v>3539.0</c:v>
                </c:pt>
                <c:pt idx="89">
                  <c:v>3351.0</c:v>
                </c:pt>
                <c:pt idx="90">
                  <c:v>7144.0</c:v>
                </c:pt>
                <c:pt idx="91">
                  <c:v>9036.0</c:v>
                </c:pt>
                <c:pt idx="92">
                  <c:v>5903.0</c:v>
                </c:pt>
                <c:pt idx="93">
                  <c:v>5300.0</c:v>
                </c:pt>
                <c:pt idx="94">
                  <c:v>5171.0</c:v>
                </c:pt>
                <c:pt idx="95">
                  <c:v>6219.0</c:v>
                </c:pt>
                <c:pt idx="96">
                  <c:v>4622.0</c:v>
                </c:pt>
                <c:pt idx="97">
                  <c:v>5143.0</c:v>
                </c:pt>
                <c:pt idx="98">
                  <c:v>2950.0</c:v>
                </c:pt>
                <c:pt idx="99">
                  <c:v>5700.0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Training!$C$2:$C$101</c:f>
              <c:numCache>
                <c:formatCode>General</c:formatCode>
                <c:ptCount val="100"/>
                <c:pt idx="0">
                  <c:v>7091.0</c:v>
                </c:pt>
                <c:pt idx="1">
                  <c:v>7760.0</c:v>
                </c:pt>
                <c:pt idx="2">
                  <c:v>3239.0</c:v>
                </c:pt>
                <c:pt idx="3">
                  <c:v>5693.0</c:v>
                </c:pt>
                <c:pt idx="4">
                  <c:v>2889.0</c:v>
                </c:pt>
                <c:pt idx="5">
                  <c:v>6498.0</c:v>
                </c:pt>
                <c:pt idx="6">
                  <c:v>3057.0</c:v>
                </c:pt>
                <c:pt idx="7">
                  <c:v>4104.0</c:v>
                </c:pt>
                <c:pt idx="8">
                  <c:v>3712.0</c:v>
                </c:pt>
                <c:pt idx="9">
                  <c:v>3991.0</c:v>
                </c:pt>
                <c:pt idx="10">
                  <c:v>6973.0</c:v>
                </c:pt>
                <c:pt idx="11">
                  <c:v>5261.0</c:v>
                </c:pt>
                <c:pt idx="12">
                  <c:v>6225.0</c:v>
                </c:pt>
                <c:pt idx="13">
                  <c:v>7317.0</c:v>
                </c:pt>
                <c:pt idx="14">
                  <c:v>3647.0</c:v>
                </c:pt>
                <c:pt idx="15">
                  <c:v>4829.0</c:v>
                </c:pt>
                <c:pt idx="16">
                  <c:v>5857.0</c:v>
                </c:pt>
                <c:pt idx="17">
                  <c:v>6433.0</c:v>
                </c:pt>
                <c:pt idx="18">
                  <c:v>2158.0</c:v>
                </c:pt>
                <c:pt idx="19">
                  <c:v>2391.0</c:v>
                </c:pt>
                <c:pt idx="20">
                  <c:v>1644.0</c:v>
                </c:pt>
                <c:pt idx="21">
                  <c:v>1000.0</c:v>
                </c:pt>
                <c:pt idx="22">
                  <c:v>10284.0</c:v>
                </c:pt>
                <c:pt idx="23">
                  <c:v>4316.0</c:v>
                </c:pt>
                <c:pt idx="24">
                  <c:v>4262.0</c:v>
                </c:pt>
                <c:pt idx="25">
                  <c:v>5616.0</c:v>
                </c:pt>
                <c:pt idx="26">
                  <c:v>9839.0</c:v>
                </c:pt>
                <c:pt idx="27">
                  <c:v>2529.0</c:v>
                </c:pt>
                <c:pt idx="28">
                  <c:v>6511.0</c:v>
                </c:pt>
                <c:pt idx="29">
                  <c:v>1000.0</c:v>
                </c:pt>
                <c:pt idx="30">
                  <c:v>6542.0</c:v>
                </c:pt>
                <c:pt idx="31">
                  <c:v>7520.0</c:v>
                </c:pt>
                <c:pt idx="32">
                  <c:v>3710.0</c:v>
                </c:pt>
                <c:pt idx="33">
                  <c:v>5877.0</c:v>
                </c:pt>
                <c:pt idx="34">
                  <c:v>5514.0</c:v>
                </c:pt>
                <c:pt idx="35">
                  <c:v>3051.0</c:v>
                </c:pt>
                <c:pt idx="36">
                  <c:v>5051.0</c:v>
                </c:pt>
                <c:pt idx="37">
                  <c:v>5153.0</c:v>
                </c:pt>
                <c:pt idx="38">
                  <c:v>5793.0</c:v>
                </c:pt>
                <c:pt idx="39">
                  <c:v>10063.0</c:v>
                </c:pt>
                <c:pt idx="40">
                  <c:v>4779.0</c:v>
                </c:pt>
                <c:pt idx="41">
                  <c:v>1718.0</c:v>
                </c:pt>
                <c:pt idx="42">
                  <c:v>4021.0</c:v>
                </c:pt>
                <c:pt idx="43">
                  <c:v>3850.0</c:v>
                </c:pt>
                <c:pt idx="44">
                  <c:v>3531.0</c:v>
                </c:pt>
                <c:pt idx="45">
                  <c:v>10014.0</c:v>
                </c:pt>
                <c:pt idx="46">
                  <c:v>4344.0</c:v>
                </c:pt>
                <c:pt idx="47">
                  <c:v>6556.0</c:v>
                </c:pt>
                <c:pt idx="48">
                  <c:v>6680.0</c:v>
                </c:pt>
                <c:pt idx="49">
                  <c:v>2453.0</c:v>
                </c:pt>
                <c:pt idx="50">
                  <c:v>3337.0</c:v>
                </c:pt>
                <c:pt idx="51">
                  <c:v>5391.0</c:v>
                </c:pt>
                <c:pt idx="52">
                  <c:v>7391.0</c:v>
                </c:pt>
                <c:pt idx="53">
                  <c:v>5934.0</c:v>
                </c:pt>
                <c:pt idx="54">
                  <c:v>4225.0</c:v>
                </c:pt>
                <c:pt idx="55">
                  <c:v>3750.0</c:v>
                </c:pt>
                <c:pt idx="56">
                  <c:v>7131.0</c:v>
                </c:pt>
                <c:pt idx="57">
                  <c:v>3272.0</c:v>
                </c:pt>
                <c:pt idx="58">
                  <c:v>3606.0</c:v>
                </c:pt>
                <c:pt idx="59">
                  <c:v>8818.0</c:v>
                </c:pt>
                <c:pt idx="60">
                  <c:v>5718.0</c:v>
                </c:pt>
                <c:pt idx="61">
                  <c:v>3316.0</c:v>
                </c:pt>
                <c:pt idx="62">
                  <c:v>6098.0</c:v>
                </c:pt>
                <c:pt idx="63">
                  <c:v>3984.0</c:v>
                </c:pt>
                <c:pt idx="64">
                  <c:v>6349.0</c:v>
                </c:pt>
                <c:pt idx="65">
                  <c:v>9165.0</c:v>
                </c:pt>
                <c:pt idx="66">
                  <c:v>4765.0</c:v>
                </c:pt>
                <c:pt idx="67">
                  <c:v>4291.0</c:v>
                </c:pt>
                <c:pt idx="68">
                  <c:v>4421.0</c:v>
                </c:pt>
                <c:pt idx="69">
                  <c:v>4405.0</c:v>
                </c:pt>
                <c:pt idx="70">
                  <c:v>3175.0</c:v>
                </c:pt>
                <c:pt idx="71">
                  <c:v>3501.0</c:v>
                </c:pt>
                <c:pt idx="72">
                  <c:v>6049.0</c:v>
                </c:pt>
                <c:pt idx="73">
                  <c:v>4859.0</c:v>
                </c:pt>
                <c:pt idx="74">
                  <c:v>2095.0</c:v>
                </c:pt>
                <c:pt idx="75">
                  <c:v>7110.0</c:v>
                </c:pt>
                <c:pt idx="76">
                  <c:v>9364.0</c:v>
                </c:pt>
                <c:pt idx="77">
                  <c:v>5526.0</c:v>
                </c:pt>
                <c:pt idx="78">
                  <c:v>1740.0</c:v>
                </c:pt>
                <c:pt idx="79">
                  <c:v>3064.0</c:v>
                </c:pt>
                <c:pt idx="80">
                  <c:v>4536.0</c:v>
                </c:pt>
                <c:pt idx="81">
                  <c:v>5607.0</c:v>
                </c:pt>
                <c:pt idx="82">
                  <c:v>4554.0</c:v>
                </c:pt>
                <c:pt idx="83">
                  <c:v>6000.0</c:v>
                </c:pt>
                <c:pt idx="84">
                  <c:v>4306.0</c:v>
                </c:pt>
                <c:pt idx="85">
                  <c:v>1869.0</c:v>
                </c:pt>
                <c:pt idx="86">
                  <c:v>3396.0</c:v>
                </c:pt>
                <c:pt idx="87">
                  <c:v>8636.0</c:v>
                </c:pt>
                <c:pt idx="88">
                  <c:v>5322.0</c:v>
                </c:pt>
                <c:pt idx="89">
                  <c:v>4371.0</c:v>
                </c:pt>
                <c:pt idx="90">
                  <c:v>3303.0</c:v>
                </c:pt>
                <c:pt idx="91">
                  <c:v>8888.0</c:v>
                </c:pt>
                <c:pt idx="92">
                  <c:v>3286.0</c:v>
                </c:pt>
                <c:pt idx="93">
                  <c:v>2634.0</c:v>
                </c:pt>
                <c:pt idx="94">
                  <c:v>6533.0</c:v>
                </c:pt>
                <c:pt idx="95">
                  <c:v>3382.0</c:v>
                </c:pt>
                <c:pt idx="96">
                  <c:v>5207.0</c:v>
                </c:pt>
                <c:pt idx="97">
                  <c:v>5957.0</c:v>
                </c:pt>
                <c:pt idx="98">
                  <c:v>4671.0</c:v>
                </c:pt>
                <c:pt idx="99">
                  <c:v>5369.0</c:v>
                </c:pt>
              </c:numCache>
            </c:numRef>
          </c:xVal>
          <c:yVal>
            <c:numRef>
              <c:f>Sheet2!$B$27:$B$126</c:f>
              <c:numCache>
                <c:formatCode>General</c:formatCode>
                <c:ptCount val="100"/>
                <c:pt idx="0">
                  <c:v>6556.724784718611</c:v>
                </c:pt>
                <c:pt idx="1">
                  <c:v>7103.23824153745</c:v>
                </c:pt>
                <c:pt idx="2">
                  <c:v>3409.983625277395</c:v>
                </c:pt>
                <c:pt idx="3">
                  <c:v>5414.68321127655</c:v>
                </c:pt>
                <c:pt idx="4">
                  <c:v>3124.064776418511</c:v>
                </c:pt>
                <c:pt idx="5">
                  <c:v>6072.296563651984</c:v>
                </c:pt>
                <c:pt idx="6">
                  <c:v>3261.305823870775</c:v>
                </c:pt>
                <c:pt idx="7">
                  <c:v>4116.61163745721</c:v>
                </c:pt>
                <c:pt idx="8">
                  <c:v>3796.38252673526</c:v>
                </c:pt>
                <c:pt idx="9">
                  <c:v>4024.300694825628</c:v>
                </c:pt>
                <c:pt idx="10">
                  <c:v>6460.32928710333</c:v>
                </c:pt>
                <c:pt idx="11">
                  <c:v>5061.777660685011</c:v>
                </c:pt>
                <c:pt idx="12">
                  <c:v>5849.279861542055</c:v>
                </c:pt>
                <c:pt idx="13">
                  <c:v>6741.346669981776</c:v>
                </c:pt>
                <c:pt idx="14">
                  <c:v>3743.283311947182</c:v>
                </c:pt>
                <c:pt idx="15">
                  <c:v>4708.872110093472</c:v>
                </c:pt>
                <c:pt idx="16">
                  <c:v>5548.656614741856</c:v>
                </c:pt>
                <c:pt idx="17">
                  <c:v>6019.197348863906</c:v>
                </c:pt>
                <c:pt idx="18">
                  <c:v>2526.90283780181</c:v>
                </c:pt>
                <c:pt idx="19">
                  <c:v>2717.243100042154</c:v>
                </c:pt>
                <c:pt idx="20">
                  <c:v>2107.010585477619</c:v>
                </c:pt>
                <c:pt idx="21">
                  <c:v>1580.919903577271</c:v>
                </c:pt>
                <c:pt idx="22">
                  <c:v>9165.12159730838</c:v>
                </c:pt>
                <c:pt idx="23">
                  <c:v>4289.796768766022</c:v>
                </c:pt>
                <c:pt idx="24">
                  <c:v>4245.68357494208</c:v>
                </c:pt>
                <c:pt idx="25">
                  <c:v>5351.781064527594</c:v>
                </c:pt>
                <c:pt idx="26">
                  <c:v>8801.596203759229</c:v>
                </c:pt>
                <c:pt idx="27">
                  <c:v>2829.976817592228</c:v>
                </c:pt>
                <c:pt idx="28">
                  <c:v>6082.9164066096</c:v>
                </c:pt>
                <c:pt idx="29">
                  <c:v>1580.919903577271</c:v>
                </c:pt>
                <c:pt idx="30">
                  <c:v>6108.240647508531</c:v>
                </c:pt>
                <c:pt idx="31">
                  <c:v>6907.17960231993</c:v>
                </c:pt>
                <c:pt idx="32">
                  <c:v>3794.748704741781</c:v>
                </c:pt>
                <c:pt idx="33">
                  <c:v>5564.99483467665</c:v>
                </c:pt>
                <c:pt idx="34">
                  <c:v>5268.456142860148</c:v>
                </c:pt>
                <c:pt idx="35">
                  <c:v>3256.404357890337</c:v>
                </c:pt>
                <c:pt idx="36">
                  <c:v>4890.22635136968</c:v>
                </c:pt>
                <c:pt idx="37">
                  <c:v>4973.551273037126</c:v>
                </c:pt>
                <c:pt idx="38">
                  <c:v>5496.374310950517</c:v>
                </c:pt>
                <c:pt idx="39">
                  <c:v>8984.584267028913</c:v>
                </c:pt>
                <c:pt idx="40">
                  <c:v>4668.02656025649</c:v>
                </c:pt>
                <c:pt idx="41">
                  <c:v>2167.461999236355</c:v>
                </c:pt>
                <c:pt idx="42">
                  <c:v>4048.808024727819</c:v>
                </c:pt>
                <c:pt idx="43">
                  <c:v>3909.116244285335</c:v>
                </c:pt>
                <c:pt idx="44">
                  <c:v>3648.52163632538</c:v>
                </c:pt>
                <c:pt idx="45">
                  <c:v>8944.555628188671</c:v>
                </c:pt>
                <c:pt idx="46">
                  <c:v>4312.670276674733</c:v>
                </c:pt>
                <c:pt idx="47">
                  <c:v>6119.677401462886</c:v>
                </c:pt>
                <c:pt idx="48">
                  <c:v>6220.974365058605</c:v>
                </c:pt>
                <c:pt idx="49">
                  <c:v>2767.891581840013</c:v>
                </c:pt>
                <c:pt idx="50">
                  <c:v>3490.040902957883</c:v>
                </c:pt>
                <c:pt idx="51">
                  <c:v>5167.976090261169</c:v>
                </c:pt>
                <c:pt idx="52">
                  <c:v>6801.798083740512</c:v>
                </c:pt>
                <c:pt idx="53">
                  <c:v>5611.55876149081</c:v>
                </c:pt>
                <c:pt idx="54">
                  <c:v>4215.457868062712</c:v>
                </c:pt>
                <c:pt idx="55">
                  <c:v>3827.425144611368</c:v>
                </c:pt>
                <c:pt idx="56">
                  <c:v>6589.401224588197</c:v>
                </c:pt>
                <c:pt idx="57">
                  <c:v>3436.941688169805</c:v>
                </c:pt>
                <c:pt idx="58">
                  <c:v>3709.789961080855</c:v>
                </c:pt>
                <c:pt idx="59">
                  <c:v>7967.530076088024</c:v>
                </c:pt>
                <c:pt idx="60">
                  <c:v>5435.105986195041</c:v>
                </c:pt>
                <c:pt idx="61">
                  <c:v>3472.88577202635</c:v>
                </c:pt>
                <c:pt idx="62">
                  <c:v>5745.532164956116</c:v>
                </c:pt>
                <c:pt idx="63">
                  <c:v>4018.58231784845</c:v>
                </c:pt>
                <c:pt idx="64">
                  <c:v>5950.576825137774</c:v>
                </c:pt>
                <c:pt idx="65">
                  <c:v>8250.998191956689</c:v>
                </c:pt>
                <c:pt idx="66">
                  <c:v>4656.589806302134</c:v>
                </c:pt>
                <c:pt idx="67">
                  <c:v>4269.37399384753</c:v>
                </c:pt>
                <c:pt idx="68">
                  <c:v>4375.572423423687</c:v>
                </c:pt>
                <c:pt idx="69">
                  <c:v>4362.501847475852</c:v>
                </c:pt>
                <c:pt idx="70">
                  <c:v>3357.701321486057</c:v>
                </c:pt>
                <c:pt idx="71">
                  <c:v>3624.01430642319</c:v>
                </c:pt>
                <c:pt idx="72">
                  <c:v>5705.503526115872</c:v>
                </c:pt>
                <c:pt idx="73">
                  <c:v>4733.379439995664</c:v>
                </c:pt>
                <c:pt idx="74">
                  <c:v>2475.437445007211</c:v>
                </c:pt>
                <c:pt idx="75">
                  <c:v>6572.246093656664</c:v>
                </c:pt>
                <c:pt idx="76">
                  <c:v>8413.563480307882</c:v>
                </c:pt>
                <c:pt idx="77">
                  <c:v>5278.259074821024</c:v>
                </c:pt>
                <c:pt idx="78">
                  <c:v>2185.434041164628</c:v>
                </c:pt>
                <c:pt idx="79">
                  <c:v>3267.024200847953</c:v>
                </c:pt>
                <c:pt idx="80">
                  <c:v>4469.51718804875</c:v>
                </c:pt>
                <c:pt idx="81">
                  <c:v>5344.428865556938</c:v>
                </c:pt>
                <c:pt idx="82">
                  <c:v>4484.221585990063</c:v>
                </c:pt>
                <c:pt idx="83">
                  <c:v>5665.474887275629</c:v>
                </c:pt>
                <c:pt idx="84">
                  <c:v>4281.627658798625</c:v>
                </c:pt>
                <c:pt idx="85">
                  <c:v>2290.815559744045</c:v>
                </c:pt>
                <c:pt idx="86">
                  <c:v>3538.238651765524</c:v>
                </c:pt>
                <c:pt idx="87">
                  <c:v>7818.852274681403</c:v>
                </c:pt>
                <c:pt idx="88">
                  <c:v>5111.60923148613</c:v>
                </c:pt>
                <c:pt idx="89">
                  <c:v>4334.726873586703</c:v>
                </c:pt>
                <c:pt idx="90">
                  <c:v>3462.265929068734</c:v>
                </c:pt>
                <c:pt idx="91">
                  <c:v>8024.7138458598</c:v>
                </c:pt>
                <c:pt idx="92">
                  <c:v>3448.37844212416</c:v>
                </c:pt>
                <c:pt idx="93">
                  <c:v>2915.752472249894</c:v>
                </c:pt>
                <c:pt idx="94">
                  <c:v>6100.888448537874</c:v>
                </c:pt>
                <c:pt idx="95">
                  <c:v>3526.801897811168</c:v>
                </c:pt>
                <c:pt idx="96">
                  <c:v>5017.664466861068</c:v>
                </c:pt>
                <c:pt idx="97">
                  <c:v>5630.347714415823</c:v>
                </c:pt>
                <c:pt idx="98">
                  <c:v>4579.800172608606</c:v>
                </c:pt>
                <c:pt idx="99">
                  <c:v>5150.004048332896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35536"/>
        <c:axId val="-2119041184"/>
      </c:scatterChart>
      <c:valAx>
        <c:axId val="-211903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41184"/>
        <c:crosses val="autoZero"/>
        <c:crossBetween val="midCat"/>
      </c:valAx>
      <c:valAx>
        <c:axId val="-2119041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Sheet2!$E$27:$E$126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Sheet2!$F$27:$F$126</c:f>
              <c:numCache>
                <c:formatCode>General</c:formatCode>
                <c:ptCount val="100"/>
                <c:pt idx="0">
                  <c:v>1261.0</c:v>
                </c:pt>
                <c:pt idx="1">
                  <c:v>1329.0</c:v>
                </c:pt>
                <c:pt idx="2">
                  <c:v>1368.0</c:v>
                </c:pt>
                <c:pt idx="3">
                  <c:v>1465.0</c:v>
                </c:pt>
                <c:pt idx="4">
                  <c:v>1474.0</c:v>
                </c:pt>
                <c:pt idx="5">
                  <c:v>1619.0</c:v>
                </c:pt>
                <c:pt idx="6">
                  <c:v>1703.0</c:v>
                </c:pt>
                <c:pt idx="7">
                  <c:v>1749.0</c:v>
                </c:pt>
                <c:pt idx="8">
                  <c:v>2076.0</c:v>
                </c:pt>
                <c:pt idx="9">
                  <c:v>2112.0</c:v>
                </c:pt>
                <c:pt idx="10">
                  <c:v>2379.0</c:v>
                </c:pt>
                <c:pt idx="11">
                  <c:v>2440.0</c:v>
                </c:pt>
                <c:pt idx="12">
                  <c:v>2509.0</c:v>
                </c:pt>
                <c:pt idx="13">
                  <c:v>2643.0</c:v>
                </c:pt>
                <c:pt idx="14">
                  <c:v>2656.0</c:v>
                </c:pt>
                <c:pt idx="15">
                  <c:v>2692.0</c:v>
                </c:pt>
                <c:pt idx="16">
                  <c:v>2693.0</c:v>
                </c:pt>
                <c:pt idx="17">
                  <c:v>2695.0</c:v>
                </c:pt>
                <c:pt idx="18">
                  <c:v>2896.0</c:v>
                </c:pt>
                <c:pt idx="19">
                  <c:v>2950.0</c:v>
                </c:pt>
                <c:pt idx="20">
                  <c:v>2992.0</c:v>
                </c:pt>
                <c:pt idx="21">
                  <c:v>3053.0</c:v>
                </c:pt>
                <c:pt idx="22">
                  <c:v>3061.0</c:v>
                </c:pt>
                <c:pt idx="23">
                  <c:v>3236.0</c:v>
                </c:pt>
                <c:pt idx="24">
                  <c:v>3296.0</c:v>
                </c:pt>
                <c:pt idx="25">
                  <c:v>3315.0</c:v>
                </c:pt>
                <c:pt idx="26">
                  <c:v>3325.0</c:v>
                </c:pt>
                <c:pt idx="27">
                  <c:v>3337.0</c:v>
                </c:pt>
                <c:pt idx="28">
                  <c:v>3351.0</c:v>
                </c:pt>
                <c:pt idx="29">
                  <c:v>3395.0</c:v>
                </c:pt>
                <c:pt idx="30">
                  <c:v>3400.0</c:v>
                </c:pt>
                <c:pt idx="31">
                  <c:v>3539.0</c:v>
                </c:pt>
                <c:pt idx="32">
                  <c:v>3561.0</c:v>
                </c:pt>
                <c:pt idx="33">
                  <c:v>3587.0</c:v>
                </c:pt>
                <c:pt idx="34">
                  <c:v>3602.0</c:v>
                </c:pt>
                <c:pt idx="35">
                  <c:v>3608.0</c:v>
                </c:pt>
                <c:pt idx="36">
                  <c:v>3618.0</c:v>
                </c:pt>
                <c:pt idx="37">
                  <c:v>3658.0</c:v>
                </c:pt>
                <c:pt idx="38">
                  <c:v>3757.0</c:v>
                </c:pt>
                <c:pt idx="39">
                  <c:v>3825.0</c:v>
                </c:pt>
                <c:pt idx="40">
                  <c:v>3841.0</c:v>
                </c:pt>
                <c:pt idx="41">
                  <c:v>4240.0</c:v>
                </c:pt>
                <c:pt idx="42">
                  <c:v>4245.0</c:v>
                </c:pt>
                <c:pt idx="43">
                  <c:v>4290.0</c:v>
                </c:pt>
                <c:pt idx="44">
                  <c:v>4435.0</c:v>
                </c:pt>
                <c:pt idx="45">
                  <c:v>4529.0</c:v>
                </c:pt>
                <c:pt idx="46">
                  <c:v>4622.0</c:v>
                </c:pt>
                <c:pt idx="47">
                  <c:v>4631.0</c:v>
                </c:pt>
                <c:pt idx="48">
                  <c:v>4653.0</c:v>
                </c:pt>
                <c:pt idx="49">
                  <c:v>4729.0</c:v>
                </c:pt>
                <c:pt idx="50">
                  <c:v>4792.0</c:v>
                </c:pt>
                <c:pt idx="51">
                  <c:v>4823.0</c:v>
                </c:pt>
                <c:pt idx="52">
                  <c:v>4929.0</c:v>
                </c:pt>
                <c:pt idx="53">
                  <c:v>4938.0</c:v>
                </c:pt>
                <c:pt idx="54">
                  <c:v>5041.0</c:v>
                </c:pt>
                <c:pt idx="55">
                  <c:v>5047.0</c:v>
                </c:pt>
                <c:pt idx="56">
                  <c:v>5087.0</c:v>
                </c:pt>
                <c:pt idx="57">
                  <c:v>5143.0</c:v>
                </c:pt>
                <c:pt idx="58">
                  <c:v>5171.0</c:v>
                </c:pt>
                <c:pt idx="59">
                  <c:v>5212.0</c:v>
                </c:pt>
                <c:pt idx="60">
                  <c:v>5263.0</c:v>
                </c:pt>
                <c:pt idx="61">
                  <c:v>5300.0</c:v>
                </c:pt>
                <c:pt idx="62">
                  <c:v>5300.0</c:v>
                </c:pt>
                <c:pt idx="63">
                  <c:v>5454.0</c:v>
                </c:pt>
                <c:pt idx="64">
                  <c:v>5559.0</c:v>
                </c:pt>
                <c:pt idx="65">
                  <c:v>5653.0</c:v>
                </c:pt>
                <c:pt idx="66">
                  <c:v>5700.0</c:v>
                </c:pt>
                <c:pt idx="67">
                  <c:v>5730.0</c:v>
                </c:pt>
                <c:pt idx="68">
                  <c:v>5769.0</c:v>
                </c:pt>
                <c:pt idx="69">
                  <c:v>5903.0</c:v>
                </c:pt>
                <c:pt idx="70">
                  <c:v>6008.0</c:v>
                </c:pt>
                <c:pt idx="71">
                  <c:v>6086.0</c:v>
                </c:pt>
                <c:pt idx="72">
                  <c:v>6219.0</c:v>
                </c:pt>
                <c:pt idx="73">
                  <c:v>6220.0</c:v>
                </c:pt>
                <c:pt idx="74">
                  <c:v>6222.0</c:v>
                </c:pt>
                <c:pt idx="75">
                  <c:v>6265.0</c:v>
                </c:pt>
                <c:pt idx="76">
                  <c:v>6280.0</c:v>
                </c:pt>
                <c:pt idx="77">
                  <c:v>6406.0</c:v>
                </c:pt>
                <c:pt idx="78">
                  <c:v>6509.0</c:v>
                </c:pt>
                <c:pt idx="79">
                  <c:v>6522.0</c:v>
                </c:pt>
                <c:pt idx="80">
                  <c:v>6638.0</c:v>
                </c:pt>
                <c:pt idx="81">
                  <c:v>6718.0</c:v>
                </c:pt>
                <c:pt idx="82">
                  <c:v>6722.0</c:v>
                </c:pt>
                <c:pt idx="83">
                  <c:v>6823.0</c:v>
                </c:pt>
                <c:pt idx="84">
                  <c:v>6925.0</c:v>
                </c:pt>
                <c:pt idx="85">
                  <c:v>6928.0</c:v>
                </c:pt>
                <c:pt idx="86">
                  <c:v>7115.0</c:v>
                </c:pt>
                <c:pt idx="87">
                  <c:v>7144.0</c:v>
                </c:pt>
                <c:pt idx="88">
                  <c:v>7378.0</c:v>
                </c:pt>
                <c:pt idx="89">
                  <c:v>7473.0</c:v>
                </c:pt>
                <c:pt idx="90">
                  <c:v>7599.0</c:v>
                </c:pt>
                <c:pt idx="91">
                  <c:v>8199.0</c:v>
                </c:pt>
                <c:pt idx="92">
                  <c:v>8302.0</c:v>
                </c:pt>
                <c:pt idx="93">
                  <c:v>8389.0</c:v>
                </c:pt>
                <c:pt idx="94">
                  <c:v>9036.0</c:v>
                </c:pt>
                <c:pt idx="95">
                  <c:v>9067.0</c:v>
                </c:pt>
                <c:pt idx="96">
                  <c:v>9687.0</c:v>
                </c:pt>
                <c:pt idx="97">
                  <c:v>9779.0</c:v>
                </c:pt>
                <c:pt idx="98">
                  <c:v>10831.0</c:v>
                </c:pt>
                <c:pt idx="99">
                  <c:v>11765.0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372096"/>
        <c:axId val="-2117362880"/>
      </c:scatterChart>
      <c:valAx>
        <c:axId val="-211737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362880"/>
        <c:crosses val="autoZero"/>
        <c:crossBetween val="midCat"/>
      </c:valAx>
      <c:valAx>
        <c:axId val="-2117362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37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10</xdr:row>
      <xdr:rowOff>12700</xdr:rowOff>
    </xdr:from>
    <xdr:to>
      <xdr:col>15</xdr:col>
      <xdr:colOff>101600</xdr:colOff>
      <xdr:row>20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21</xdr:row>
      <xdr:rowOff>165100</xdr:rowOff>
    </xdr:from>
    <xdr:to>
      <xdr:col>15</xdr:col>
      <xdr:colOff>76200</xdr:colOff>
      <xdr:row>31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</xdr:colOff>
      <xdr:row>34</xdr:row>
      <xdr:rowOff>0</xdr:rowOff>
    </xdr:from>
    <xdr:to>
      <xdr:col>15</xdr:col>
      <xdr:colOff>12700</xdr:colOff>
      <xdr:row>44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254000</xdr:colOff>
      <xdr:row>11</xdr:row>
      <xdr:rowOff>165100</xdr:rowOff>
    </xdr:from>
    <xdr:to>
      <xdr:col>21</xdr:col>
      <xdr:colOff>254000</xdr:colOff>
      <xdr:row>21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279400</xdr:colOff>
      <xdr:row>34</xdr:row>
      <xdr:rowOff>76200</xdr:rowOff>
    </xdr:from>
    <xdr:to>
      <xdr:col>21</xdr:col>
      <xdr:colOff>279400</xdr:colOff>
      <xdr:row>44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241300</xdr:colOff>
      <xdr:row>23</xdr:row>
      <xdr:rowOff>63500</xdr:rowOff>
    </xdr:from>
    <xdr:to>
      <xdr:col>21</xdr:col>
      <xdr:colOff>241300</xdr:colOff>
      <xdr:row>33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10</xdr:row>
      <xdr:rowOff>50800</xdr:rowOff>
    </xdr:from>
    <xdr:to>
      <xdr:col>16</xdr:col>
      <xdr:colOff>50800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21</xdr:row>
      <xdr:rowOff>63500</xdr:rowOff>
    </xdr:from>
    <xdr:to>
      <xdr:col>16</xdr:col>
      <xdr:colOff>63500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1"/>
  <sheetViews>
    <sheetView topLeftCell="H1" workbookViewId="0">
      <selection activeCell="R5" sqref="R5:V5"/>
    </sheetView>
  </sheetViews>
  <sheetFormatPr baseColWidth="10" defaultColWidth="8.83203125" defaultRowHeight="16" x14ac:dyDescent="0.2"/>
  <cols>
    <col min="1" max="9" width="16.6640625" customWidth="1"/>
    <col min="12" max="12" width="10.6640625" customWidth="1"/>
    <col min="16" max="16" width="12.33203125" bestFit="1" customWidth="1"/>
    <col min="18" max="22" width="18" customWidth="1"/>
    <col min="29" max="33" width="18" style="38" customWidth="1"/>
  </cols>
  <sheetData>
    <row r="1" spans="1:33" ht="4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1" t="s">
        <v>110</v>
      </c>
      <c r="M1" s="1" t="s">
        <v>144</v>
      </c>
      <c r="N1" s="1" t="s">
        <v>145</v>
      </c>
      <c r="P1" s="1" t="s">
        <v>262</v>
      </c>
      <c r="R1" s="1" t="s">
        <v>2</v>
      </c>
      <c r="S1" s="1" t="s">
        <v>7</v>
      </c>
      <c r="T1" s="1" t="s">
        <v>8</v>
      </c>
      <c r="U1" s="1" t="s">
        <v>144</v>
      </c>
      <c r="V1" s="1" t="s">
        <v>256</v>
      </c>
      <c r="AC1" s="26" t="s">
        <v>2</v>
      </c>
      <c r="AD1" s="26" t="s">
        <v>7</v>
      </c>
      <c r="AE1" s="26" t="s">
        <v>8</v>
      </c>
      <c r="AF1" s="26" t="s">
        <v>144</v>
      </c>
      <c r="AG1" s="26" t="s">
        <v>256</v>
      </c>
    </row>
    <row r="2" spans="1:33" x14ac:dyDescent="0.2">
      <c r="A2" t="s">
        <v>9</v>
      </c>
      <c r="B2">
        <v>1</v>
      </c>
      <c r="C2">
        <v>7091</v>
      </c>
      <c r="D2">
        <v>2715</v>
      </c>
      <c r="E2">
        <v>10200</v>
      </c>
      <c r="F2">
        <v>4663</v>
      </c>
      <c r="G2">
        <v>13164</v>
      </c>
      <c r="H2">
        <v>44</v>
      </c>
      <c r="I2">
        <v>15</v>
      </c>
      <c r="L2">
        <f>D2+F2</f>
        <v>7378</v>
      </c>
      <c r="M2">
        <f>G2/E2</f>
        <v>1.2905882352941176</v>
      </c>
      <c r="N2">
        <f>(L2-Sheet2!$B$19-Sheet2!$B$20*Training!C2)</f>
        <v>821.27521528138914</v>
      </c>
      <c r="P2">
        <f>CORREL(L:L,R:R)</f>
        <v>0.77682311749062538</v>
      </c>
      <c r="R2">
        <v>7091</v>
      </c>
      <c r="S2">
        <v>44</v>
      </c>
      <c r="T2">
        <v>15</v>
      </c>
      <c r="U2">
        <v>1.2905882352941176</v>
      </c>
      <c r="V2">
        <v>821.27521528138914</v>
      </c>
      <c r="AC2" s="38" t="s">
        <v>257</v>
      </c>
      <c r="AD2" s="38" t="s">
        <v>258</v>
      </c>
      <c r="AE2" s="38" t="s">
        <v>259</v>
      </c>
      <c r="AF2" s="38" t="s">
        <v>260</v>
      </c>
      <c r="AG2" s="38" t="s">
        <v>261</v>
      </c>
    </row>
    <row r="3" spans="1:33" x14ac:dyDescent="0.2">
      <c r="A3" t="s">
        <v>10</v>
      </c>
      <c r="B3">
        <v>1</v>
      </c>
      <c r="C3">
        <v>7760</v>
      </c>
      <c r="D3">
        <v>2388</v>
      </c>
      <c r="E3">
        <v>12200</v>
      </c>
      <c r="F3">
        <v>3066</v>
      </c>
      <c r="G3">
        <v>22787</v>
      </c>
      <c r="H3">
        <v>43</v>
      </c>
      <c r="I3">
        <v>21</v>
      </c>
      <c r="L3">
        <f t="shared" ref="L3:L66" si="0">D3+F3</f>
        <v>5454</v>
      </c>
      <c r="M3">
        <f t="shared" ref="M3:M66" si="1">G3/E3</f>
        <v>1.8677868852459016</v>
      </c>
      <c r="N3">
        <f>(L3-Sheet2!$B$19-Sheet2!$B$20*Training!C3)</f>
        <v>-1649.2382415374504</v>
      </c>
      <c r="R3">
        <v>7760</v>
      </c>
      <c r="S3">
        <v>43</v>
      </c>
      <c r="T3">
        <v>21</v>
      </c>
      <c r="U3">
        <v>1.8677868852459016</v>
      </c>
      <c r="V3">
        <v>-1649.2382415374504</v>
      </c>
    </row>
    <row r="4" spans="1:33" x14ac:dyDescent="0.2">
      <c r="A4" t="s">
        <v>11</v>
      </c>
      <c r="B4">
        <v>1</v>
      </c>
      <c r="C4">
        <v>3239</v>
      </c>
      <c r="D4">
        <v>2315</v>
      </c>
      <c r="E4">
        <v>10000</v>
      </c>
      <c r="F4">
        <v>1022</v>
      </c>
      <c r="G4">
        <v>9070</v>
      </c>
      <c r="H4">
        <v>46</v>
      </c>
      <c r="I4">
        <v>26</v>
      </c>
      <c r="L4">
        <f t="shared" si="0"/>
        <v>3337</v>
      </c>
      <c r="M4">
        <f t="shared" si="1"/>
        <v>0.90700000000000003</v>
      </c>
      <c r="N4">
        <f>(L4-Sheet2!$B$19-Sheet2!$B$20*Training!C4)</f>
        <v>-72.983625277395276</v>
      </c>
      <c r="R4">
        <v>3239</v>
      </c>
      <c r="S4">
        <v>46</v>
      </c>
      <c r="T4">
        <v>26</v>
      </c>
      <c r="U4">
        <v>0.90700000000000003</v>
      </c>
      <c r="V4">
        <v>-72.983625277395276</v>
      </c>
    </row>
    <row r="5" spans="1:33" x14ac:dyDescent="0.2">
      <c r="A5" t="s">
        <v>12</v>
      </c>
      <c r="B5">
        <v>1</v>
      </c>
      <c r="C5">
        <v>5693</v>
      </c>
      <c r="D5">
        <v>1374</v>
      </c>
      <c r="E5">
        <v>10100</v>
      </c>
      <c r="F5">
        <v>2871</v>
      </c>
      <c r="G5">
        <v>18812</v>
      </c>
      <c r="H5">
        <v>214</v>
      </c>
      <c r="I5">
        <v>-3</v>
      </c>
      <c r="L5">
        <f t="shared" si="0"/>
        <v>4245</v>
      </c>
      <c r="M5">
        <f t="shared" si="1"/>
        <v>1.8625742574257427</v>
      </c>
      <c r="N5">
        <f>(L5-Sheet2!$B$19-Sheet2!$B$20*Training!C5)</f>
        <v>-1169.6832112765496</v>
      </c>
      <c r="R5">
        <v>2889</v>
      </c>
      <c r="S5">
        <v>44</v>
      </c>
      <c r="T5">
        <v>15</v>
      </c>
      <c r="U5">
        <v>3.4546874999999999</v>
      </c>
      <c r="V5">
        <v>-432.06477641851052</v>
      </c>
    </row>
    <row r="6" spans="1:33" x14ac:dyDescent="0.2">
      <c r="A6" t="s">
        <v>13</v>
      </c>
      <c r="B6">
        <v>1</v>
      </c>
      <c r="C6">
        <v>2889</v>
      </c>
      <c r="D6">
        <v>1024</v>
      </c>
      <c r="E6">
        <v>9600</v>
      </c>
      <c r="F6">
        <v>1668</v>
      </c>
      <c r="G6">
        <v>33165</v>
      </c>
      <c r="H6">
        <v>44</v>
      </c>
      <c r="I6">
        <v>15</v>
      </c>
      <c r="L6">
        <f t="shared" si="0"/>
        <v>2692</v>
      </c>
      <c r="M6">
        <f t="shared" si="1"/>
        <v>3.4546874999999999</v>
      </c>
      <c r="N6">
        <f>(L6-Sheet2!$B$19-Sheet2!$B$20*Training!C6)</f>
        <v>-432.06477641851052</v>
      </c>
      <c r="R6">
        <v>2889</v>
      </c>
      <c r="S6">
        <v>44</v>
      </c>
      <c r="T6">
        <v>15</v>
      </c>
      <c r="U6">
        <v>3.4546874999999999</v>
      </c>
      <c r="V6">
        <v>-432.06477641851052</v>
      </c>
    </row>
    <row r="7" spans="1:33" x14ac:dyDescent="0.2">
      <c r="A7" t="s">
        <v>14</v>
      </c>
      <c r="B7">
        <v>1</v>
      </c>
      <c r="C7">
        <v>6498</v>
      </c>
      <c r="D7">
        <v>3192</v>
      </c>
      <c r="E7">
        <v>6600</v>
      </c>
      <c r="F7">
        <v>2461</v>
      </c>
      <c r="G7">
        <v>8866</v>
      </c>
      <c r="H7">
        <v>45</v>
      </c>
      <c r="I7">
        <v>18</v>
      </c>
      <c r="L7">
        <f t="shared" si="0"/>
        <v>5653</v>
      </c>
      <c r="M7">
        <f t="shared" si="1"/>
        <v>1.3433333333333333</v>
      </c>
      <c r="N7">
        <f>(L7-Sheet2!$B$19-Sheet2!$B$20*Training!C7)</f>
        <v>-419.2965636519848</v>
      </c>
      <c r="R7">
        <v>6498</v>
      </c>
      <c r="S7">
        <v>45</v>
      </c>
      <c r="T7">
        <v>18</v>
      </c>
      <c r="U7">
        <v>1.3433333333333333</v>
      </c>
      <c r="V7">
        <v>-419.2965636519848</v>
      </c>
    </row>
    <row r="8" spans="1:33" x14ac:dyDescent="0.2">
      <c r="A8" t="s">
        <v>15</v>
      </c>
      <c r="B8">
        <v>0</v>
      </c>
      <c r="C8">
        <v>3057</v>
      </c>
      <c r="D8">
        <v>979</v>
      </c>
      <c r="E8">
        <v>7400</v>
      </c>
      <c r="F8">
        <v>2679</v>
      </c>
      <c r="G8">
        <v>5059</v>
      </c>
      <c r="H8">
        <v>20</v>
      </c>
      <c r="I8">
        <v>2</v>
      </c>
      <c r="L8">
        <f t="shared" si="0"/>
        <v>3658</v>
      </c>
      <c r="M8">
        <f t="shared" si="1"/>
        <v>0.6836486486486486</v>
      </c>
      <c r="N8">
        <f>(L8-Sheet2!$B$19-Sheet2!$B$20*Training!C8)</f>
        <v>396.69417612922462</v>
      </c>
      <c r="R8">
        <v>3057</v>
      </c>
      <c r="S8">
        <v>20</v>
      </c>
      <c r="T8">
        <v>2</v>
      </c>
      <c r="U8">
        <v>0.6836486486486486</v>
      </c>
      <c r="V8">
        <v>396.69417612922462</v>
      </c>
    </row>
    <row r="9" spans="1:33" x14ac:dyDescent="0.2">
      <c r="A9" t="s">
        <v>16</v>
      </c>
      <c r="B9">
        <v>0</v>
      </c>
      <c r="C9">
        <v>4104</v>
      </c>
      <c r="D9">
        <v>1998</v>
      </c>
      <c r="E9">
        <v>6400</v>
      </c>
      <c r="F9">
        <v>2655</v>
      </c>
      <c r="G9">
        <v>17500</v>
      </c>
      <c r="H9">
        <v>29</v>
      </c>
      <c r="I9">
        <v>6</v>
      </c>
      <c r="L9">
        <f t="shared" si="0"/>
        <v>4653</v>
      </c>
      <c r="M9">
        <f t="shared" si="1"/>
        <v>2.734375</v>
      </c>
      <c r="N9">
        <f>(L9-Sheet2!$B$19-Sheet2!$B$20*Training!C9)</f>
        <v>536.3883625427884</v>
      </c>
      <c r="R9">
        <v>4104</v>
      </c>
      <c r="S9">
        <v>29</v>
      </c>
      <c r="T9">
        <v>6</v>
      </c>
      <c r="U9">
        <v>2.734375</v>
      </c>
      <c r="V9">
        <v>536.3883625427884</v>
      </c>
    </row>
    <row r="10" spans="1:33" x14ac:dyDescent="0.2">
      <c r="A10" t="s">
        <v>17</v>
      </c>
      <c r="B10">
        <v>0</v>
      </c>
      <c r="C10">
        <v>3712</v>
      </c>
      <c r="D10">
        <v>4721</v>
      </c>
      <c r="E10">
        <v>8300</v>
      </c>
      <c r="F10">
        <v>2001</v>
      </c>
      <c r="G10">
        <v>6371</v>
      </c>
      <c r="H10">
        <v>20</v>
      </c>
      <c r="I10">
        <v>2</v>
      </c>
      <c r="L10">
        <f t="shared" si="0"/>
        <v>6722</v>
      </c>
      <c r="M10">
        <f t="shared" si="1"/>
        <v>0.76759036144578319</v>
      </c>
      <c r="N10">
        <f>(L10-Sheet2!$B$19-Sheet2!$B$20*Training!C10)</f>
        <v>2925.6174732647401</v>
      </c>
      <c r="R10">
        <v>3712</v>
      </c>
      <c r="S10">
        <v>20</v>
      </c>
      <c r="T10">
        <v>2</v>
      </c>
      <c r="U10">
        <v>0.76759036144578319</v>
      </c>
      <c r="V10">
        <v>2925.6174732647401</v>
      </c>
    </row>
    <row r="11" spans="1:33" x14ac:dyDescent="0.2">
      <c r="A11" t="s">
        <v>18</v>
      </c>
      <c r="B11">
        <v>1</v>
      </c>
      <c r="C11">
        <v>3991</v>
      </c>
      <c r="D11">
        <v>1531</v>
      </c>
      <c r="E11">
        <v>9500</v>
      </c>
      <c r="F11">
        <v>1461</v>
      </c>
      <c r="G11">
        <v>11544</v>
      </c>
      <c r="H11">
        <v>54</v>
      </c>
      <c r="I11">
        <v>16</v>
      </c>
      <c r="L11">
        <f t="shared" si="0"/>
        <v>2992</v>
      </c>
      <c r="M11">
        <f t="shared" si="1"/>
        <v>1.2151578947368422</v>
      </c>
      <c r="N11">
        <f>(L11-Sheet2!$B$19-Sheet2!$B$20*Training!C11)</f>
        <v>-1032.3006948256284</v>
      </c>
      <c r="R11">
        <v>3991</v>
      </c>
      <c r="S11">
        <v>54</v>
      </c>
      <c r="T11">
        <v>16</v>
      </c>
      <c r="U11">
        <v>1.2151578947368422</v>
      </c>
      <c r="V11">
        <v>-1032.3006948256284</v>
      </c>
    </row>
    <row r="12" spans="1:33" x14ac:dyDescent="0.2">
      <c r="A12" t="s">
        <v>19</v>
      </c>
      <c r="B12">
        <v>1</v>
      </c>
      <c r="C12">
        <v>6973</v>
      </c>
      <c r="D12">
        <v>3781</v>
      </c>
      <c r="E12">
        <v>8200</v>
      </c>
      <c r="F12">
        <v>3334</v>
      </c>
      <c r="G12">
        <v>10125</v>
      </c>
      <c r="H12">
        <v>57</v>
      </c>
      <c r="I12">
        <v>24</v>
      </c>
      <c r="L12">
        <f t="shared" si="0"/>
        <v>7115</v>
      </c>
      <c r="M12">
        <f t="shared" si="1"/>
        <v>1.2347560975609757</v>
      </c>
      <c r="N12">
        <f>(L12-Sheet2!$B$19-Sheet2!$B$20*Training!C12)</f>
        <v>654.67071289667092</v>
      </c>
      <c r="R12">
        <v>6973</v>
      </c>
      <c r="S12">
        <v>57</v>
      </c>
      <c r="T12">
        <v>24</v>
      </c>
      <c r="U12">
        <v>1.2347560975609757</v>
      </c>
      <c r="V12">
        <v>654.67071289667092</v>
      </c>
    </row>
    <row r="13" spans="1:33" x14ac:dyDescent="0.2">
      <c r="A13" t="s">
        <v>20</v>
      </c>
      <c r="B13">
        <v>1</v>
      </c>
      <c r="C13">
        <v>5261</v>
      </c>
      <c r="D13">
        <v>4106</v>
      </c>
      <c r="E13">
        <v>14500</v>
      </c>
      <c r="F13">
        <v>1624</v>
      </c>
      <c r="G13">
        <v>39379</v>
      </c>
      <c r="H13">
        <v>47</v>
      </c>
      <c r="I13">
        <v>14</v>
      </c>
      <c r="L13">
        <f t="shared" si="0"/>
        <v>5730</v>
      </c>
      <c r="M13">
        <f t="shared" si="1"/>
        <v>2.7157931034482758</v>
      </c>
      <c r="N13">
        <f>(L13-Sheet2!$B$19-Sheet2!$B$20*Training!C13)</f>
        <v>668.22233931498886</v>
      </c>
      <c r="R13">
        <v>5261</v>
      </c>
      <c r="S13">
        <v>47</v>
      </c>
      <c r="T13">
        <v>14</v>
      </c>
      <c r="U13">
        <v>2.7157931034482758</v>
      </c>
      <c r="V13">
        <v>668.22233931498886</v>
      </c>
    </row>
    <row r="14" spans="1:33" x14ac:dyDescent="0.2">
      <c r="A14" t="s">
        <v>21</v>
      </c>
      <c r="B14">
        <v>1</v>
      </c>
      <c r="C14">
        <v>6225</v>
      </c>
      <c r="D14">
        <v>1631</v>
      </c>
      <c r="E14">
        <v>8100</v>
      </c>
      <c r="F14">
        <v>1694</v>
      </c>
      <c r="G14">
        <v>41210</v>
      </c>
      <c r="H14">
        <v>27</v>
      </c>
      <c r="I14">
        <v>9</v>
      </c>
      <c r="L14">
        <f t="shared" si="0"/>
        <v>3325</v>
      </c>
      <c r="M14">
        <f t="shared" si="1"/>
        <v>5.0876543209876539</v>
      </c>
      <c r="N14">
        <f>(L14-Sheet2!$B$19-Sheet2!$B$20*Training!C14)</f>
        <v>-2524.2798615420552</v>
      </c>
      <c r="R14">
        <v>6225</v>
      </c>
      <c r="S14">
        <v>27</v>
      </c>
      <c r="T14">
        <v>9</v>
      </c>
      <c r="U14">
        <v>5.0876543209876539</v>
      </c>
      <c r="V14">
        <v>-2524.2798615420552</v>
      </c>
    </row>
    <row r="15" spans="1:33" x14ac:dyDescent="0.2">
      <c r="A15" t="s">
        <v>22</v>
      </c>
      <c r="B15">
        <v>1</v>
      </c>
      <c r="C15">
        <v>7317</v>
      </c>
      <c r="D15">
        <v>3048</v>
      </c>
      <c r="E15">
        <v>10500</v>
      </c>
      <c r="F15">
        <v>4551</v>
      </c>
      <c r="G15">
        <v>20368</v>
      </c>
      <c r="H15">
        <v>44</v>
      </c>
      <c r="I15">
        <v>18</v>
      </c>
      <c r="L15">
        <f t="shared" si="0"/>
        <v>7599</v>
      </c>
      <c r="M15">
        <f t="shared" si="1"/>
        <v>1.9398095238095239</v>
      </c>
      <c r="N15">
        <f>(L15-Sheet2!$B$19-Sheet2!$B$20*Training!C15)</f>
        <v>857.65333001822364</v>
      </c>
      <c r="R15">
        <v>7317</v>
      </c>
      <c r="S15">
        <v>44</v>
      </c>
      <c r="T15">
        <v>18</v>
      </c>
      <c r="U15">
        <v>1.9398095238095239</v>
      </c>
      <c r="V15">
        <v>857.65333001822364</v>
      </c>
    </row>
    <row r="16" spans="1:33" x14ac:dyDescent="0.2">
      <c r="A16" t="s">
        <v>23</v>
      </c>
      <c r="B16">
        <v>1</v>
      </c>
      <c r="C16">
        <v>3647</v>
      </c>
      <c r="D16">
        <v>2046</v>
      </c>
      <c r="E16">
        <v>8300</v>
      </c>
      <c r="F16">
        <v>1354</v>
      </c>
      <c r="G16">
        <v>9627</v>
      </c>
      <c r="H16">
        <v>38</v>
      </c>
      <c r="I16">
        <v>15</v>
      </c>
      <c r="L16">
        <f t="shared" si="0"/>
        <v>3400</v>
      </c>
      <c r="M16">
        <f t="shared" si="1"/>
        <v>1.1598795180722892</v>
      </c>
      <c r="N16">
        <f>(L16-Sheet2!$B$19-Sheet2!$B$20*Training!C16)</f>
        <v>-343.28331194718157</v>
      </c>
      <c r="R16">
        <v>3647</v>
      </c>
      <c r="S16">
        <v>38</v>
      </c>
      <c r="T16">
        <v>15</v>
      </c>
      <c r="U16">
        <v>1.1598795180722892</v>
      </c>
      <c r="V16">
        <v>-343.28331194718157</v>
      </c>
    </row>
    <row r="17" spans="1:22" x14ac:dyDescent="0.2">
      <c r="A17" t="s">
        <v>24</v>
      </c>
      <c r="B17">
        <v>1</v>
      </c>
      <c r="C17">
        <v>4829</v>
      </c>
      <c r="D17">
        <v>1454</v>
      </c>
      <c r="E17">
        <v>11400</v>
      </c>
      <c r="F17">
        <v>2164</v>
      </c>
      <c r="G17">
        <v>14903</v>
      </c>
      <c r="H17">
        <v>34</v>
      </c>
      <c r="I17">
        <v>13</v>
      </c>
      <c r="L17">
        <f t="shared" si="0"/>
        <v>3618</v>
      </c>
      <c r="M17">
        <f t="shared" si="1"/>
        <v>1.3072807017543859</v>
      </c>
      <c r="N17">
        <f>(L17-Sheet2!$B$19-Sheet2!$B$20*Training!C17)</f>
        <v>-1090.8721100934731</v>
      </c>
      <c r="R17">
        <v>4829</v>
      </c>
      <c r="S17">
        <v>34</v>
      </c>
      <c r="T17">
        <v>13</v>
      </c>
      <c r="U17">
        <v>1.3072807017543859</v>
      </c>
      <c r="V17">
        <v>-1090.8721100934731</v>
      </c>
    </row>
    <row r="18" spans="1:22" x14ac:dyDescent="0.2">
      <c r="A18" t="s">
        <v>25</v>
      </c>
      <c r="B18">
        <v>1</v>
      </c>
      <c r="C18">
        <v>5857</v>
      </c>
      <c r="D18">
        <v>2611</v>
      </c>
      <c r="E18">
        <v>8800</v>
      </c>
      <c r="F18">
        <v>3654</v>
      </c>
      <c r="G18">
        <v>36451</v>
      </c>
      <c r="H18">
        <v>38</v>
      </c>
      <c r="I18">
        <v>17</v>
      </c>
      <c r="L18">
        <f t="shared" si="0"/>
        <v>6265</v>
      </c>
      <c r="M18">
        <f t="shared" si="1"/>
        <v>4.1421590909090913</v>
      </c>
      <c r="N18">
        <f>(L18-Sheet2!$B$19-Sheet2!$B$20*Training!C18)</f>
        <v>716.34338525814383</v>
      </c>
      <c r="R18">
        <v>5857</v>
      </c>
      <c r="S18">
        <v>38</v>
      </c>
      <c r="T18">
        <v>17</v>
      </c>
      <c r="U18">
        <v>4.1421590909090913</v>
      </c>
      <c r="V18">
        <v>716.34338525814383</v>
      </c>
    </row>
    <row r="19" spans="1:22" x14ac:dyDescent="0.2">
      <c r="A19" t="s">
        <v>26</v>
      </c>
      <c r="B19">
        <v>1</v>
      </c>
      <c r="C19">
        <v>6433</v>
      </c>
      <c r="D19">
        <v>3451</v>
      </c>
      <c r="E19">
        <v>13300</v>
      </c>
      <c r="F19">
        <v>1590</v>
      </c>
      <c r="G19">
        <v>32285</v>
      </c>
      <c r="H19">
        <v>35</v>
      </c>
      <c r="I19">
        <v>13</v>
      </c>
      <c r="L19">
        <f t="shared" si="0"/>
        <v>5041</v>
      </c>
      <c r="M19">
        <f t="shared" si="1"/>
        <v>2.4274436090225562</v>
      </c>
      <c r="N19">
        <f>(L19-Sheet2!$B$19-Sheet2!$B$20*Training!C19)</f>
        <v>-978.19734886390688</v>
      </c>
      <c r="R19">
        <v>6433</v>
      </c>
      <c r="S19">
        <v>35</v>
      </c>
      <c r="T19">
        <v>13</v>
      </c>
      <c r="U19">
        <v>2.4274436090225562</v>
      </c>
      <c r="V19">
        <v>-978.19734886390688</v>
      </c>
    </row>
    <row r="20" spans="1:22" x14ac:dyDescent="0.2">
      <c r="A20" t="s">
        <v>27</v>
      </c>
      <c r="B20">
        <v>0</v>
      </c>
      <c r="C20">
        <v>2158</v>
      </c>
      <c r="D20">
        <v>1500</v>
      </c>
      <c r="E20">
        <v>4500</v>
      </c>
      <c r="F20">
        <v>1736</v>
      </c>
      <c r="G20">
        <v>5578</v>
      </c>
      <c r="H20">
        <v>18</v>
      </c>
      <c r="I20">
        <v>0</v>
      </c>
      <c r="L20">
        <f t="shared" si="0"/>
        <v>3236</v>
      </c>
      <c r="M20">
        <f t="shared" si="1"/>
        <v>1.2395555555555555</v>
      </c>
      <c r="N20">
        <f>(L20-Sheet2!$B$19-Sheet2!$B$20*Training!C20)</f>
        <v>709.09716219818961</v>
      </c>
      <c r="R20">
        <v>2158</v>
      </c>
      <c r="S20">
        <v>18</v>
      </c>
      <c r="T20">
        <v>0</v>
      </c>
      <c r="U20">
        <v>1.2395555555555555</v>
      </c>
      <c r="V20">
        <v>709.09716219818961</v>
      </c>
    </row>
    <row r="21" spans="1:22" x14ac:dyDescent="0.2">
      <c r="A21" t="s">
        <v>28</v>
      </c>
      <c r="B21">
        <v>1</v>
      </c>
      <c r="C21">
        <v>2391</v>
      </c>
      <c r="D21">
        <v>803</v>
      </c>
      <c r="E21">
        <v>11500</v>
      </c>
      <c r="F21">
        <v>946</v>
      </c>
      <c r="G21">
        <v>17475</v>
      </c>
      <c r="H21">
        <v>29</v>
      </c>
      <c r="I21">
        <v>9</v>
      </c>
      <c r="L21">
        <f t="shared" si="0"/>
        <v>1749</v>
      </c>
      <c r="M21">
        <f t="shared" si="1"/>
        <v>1.5195652173913043</v>
      </c>
      <c r="N21">
        <f>(L21-Sheet2!$B$19-Sheet2!$B$20*Training!C21)</f>
        <v>-968.24310004215408</v>
      </c>
      <c r="R21">
        <v>2391</v>
      </c>
      <c r="S21">
        <v>29</v>
      </c>
      <c r="T21">
        <v>9</v>
      </c>
      <c r="U21">
        <v>1.5195652173913043</v>
      </c>
      <c r="V21">
        <v>-968.24310004215408</v>
      </c>
    </row>
    <row r="22" spans="1:22" x14ac:dyDescent="0.2">
      <c r="A22" t="s">
        <v>29</v>
      </c>
      <c r="B22">
        <v>0</v>
      </c>
      <c r="C22">
        <v>1644</v>
      </c>
      <c r="D22">
        <v>512</v>
      </c>
      <c r="E22">
        <v>8500</v>
      </c>
      <c r="F22">
        <v>1564</v>
      </c>
      <c r="G22">
        <v>9265</v>
      </c>
      <c r="H22">
        <v>19</v>
      </c>
      <c r="I22">
        <v>1</v>
      </c>
      <c r="L22">
        <f t="shared" si="0"/>
        <v>2076</v>
      </c>
      <c r="M22">
        <f t="shared" si="1"/>
        <v>1.0900000000000001</v>
      </c>
      <c r="N22">
        <f>(L22-Sheet2!$B$19-Sheet2!$B$20*Training!C22)</f>
        <v>-31.010585477619315</v>
      </c>
      <c r="R22">
        <v>1644</v>
      </c>
      <c r="S22">
        <v>19</v>
      </c>
      <c r="T22">
        <v>1</v>
      </c>
      <c r="U22">
        <v>1.0900000000000001</v>
      </c>
      <c r="V22">
        <v>-31.010585477619315</v>
      </c>
    </row>
    <row r="23" spans="1:22" x14ac:dyDescent="0.2">
      <c r="A23" t="s">
        <v>30</v>
      </c>
      <c r="B23">
        <v>0</v>
      </c>
      <c r="C23">
        <v>1000</v>
      </c>
      <c r="D23">
        <v>923</v>
      </c>
      <c r="E23">
        <v>8100</v>
      </c>
      <c r="F23">
        <v>780</v>
      </c>
      <c r="G23">
        <v>8196</v>
      </c>
      <c r="H23">
        <v>35</v>
      </c>
      <c r="I23">
        <v>3</v>
      </c>
      <c r="L23">
        <f t="shared" si="0"/>
        <v>1703</v>
      </c>
      <c r="M23">
        <f t="shared" si="1"/>
        <v>1.0118518518518518</v>
      </c>
      <c r="N23">
        <f>(L23-Sheet2!$B$19-Sheet2!$B$20*Training!C23)</f>
        <v>122.08009642272918</v>
      </c>
      <c r="R23">
        <v>1000</v>
      </c>
      <c r="S23">
        <v>35</v>
      </c>
      <c r="T23">
        <v>3</v>
      </c>
      <c r="U23">
        <v>1.0118518518518518</v>
      </c>
      <c r="V23">
        <v>122.08009642272918</v>
      </c>
    </row>
    <row r="24" spans="1:22" x14ac:dyDescent="0.2">
      <c r="A24" t="s">
        <v>31</v>
      </c>
      <c r="B24">
        <v>1</v>
      </c>
      <c r="C24">
        <v>10284</v>
      </c>
      <c r="D24">
        <v>2963</v>
      </c>
      <c r="E24">
        <v>7800</v>
      </c>
      <c r="F24">
        <v>6104</v>
      </c>
      <c r="G24">
        <v>7285</v>
      </c>
      <c r="H24">
        <v>31</v>
      </c>
      <c r="I24">
        <v>13</v>
      </c>
      <c r="L24">
        <f t="shared" si="0"/>
        <v>9067</v>
      </c>
      <c r="M24">
        <f t="shared" si="1"/>
        <v>0.93397435897435899</v>
      </c>
      <c r="N24">
        <f>(L24-Sheet2!$B$19-Sheet2!$B$20*Training!C24)</f>
        <v>-98.121597308383571</v>
      </c>
      <c r="R24">
        <v>10284</v>
      </c>
      <c r="S24">
        <v>31</v>
      </c>
      <c r="T24">
        <v>13</v>
      </c>
      <c r="U24">
        <v>0.93397435897435899</v>
      </c>
      <c r="V24">
        <v>-98.121597308383571</v>
      </c>
    </row>
    <row r="25" spans="1:22" x14ac:dyDescent="0.2">
      <c r="A25" t="s">
        <v>32</v>
      </c>
      <c r="B25">
        <v>1</v>
      </c>
      <c r="C25">
        <v>4316</v>
      </c>
      <c r="D25">
        <v>1493</v>
      </c>
      <c r="E25">
        <v>10000</v>
      </c>
      <c r="F25">
        <v>2068</v>
      </c>
      <c r="G25">
        <v>62934</v>
      </c>
      <c r="H25">
        <v>20</v>
      </c>
      <c r="I25">
        <v>2</v>
      </c>
      <c r="L25">
        <f t="shared" si="0"/>
        <v>3561</v>
      </c>
      <c r="M25">
        <f t="shared" si="1"/>
        <v>6.2934000000000001</v>
      </c>
      <c r="N25">
        <f>(L25-Sheet2!$B$19-Sheet2!$B$20*Training!C25)</f>
        <v>-728.79676876602161</v>
      </c>
      <c r="R25">
        <v>4316</v>
      </c>
      <c r="S25">
        <v>20</v>
      </c>
      <c r="T25">
        <v>2</v>
      </c>
      <c r="U25">
        <v>6.2934000000000001</v>
      </c>
      <c r="V25">
        <v>-728.79676876602161</v>
      </c>
    </row>
    <row r="26" spans="1:22" x14ac:dyDescent="0.2">
      <c r="A26" t="s">
        <v>33</v>
      </c>
      <c r="B26">
        <v>1</v>
      </c>
      <c r="C26">
        <v>4262</v>
      </c>
      <c r="D26">
        <v>2492</v>
      </c>
      <c r="E26">
        <v>5000</v>
      </c>
      <c r="F26">
        <v>2720</v>
      </c>
      <c r="G26">
        <v>6775</v>
      </c>
      <c r="H26">
        <v>36</v>
      </c>
      <c r="I26">
        <v>18</v>
      </c>
      <c r="L26">
        <f t="shared" si="0"/>
        <v>5212</v>
      </c>
      <c r="M26">
        <f t="shared" si="1"/>
        <v>1.355</v>
      </c>
      <c r="N26">
        <f>(L26-Sheet2!$B$19-Sheet2!$B$20*Training!C26)</f>
        <v>966.31642505792024</v>
      </c>
      <c r="R26">
        <v>4262</v>
      </c>
      <c r="S26">
        <v>36</v>
      </c>
      <c r="T26">
        <v>18</v>
      </c>
      <c r="U26">
        <v>1.355</v>
      </c>
      <c r="V26">
        <v>966.31642505792024</v>
      </c>
    </row>
    <row r="27" spans="1:22" x14ac:dyDescent="0.2">
      <c r="A27" t="s">
        <v>34</v>
      </c>
      <c r="B27">
        <v>1</v>
      </c>
      <c r="C27">
        <v>5616</v>
      </c>
      <c r="D27">
        <v>3987</v>
      </c>
      <c r="E27">
        <v>14800</v>
      </c>
      <c r="F27">
        <v>2235</v>
      </c>
      <c r="G27">
        <v>17487</v>
      </c>
      <c r="H27">
        <v>28</v>
      </c>
      <c r="I27">
        <v>10</v>
      </c>
      <c r="L27">
        <f t="shared" si="0"/>
        <v>6222</v>
      </c>
      <c r="M27">
        <f t="shared" si="1"/>
        <v>1.1815540540540541</v>
      </c>
      <c r="N27">
        <f>(L27-Sheet2!$B$19-Sheet2!$B$20*Training!C27)</f>
        <v>870.21893547240506</v>
      </c>
      <c r="R27">
        <v>5616</v>
      </c>
      <c r="S27">
        <v>28</v>
      </c>
      <c r="T27">
        <v>10</v>
      </c>
      <c r="U27">
        <v>1.1815540540540541</v>
      </c>
      <c r="V27">
        <v>870.21893547240506</v>
      </c>
    </row>
    <row r="28" spans="1:22" x14ac:dyDescent="0.2">
      <c r="A28" t="s">
        <v>35</v>
      </c>
      <c r="B28">
        <v>1</v>
      </c>
      <c r="C28">
        <v>9839</v>
      </c>
      <c r="D28">
        <v>3737</v>
      </c>
      <c r="E28">
        <v>6000</v>
      </c>
      <c r="F28">
        <v>7094</v>
      </c>
      <c r="G28">
        <v>6320</v>
      </c>
      <c r="H28">
        <v>31</v>
      </c>
      <c r="I28">
        <v>7</v>
      </c>
      <c r="L28">
        <f t="shared" si="0"/>
        <v>10831</v>
      </c>
      <c r="M28">
        <f t="shared" si="1"/>
        <v>1.0533333333333332</v>
      </c>
      <c r="N28">
        <f>(L28-Sheet2!$B$19-Sheet2!$B$20*Training!C28)</f>
        <v>2029.403796240771</v>
      </c>
      <c r="R28">
        <v>9839</v>
      </c>
      <c r="S28">
        <v>31</v>
      </c>
      <c r="T28">
        <v>7</v>
      </c>
      <c r="U28">
        <v>1.0533333333333332</v>
      </c>
      <c r="V28">
        <v>2029.403796240771</v>
      </c>
    </row>
    <row r="29" spans="1:22" x14ac:dyDescent="0.2">
      <c r="A29" t="s">
        <v>36</v>
      </c>
      <c r="B29">
        <v>1</v>
      </c>
      <c r="C29">
        <v>2529</v>
      </c>
      <c r="D29">
        <v>1371</v>
      </c>
      <c r="E29">
        <v>2900</v>
      </c>
      <c r="F29">
        <v>1069</v>
      </c>
      <c r="G29">
        <v>5235</v>
      </c>
      <c r="H29">
        <v>26</v>
      </c>
      <c r="I29">
        <v>8</v>
      </c>
      <c r="L29">
        <f t="shared" si="0"/>
        <v>2440</v>
      </c>
      <c r="M29">
        <f t="shared" si="1"/>
        <v>1.8051724137931036</v>
      </c>
      <c r="N29">
        <f>(L29-Sheet2!$B$19-Sheet2!$B$20*Training!C29)</f>
        <v>-389.9768175922286</v>
      </c>
      <c r="R29">
        <v>2529</v>
      </c>
      <c r="S29">
        <v>26</v>
      </c>
      <c r="T29">
        <v>8</v>
      </c>
      <c r="U29">
        <v>1.8051724137931036</v>
      </c>
      <c r="V29">
        <v>-389.9768175922286</v>
      </c>
    </row>
    <row r="30" spans="1:22" x14ac:dyDescent="0.2">
      <c r="A30" t="s">
        <v>37</v>
      </c>
      <c r="B30">
        <v>1</v>
      </c>
      <c r="C30">
        <v>6511</v>
      </c>
      <c r="D30">
        <v>2093</v>
      </c>
      <c r="E30">
        <v>7700</v>
      </c>
      <c r="F30">
        <v>3915</v>
      </c>
      <c r="G30">
        <v>11965</v>
      </c>
      <c r="H30">
        <v>44</v>
      </c>
      <c r="I30">
        <v>20</v>
      </c>
      <c r="L30">
        <f t="shared" si="0"/>
        <v>6008</v>
      </c>
      <c r="M30">
        <f t="shared" si="1"/>
        <v>1.5538961038961039</v>
      </c>
      <c r="N30">
        <f>(L30-Sheet2!$B$19-Sheet2!$B$20*Training!C30)</f>
        <v>-74.916406609600926</v>
      </c>
      <c r="R30">
        <v>6511</v>
      </c>
      <c r="S30">
        <v>44</v>
      </c>
      <c r="T30">
        <v>20</v>
      </c>
      <c r="U30">
        <v>1.5538961038961039</v>
      </c>
      <c r="V30">
        <v>-74.916406609600926</v>
      </c>
    </row>
    <row r="31" spans="1:22" x14ac:dyDescent="0.2">
      <c r="A31" t="s">
        <v>38</v>
      </c>
      <c r="B31">
        <v>1</v>
      </c>
      <c r="C31">
        <v>1000</v>
      </c>
      <c r="D31">
        <v>642</v>
      </c>
      <c r="E31">
        <v>5000</v>
      </c>
      <c r="F31">
        <v>619</v>
      </c>
      <c r="G31">
        <v>4303</v>
      </c>
      <c r="H31">
        <v>45</v>
      </c>
      <c r="I31">
        <v>15</v>
      </c>
      <c r="L31">
        <f t="shared" si="0"/>
        <v>1261</v>
      </c>
      <c r="M31">
        <f t="shared" si="1"/>
        <v>0.86060000000000003</v>
      </c>
      <c r="N31">
        <f>(L31-Sheet2!$B$19-Sheet2!$B$20*Training!C31)</f>
        <v>-319.91990357727082</v>
      </c>
      <c r="R31">
        <v>1000</v>
      </c>
      <c r="S31">
        <v>45</v>
      </c>
      <c r="T31">
        <v>15</v>
      </c>
      <c r="U31">
        <v>0.86060000000000003</v>
      </c>
      <c r="V31">
        <v>-319.91990357727082</v>
      </c>
    </row>
    <row r="32" spans="1:22" x14ac:dyDescent="0.2">
      <c r="A32" t="s">
        <v>39</v>
      </c>
      <c r="B32">
        <v>1</v>
      </c>
      <c r="C32">
        <v>6542</v>
      </c>
      <c r="D32">
        <v>3928</v>
      </c>
      <c r="E32">
        <v>11500</v>
      </c>
      <c r="F32">
        <v>4374</v>
      </c>
      <c r="G32">
        <v>15516</v>
      </c>
      <c r="H32">
        <v>44</v>
      </c>
      <c r="I32">
        <v>12</v>
      </c>
      <c r="L32">
        <f t="shared" si="0"/>
        <v>8302</v>
      </c>
      <c r="M32">
        <f t="shared" si="1"/>
        <v>1.3492173913043479</v>
      </c>
      <c r="N32">
        <f>(L32-Sheet2!$B$19-Sheet2!$B$20*Training!C32)</f>
        <v>2193.7593524914691</v>
      </c>
      <c r="R32">
        <v>6542</v>
      </c>
      <c r="S32">
        <v>44</v>
      </c>
      <c r="T32">
        <v>12</v>
      </c>
      <c r="U32">
        <v>1.3492173913043479</v>
      </c>
      <c r="V32">
        <v>2193.7593524914691</v>
      </c>
    </row>
    <row r="33" spans="1:22" x14ac:dyDescent="0.2">
      <c r="A33" t="s">
        <v>40</v>
      </c>
      <c r="B33">
        <v>1</v>
      </c>
      <c r="C33">
        <v>7520</v>
      </c>
      <c r="D33">
        <v>3768</v>
      </c>
      <c r="E33">
        <v>6900</v>
      </c>
      <c r="F33">
        <v>961</v>
      </c>
      <c r="G33">
        <v>8009</v>
      </c>
      <c r="H33">
        <v>18</v>
      </c>
      <c r="I33">
        <v>0</v>
      </c>
      <c r="L33">
        <f t="shared" si="0"/>
        <v>4729</v>
      </c>
      <c r="M33">
        <f t="shared" si="1"/>
        <v>1.1607246376811595</v>
      </c>
      <c r="N33">
        <f>(L33-Sheet2!$B$19-Sheet2!$B$20*Training!C33)</f>
        <v>-2178.1796023199295</v>
      </c>
      <c r="R33">
        <v>7520</v>
      </c>
      <c r="S33">
        <v>18</v>
      </c>
      <c r="T33">
        <v>0</v>
      </c>
      <c r="U33">
        <v>1.1607246376811595</v>
      </c>
      <c r="V33">
        <v>-2178.1796023199295</v>
      </c>
    </row>
    <row r="34" spans="1:22" x14ac:dyDescent="0.2">
      <c r="A34" t="s">
        <v>41</v>
      </c>
      <c r="B34">
        <v>1</v>
      </c>
      <c r="C34">
        <v>3710</v>
      </c>
      <c r="D34">
        <v>1763</v>
      </c>
      <c r="E34">
        <v>12600</v>
      </c>
      <c r="F34">
        <v>1290</v>
      </c>
      <c r="G34">
        <v>14896</v>
      </c>
      <c r="H34">
        <v>37</v>
      </c>
      <c r="I34">
        <v>19</v>
      </c>
      <c r="L34">
        <f t="shared" si="0"/>
        <v>3053</v>
      </c>
      <c r="M34">
        <f t="shared" si="1"/>
        <v>1.1822222222222223</v>
      </c>
      <c r="N34">
        <f>(L34-Sheet2!$B$19-Sheet2!$B$20*Training!C34)</f>
        <v>-741.74870474178078</v>
      </c>
      <c r="R34">
        <v>3710</v>
      </c>
      <c r="S34">
        <v>37</v>
      </c>
      <c r="T34">
        <v>19</v>
      </c>
      <c r="U34">
        <v>1.1822222222222223</v>
      </c>
      <c r="V34">
        <v>-741.74870474178078</v>
      </c>
    </row>
    <row r="35" spans="1:22" x14ac:dyDescent="0.2">
      <c r="A35" t="s">
        <v>42</v>
      </c>
      <c r="B35">
        <v>1</v>
      </c>
      <c r="C35">
        <v>5877</v>
      </c>
      <c r="D35">
        <v>4291</v>
      </c>
      <c r="E35">
        <v>4900</v>
      </c>
      <c r="F35">
        <v>756</v>
      </c>
      <c r="G35">
        <v>9336</v>
      </c>
      <c r="H35">
        <v>39</v>
      </c>
      <c r="I35">
        <v>13</v>
      </c>
      <c r="L35">
        <f t="shared" si="0"/>
        <v>5047</v>
      </c>
      <c r="M35">
        <f t="shared" si="1"/>
        <v>1.9053061224489796</v>
      </c>
      <c r="N35">
        <f>(L35-Sheet2!$B$19-Sheet2!$B$20*Training!C35)</f>
        <v>-517.99483467664959</v>
      </c>
      <c r="R35">
        <v>5877</v>
      </c>
      <c r="S35">
        <v>39</v>
      </c>
      <c r="T35">
        <v>13</v>
      </c>
      <c r="U35">
        <v>1.9053061224489796</v>
      </c>
      <c r="V35">
        <v>-517.99483467664959</v>
      </c>
    </row>
    <row r="36" spans="1:22" x14ac:dyDescent="0.2">
      <c r="A36" t="s">
        <v>43</v>
      </c>
      <c r="B36">
        <v>1</v>
      </c>
      <c r="C36">
        <v>5514</v>
      </c>
      <c r="D36">
        <v>566</v>
      </c>
      <c r="E36">
        <v>9000</v>
      </c>
      <c r="F36">
        <v>802</v>
      </c>
      <c r="G36">
        <v>16880</v>
      </c>
      <c r="H36">
        <v>28</v>
      </c>
      <c r="I36">
        <v>6</v>
      </c>
      <c r="L36">
        <f t="shared" si="0"/>
        <v>1368</v>
      </c>
      <c r="M36">
        <f t="shared" si="1"/>
        <v>1.8755555555555556</v>
      </c>
      <c r="N36">
        <f>(L36-Sheet2!$B$19-Sheet2!$B$20*Training!C36)</f>
        <v>-3900.4561428601482</v>
      </c>
      <c r="R36">
        <v>5514</v>
      </c>
      <c r="S36">
        <v>28</v>
      </c>
      <c r="T36">
        <v>6</v>
      </c>
      <c r="U36">
        <v>1.8755555555555556</v>
      </c>
      <c r="V36">
        <v>-3900.4561428601482</v>
      </c>
    </row>
    <row r="37" spans="1:22" x14ac:dyDescent="0.2">
      <c r="A37" t="s">
        <v>44</v>
      </c>
      <c r="B37">
        <v>0</v>
      </c>
      <c r="C37">
        <v>3051</v>
      </c>
      <c r="D37">
        <v>1432</v>
      </c>
      <c r="E37">
        <v>6600</v>
      </c>
      <c r="F37">
        <v>3360</v>
      </c>
      <c r="G37">
        <v>4023</v>
      </c>
      <c r="H37">
        <v>19</v>
      </c>
      <c r="I37">
        <v>1</v>
      </c>
      <c r="L37">
        <f t="shared" si="0"/>
        <v>4792</v>
      </c>
      <c r="M37">
        <f t="shared" si="1"/>
        <v>0.6095454545454545</v>
      </c>
      <c r="N37">
        <f>(L37-Sheet2!$B$19-Sheet2!$B$20*Training!C37)</f>
        <v>1535.5956421096625</v>
      </c>
      <c r="R37">
        <v>3051</v>
      </c>
      <c r="S37">
        <v>19</v>
      </c>
      <c r="T37">
        <v>1</v>
      </c>
      <c r="U37">
        <v>0.6095454545454545</v>
      </c>
      <c r="V37">
        <v>1535.5956421096625</v>
      </c>
    </row>
    <row r="38" spans="1:22" x14ac:dyDescent="0.2">
      <c r="A38" t="s">
        <v>45</v>
      </c>
      <c r="B38">
        <v>1</v>
      </c>
      <c r="C38">
        <v>5051</v>
      </c>
      <c r="D38">
        <v>1758</v>
      </c>
      <c r="E38">
        <v>11400</v>
      </c>
      <c r="F38">
        <v>937</v>
      </c>
      <c r="G38">
        <v>12128</v>
      </c>
      <c r="H38">
        <v>23</v>
      </c>
      <c r="I38">
        <v>5</v>
      </c>
      <c r="L38">
        <f t="shared" si="0"/>
        <v>2695</v>
      </c>
      <c r="M38">
        <f t="shared" si="1"/>
        <v>1.0638596491228069</v>
      </c>
      <c r="N38">
        <f>(L38-Sheet2!$B$19-Sheet2!$B$20*Training!C38)</f>
        <v>-2195.2263513696807</v>
      </c>
      <c r="R38">
        <v>5051</v>
      </c>
      <c r="S38">
        <v>23</v>
      </c>
      <c r="T38">
        <v>5</v>
      </c>
      <c r="U38">
        <v>1.0638596491228069</v>
      </c>
      <c r="V38">
        <v>-2195.2263513696807</v>
      </c>
    </row>
    <row r="39" spans="1:22" x14ac:dyDescent="0.2">
      <c r="A39" t="s">
        <v>46</v>
      </c>
      <c r="B39">
        <v>1</v>
      </c>
      <c r="C39">
        <v>5153</v>
      </c>
      <c r="D39">
        <v>1228</v>
      </c>
      <c r="E39">
        <v>4900</v>
      </c>
      <c r="F39">
        <v>4331</v>
      </c>
      <c r="G39">
        <v>6862</v>
      </c>
      <c r="H39">
        <v>32</v>
      </c>
      <c r="I39">
        <v>13</v>
      </c>
      <c r="L39">
        <f t="shared" si="0"/>
        <v>5559</v>
      </c>
      <c r="M39">
        <f t="shared" si="1"/>
        <v>1.400408163265306</v>
      </c>
      <c r="N39">
        <f>(L39-Sheet2!$B$19-Sheet2!$B$20*Training!C39)</f>
        <v>585.44872696287348</v>
      </c>
      <c r="R39">
        <v>5153</v>
      </c>
      <c r="S39">
        <v>32</v>
      </c>
      <c r="T39">
        <v>13</v>
      </c>
      <c r="U39">
        <v>1.400408163265306</v>
      </c>
      <c r="V39">
        <v>585.44872696287348</v>
      </c>
    </row>
    <row r="40" spans="1:22" x14ac:dyDescent="0.2">
      <c r="A40" t="s">
        <v>47</v>
      </c>
      <c r="B40">
        <v>1</v>
      </c>
      <c r="C40">
        <v>5793</v>
      </c>
      <c r="D40">
        <v>1855</v>
      </c>
      <c r="E40">
        <v>10300</v>
      </c>
      <c r="F40">
        <v>1747</v>
      </c>
      <c r="G40">
        <v>8522</v>
      </c>
      <c r="H40">
        <v>43</v>
      </c>
      <c r="I40">
        <v>19</v>
      </c>
      <c r="L40">
        <f t="shared" si="0"/>
        <v>3602</v>
      </c>
      <c r="M40">
        <f t="shared" si="1"/>
        <v>0.82737864077669898</v>
      </c>
      <c r="N40">
        <f>(L40-Sheet2!$B$19-Sheet2!$B$20*Training!C40)</f>
        <v>-1894.3743109505167</v>
      </c>
      <c r="R40">
        <v>5793</v>
      </c>
      <c r="S40">
        <v>43</v>
      </c>
      <c r="T40">
        <v>19</v>
      </c>
      <c r="U40">
        <v>0.82737864077669898</v>
      </c>
      <c r="V40">
        <v>-1894.3743109505167</v>
      </c>
    </row>
    <row r="41" spans="1:22" x14ac:dyDescent="0.2">
      <c r="A41" t="s">
        <v>48</v>
      </c>
      <c r="B41">
        <v>1</v>
      </c>
      <c r="C41">
        <v>10063</v>
      </c>
      <c r="D41">
        <v>3495</v>
      </c>
      <c r="E41">
        <v>9700</v>
      </c>
      <c r="F41">
        <v>6192</v>
      </c>
      <c r="G41">
        <v>39242</v>
      </c>
      <c r="H41">
        <v>43</v>
      </c>
      <c r="I41">
        <v>14</v>
      </c>
      <c r="L41">
        <f t="shared" si="0"/>
        <v>9687</v>
      </c>
      <c r="M41">
        <f t="shared" si="1"/>
        <v>4.045567010309278</v>
      </c>
      <c r="N41">
        <f>(L41-Sheet2!$B$19-Sheet2!$B$20*Training!C41)</f>
        <v>702.41573297108516</v>
      </c>
      <c r="R41">
        <v>10063</v>
      </c>
      <c r="S41">
        <v>43</v>
      </c>
      <c r="T41">
        <v>14</v>
      </c>
      <c r="U41">
        <v>4.045567010309278</v>
      </c>
      <c r="V41">
        <v>702.41573297108516</v>
      </c>
    </row>
    <row r="42" spans="1:22" x14ac:dyDescent="0.2">
      <c r="A42" t="s">
        <v>49</v>
      </c>
      <c r="B42">
        <v>1</v>
      </c>
      <c r="C42">
        <v>4779</v>
      </c>
      <c r="D42">
        <v>1897</v>
      </c>
      <c r="E42">
        <v>13400</v>
      </c>
      <c r="F42">
        <v>1690</v>
      </c>
      <c r="G42">
        <v>23676</v>
      </c>
      <c r="H42">
        <v>53</v>
      </c>
      <c r="I42">
        <v>14</v>
      </c>
      <c r="L42">
        <f t="shared" si="0"/>
        <v>3587</v>
      </c>
      <c r="M42">
        <f t="shared" si="1"/>
        <v>1.766865671641791</v>
      </c>
      <c r="N42">
        <f>(L42-Sheet2!$B$19-Sheet2!$B$20*Training!C42)</f>
        <v>-1081.0265602564896</v>
      </c>
      <c r="R42">
        <v>4779</v>
      </c>
      <c r="S42">
        <v>53</v>
      </c>
      <c r="T42">
        <v>14</v>
      </c>
      <c r="U42">
        <v>1.766865671641791</v>
      </c>
      <c r="V42">
        <v>-1081.0265602564896</v>
      </c>
    </row>
    <row r="43" spans="1:22" x14ac:dyDescent="0.2">
      <c r="A43" t="s">
        <v>50</v>
      </c>
      <c r="B43">
        <v>0</v>
      </c>
      <c r="C43">
        <v>1718</v>
      </c>
      <c r="D43">
        <v>2009</v>
      </c>
      <c r="E43">
        <v>10600</v>
      </c>
      <c r="F43">
        <v>500</v>
      </c>
      <c r="G43">
        <v>8703</v>
      </c>
      <c r="H43">
        <v>60</v>
      </c>
      <c r="I43">
        <v>8</v>
      </c>
      <c r="L43">
        <f t="shared" si="0"/>
        <v>2509</v>
      </c>
      <c r="M43">
        <f t="shared" si="1"/>
        <v>0.82103773584905659</v>
      </c>
      <c r="N43">
        <f>(L43-Sheet2!$B$19-Sheet2!$B$20*Training!C43)</f>
        <v>341.53800076364496</v>
      </c>
      <c r="R43">
        <v>1718</v>
      </c>
      <c r="S43">
        <v>60</v>
      </c>
      <c r="T43">
        <v>8</v>
      </c>
      <c r="U43">
        <v>0.82103773584905659</v>
      </c>
      <c r="V43">
        <v>341.53800076364496</v>
      </c>
    </row>
    <row r="44" spans="1:22" x14ac:dyDescent="0.2">
      <c r="A44" t="s">
        <v>51</v>
      </c>
      <c r="B44">
        <v>1</v>
      </c>
      <c r="C44">
        <v>4021</v>
      </c>
      <c r="D44">
        <v>1324</v>
      </c>
      <c r="E44">
        <v>11100</v>
      </c>
      <c r="F44">
        <v>2284</v>
      </c>
      <c r="G44">
        <v>21393</v>
      </c>
      <c r="H44">
        <v>27</v>
      </c>
      <c r="I44">
        <v>9</v>
      </c>
      <c r="L44">
        <f t="shared" si="0"/>
        <v>3608</v>
      </c>
      <c r="M44">
        <f t="shared" si="1"/>
        <v>1.9272972972972973</v>
      </c>
      <c r="N44">
        <f>(L44-Sheet2!$B$19-Sheet2!$B$20*Training!C44)</f>
        <v>-440.80802472781852</v>
      </c>
      <c r="R44">
        <v>4021</v>
      </c>
      <c r="S44">
        <v>27</v>
      </c>
      <c r="T44">
        <v>9</v>
      </c>
      <c r="U44">
        <v>1.9272972972972973</v>
      </c>
      <c r="V44">
        <v>-440.80802472781852</v>
      </c>
    </row>
    <row r="45" spans="1:22" x14ac:dyDescent="0.2">
      <c r="A45" t="s">
        <v>52</v>
      </c>
      <c r="B45">
        <v>0</v>
      </c>
      <c r="C45">
        <v>3850</v>
      </c>
      <c r="D45">
        <v>3313</v>
      </c>
      <c r="E45">
        <v>8200</v>
      </c>
      <c r="F45">
        <v>2967</v>
      </c>
      <c r="G45">
        <v>11174</v>
      </c>
      <c r="H45">
        <v>29</v>
      </c>
      <c r="I45">
        <v>6</v>
      </c>
      <c r="L45">
        <f t="shared" si="0"/>
        <v>6280</v>
      </c>
      <c r="M45">
        <f t="shared" si="1"/>
        <v>1.3626829268292684</v>
      </c>
      <c r="N45">
        <f>(L45-Sheet2!$B$19-Sheet2!$B$20*Training!C45)</f>
        <v>2370.8837557146653</v>
      </c>
      <c r="R45">
        <v>3850</v>
      </c>
      <c r="S45">
        <v>29</v>
      </c>
      <c r="T45">
        <v>6</v>
      </c>
      <c r="U45">
        <v>1.3626829268292684</v>
      </c>
      <c r="V45">
        <v>2370.8837557146653</v>
      </c>
    </row>
    <row r="46" spans="1:22" x14ac:dyDescent="0.2">
      <c r="A46" t="s">
        <v>53</v>
      </c>
      <c r="B46">
        <v>1</v>
      </c>
      <c r="C46">
        <v>3531</v>
      </c>
      <c r="D46">
        <v>1481</v>
      </c>
      <c r="E46">
        <v>7500</v>
      </c>
      <c r="F46">
        <v>631</v>
      </c>
      <c r="G46">
        <v>13358</v>
      </c>
      <c r="H46">
        <v>18</v>
      </c>
      <c r="I46">
        <v>0</v>
      </c>
      <c r="L46">
        <f t="shared" si="0"/>
        <v>2112</v>
      </c>
      <c r="M46">
        <f t="shared" si="1"/>
        <v>1.7810666666666666</v>
      </c>
      <c r="N46">
        <f>(L46-Sheet2!$B$19-Sheet2!$B$20*Training!C46)</f>
        <v>-1536.5216363253794</v>
      </c>
      <c r="R46">
        <v>3531</v>
      </c>
      <c r="S46">
        <v>18</v>
      </c>
      <c r="T46">
        <v>0</v>
      </c>
      <c r="U46">
        <v>1.7810666666666666</v>
      </c>
      <c r="V46">
        <v>-1536.5216363253794</v>
      </c>
    </row>
    <row r="47" spans="1:22" x14ac:dyDescent="0.2">
      <c r="A47" t="s">
        <v>54</v>
      </c>
      <c r="B47">
        <v>1</v>
      </c>
      <c r="C47">
        <v>10014</v>
      </c>
      <c r="D47">
        <v>6762</v>
      </c>
      <c r="E47">
        <v>15000</v>
      </c>
      <c r="F47">
        <v>5003</v>
      </c>
      <c r="G47">
        <v>16360</v>
      </c>
      <c r="H47">
        <v>52</v>
      </c>
      <c r="I47">
        <v>13</v>
      </c>
      <c r="L47">
        <f t="shared" si="0"/>
        <v>11765</v>
      </c>
      <c r="M47">
        <f t="shared" si="1"/>
        <v>1.0906666666666667</v>
      </c>
      <c r="N47">
        <f>(L47-Sheet2!$B$19-Sheet2!$B$20*Training!C47)</f>
        <v>2820.4443718113289</v>
      </c>
      <c r="R47">
        <v>10014</v>
      </c>
      <c r="S47">
        <v>52</v>
      </c>
      <c r="T47">
        <v>13</v>
      </c>
      <c r="U47">
        <v>1.0906666666666667</v>
      </c>
      <c r="V47">
        <v>2820.4443718113289</v>
      </c>
    </row>
    <row r="48" spans="1:22" x14ac:dyDescent="0.2">
      <c r="A48" t="s">
        <v>55</v>
      </c>
      <c r="B48">
        <v>1</v>
      </c>
      <c r="C48">
        <v>4344</v>
      </c>
      <c r="D48">
        <v>2955</v>
      </c>
      <c r="E48">
        <v>16300</v>
      </c>
      <c r="F48">
        <v>1974</v>
      </c>
      <c r="G48">
        <v>24917</v>
      </c>
      <c r="H48">
        <v>60</v>
      </c>
      <c r="I48">
        <v>12</v>
      </c>
      <c r="L48">
        <f t="shared" si="0"/>
        <v>4929</v>
      </c>
      <c r="M48">
        <f t="shared" si="1"/>
        <v>1.5286503067484662</v>
      </c>
      <c r="N48">
        <f>(L48-Sheet2!$B$19-Sheet2!$B$20*Training!C48)</f>
        <v>616.32972332526742</v>
      </c>
      <c r="R48">
        <v>4344</v>
      </c>
      <c r="S48">
        <v>60</v>
      </c>
      <c r="T48">
        <v>12</v>
      </c>
      <c r="U48">
        <v>1.5286503067484662</v>
      </c>
      <c r="V48">
        <v>616.32972332526742</v>
      </c>
    </row>
    <row r="49" spans="1:22" x14ac:dyDescent="0.2">
      <c r="A49" t="s">
        <v>56</v>
      </c>
      <c r="B49">
        <v>1</v>
      </c>
      <c r="C49">
        <v>6556</v>
      </c>
      <c r="D49">
        <v>2867</v>
      </c>
      <c r="E49">
        <v>7800</v>
      </c>
      <c r="F49">
        <v>1956</v>
      </c>
      <c r="G49">
        <v>6549</v>
      </c>
      <c r="H49">
        <v>19</v>
      </c>
      <c r="I49">
        <v>1</v>
      </c>
      <c r="L49">
        <f t="shared" si="0"/>
        <v>4823</v>
      </c>
      <c r="M49">
        <f t="shared" si="1"/>
        <v>0.83961538461538465</v>
      </c>
      <c r="N49">
        <f>(L49-Sheet2!$B$19-Sheet2!$B$20*Training!C49)</f>
        <v>-1296.6774014628863</v>
      </c>
      <c r="R49">
        <v>6556</v>
      </c>
      <c r="S49">
        <v>19</v>
      </c>
      <c r="T49">
        <v>1</v>
      </c>
      <c r="U49">
        <v>0.83961538461538465</v>
      </c>
      <c r="V49">
        <v>-1296.6774014628863</v>
      </c>
    </row>
    <row r="50" spans="1:22" x14ac:dyDescent="0.2">
      <c r="A50" t="s">
        <v>57</v>
      </c>
      <c r="B50">
        <v>1</v>
      </c>
      <c r="C50">
        <v>6680</v>
      </c>
      <c r="D50">
        <v>1688</v>
      </c>
      <c r="E50">
        <v>6900</v>
      </c>
      <c r="F50">
        <v>4398</v>
      </c>
      <c r="G50">
        <v>8430</v>
      </c>
      <c r="H50">
        <v>36</v>
      </c>
      <c r="I50">
        <v>18</v>
      </c>
      <c r="L50">
        <f t="shared" si="0"/>
        <v>6086</v>
      </c>
      <c r="M50">
        <f t="shared" si="1"/>
        <v>1.2217391304347827</v>
      </c>
      <c r="N50">
        <f>(L50-Sheet2!$B$19-Sheet2!$B$20*Training!C50)</f>
        <v>-134.97436505860514</v>
      </c>
      <c r="R50">
        <v>6680</v>
      </c>
      <c r="S50">
        <v>36</v>
      </c>
      <c r="T50">
        <v>18</v>
      </c>
      <c r="U50">
        <v>1.2217391304347827</v>
      </c>
      <c r="V50">
        <v>-134.97436505860514</v>
      </c>
    </row>
    <row r="51" spans="1:22" x14ac:dyDescent="0.2">
      <c r="A51" t="s">
        <v>58</v>
      </c>
      <c r="B51">
        <v>1</v>
      </c>
      <c r="C51">
        <v>2453</v>
      </c>
      <c r="D51">
        <v>1687</v>
      </c>
      <c r="E51">
        <v>8000</v>
      </c>
      <c r="F51">
        <v>956</v>
      </c>
      <c r="G51">
        <v>16302</v>
      </c>
      <c r="H51">
        <v>46</v>
      </c>
      <c r="I51">
        <v>15</v>
      </c>
      <c r="L51">
        <f t="shared" si="0"/>
        <v>2643</v>
      </c>
      <c r="M51">
        <f t="shared" si="1"/>
        <v>2.03775</v>
      </c>
      <c r="N51">
        <f>(L51-Sheet2!$B$19-Sheet2!$B$20*Training!C51)</f>
        <v>-124.89158184001371</v>
      </c>
      <c r="R51">
        <v>2453</v>
      </c>
      <c r="S51">
        <v>46</v>
      </c>
      <c r="T51">
        <v>15</v>
      </c>
      <c r="U51">
        <v>2.03775</v>
      </c>
      <c r="V51">
        <v>-124.89158184001371</v>
      </c>
    </row>
    <row r="52" spans="1:22" x14ac:dyDescent="0.2">
      <c r="A52" t="s">
        <v>59</v>
      </c>
      <c r="B52">
        <v>0</v>
      </c>
      <c r="C52">
        <v>3337</v>
      </c>
      <c r="D52">
        <v>825</v>
      </c>
      <c r="E52">
        <v>8600</v>
      </c>
      <c r="F52">
        <v>2932</v>
      </c>
      <c r="G52">
        <v>8183</v>
      </c>
      <c r="H52">
        <v>20</v>
      </c>
      <c r="I52">
        <v>2</v>
      </c>
      <c r="L52">
        <f t="shared" si="0"/>
        <v>3757</v>
      </c>
      <c r="M52">
        <f t="shared" si="1"/>
        <v>0.95151162790697674</v>
      </c>
      <c r="N52">
        <f>(L52-Sheet2!$B$19-Sheet2!$B$20*Training!C52)</f>
        <v>266.95909704211681</v>
      </c>
      <c r="R52">
        <v>3337</v>
      </c>
      <c r="S52">
        <v>20</v>
      </c>
      <c r="T52">
        <v>2</v>
      </c>
      <c r="U52">
        <v>0.95151162790697674</v>
      </c>
      <c r="V52">
        <v>266.95909704211681</v>
      </c>
    </row>
    <row r="53" spans="1:22" x14ac:dyDescent="0.2">
      <c r="A53" t="s">
        <v>60</v>
      </c>
      <c r="B53">
        <v>1</v>
      </c>
      <c r="C53">
        <v>5391</v>
      </c>
      <c r="D53">
        <v>2617</v>
      </c>
      <c r="E53">
        <v>12400</v>
      </c>
      <c r="F53">
        <v>1623</v>
      </c>
      <c r="G53">
        <v>35053</v>
      </c>
      <c r="H53">
        <v>25</v>
      </c>
      <c r="I53">
        <v>7</v>
      </c>
      <c r="L53">
        <f t="shared" si="0"/>
        <v>4240</v>
      </c>
      <c r="M53">
        <f t="shared" si="1"/>
        <v>2.8268548387096772</v>
      </c>
      <c r="N53">
        <f>(L53-Sheet2!$B$19-Sheet2!$B$20*Training!C53)</f>
        <v>-927.97609026116879</v>
      </c>
      <c r="R53">
        <v>5391</v>
      </c>
      <c r="S53">
        <v>25</v>
      </c>
      <c r="T53">
        <v>7</v>
      </c>
      <c r="U53">
        <v>2.8268548387096772</v>
      </c>
      <c r="V53">
        <v>-927.97609026116879</v>
      </c>
    </row>
    <row r="54" spans="1:22" x14ac:dyDescent="0.2">
      <c r="A54" t="s">
        <v>61</v>
      </c>
      <c r="B54">
        <v>1</v>
      </c>
      <c r="C54">
        <v>7391</v>
      </c>
      <c r="D54">
        <v>4798</v>
      </c>
      <c r="E54">
        <v>11100</v>
      </c>
      <c r="F54">
        <v>2675</v>
      </c>
      <c r="G54">
        <v>9760</v>
      </c>
      <c r="H54">
        <v>37</v>
      </c>
      <c r="I54">
        <v>16</v>
      </c>
      <c r="L54">
        <f t="shared" si="0"/>
        <v>7473</v>
      </c>
      <c r="M54">
        <f t="shared" si="1"/>
        <v>0.87927927927927929</v>
      </c>
      <c r="N54">
        <f>(L54-Sheet2!$B$19-Sheet2!$B$20*Training!C54)</f>
        <v>671.20191625948792</v>
      </c>
      <c r="R54">
        <v>7391</v>
      </c>
      <c r="S54">
        <v>37</v>
      </c>
      <c r="T54">
        <v>16</v>
      </c>
      <c r="U54">
        <v>0.87927927927927929</v>
      </c>
      <c r="V54">
        <v>671.20191625948792</v>
      </c>
    </row>
    <row r="55" spans="1:22" x14ac:dyDescent="0.2">
      <c r="A55" t="s">
        <v>62</v>
      </c>
      <c r="B55">
        <v>1</v>
      </c>
      <c r="C55">
        <v>5934</v>
      </c>
      <c r="D55">
        <v>2049</v>
      </c>
      <c r="E55">
        <v>9100</v>
      </c>
      <c r="F55">
        <v>2480</v>
      </c>
      <c r="G55">
        <v>56160</v>
      </c>
      <c r="H55">
        <v>18</v>
      </c>
      <c r="I55">
        <v>0</v>
      </c>
      <c r="L55">
        <f t="shared" si="0"/>
        <v>4529</v>
      </c>
      <c r="M55">
        <f t="shared" si="1"/>
        <v>6.1714285714285717</v>
      </c>
      <c r="N55">
        <f>(L55-Sheet2!$B$19-Sheet2!$B$20*Training!C55)</f>
        <v>-1082.5587614908109</v>
      </c>
      <c r="R55">
        <v>5934</v>
      </c>
      <c r="S55">
        <v>18</v>
      </c>
      <c r="T55">
        <v>0</v>
      </c>
      <c r="U55">
        <v>6.1714285714285717</v>
      </c>
      <c r="V55">
        <v>-1082.5587614908109</v>
      </c>
    </row>
    <row r="56" spans="1:22" x14ac:dyDescent="0.2">
      <c r="A56" t="s">
        <v>63</v>
      </c>
      <c r="B56">
        <v>0</v>
      </c>
      <c r="C56">
        <v>4225</v>
      </c>
      <c r="D56">
        <v>1630</v>
      </c>
      <c r="E56">
        <v>8800</v>
      </c>
      <c r="F56">
        <v>3633</v>
      </c>
      <c r="G56">
        <v>7748</v>
      </c>
      <c r="H56">
        <v>18</v>
      </c>
      <c r="I56">
        <v>0</v>
      </c>
      <c r="L56">
        <f t="shared" si="0"/>
        <v>5263</v>
      </c>
      <c r="M56">
        <f t="shared" si="1"/>
        <v>0.88045454545454549</v>
      </c>
      <c r="N56">
        <f>(L56-Sheet2!$B$19-Sheet2!$B$20*Training!C56)</f>
        <v>1047.5421319372881</v>
      </c>
      <c r="R56">
        <v>4225</v>
      </c>
      <c r="S56">
        <v>18</v>
      </c>
      <c r="T56">
        <v>0</v>
      </c>
      <c r="U56">
        <v>0.88045454545454549</v>
      </c>
      <c r="V56">
        <v>1047.5421319372881</v>
      </c>
    </row>
    <row r="57" spans="1:22" x14ac:dyDescent="0.2">
      <c r="A57" t="s">
        <v>64</v>
      </c>
      <c r="B57">
        <v>1</v>
      </c>
      <c r="C57">
        <v>3750</v>
      </c>
      <c r="D57">
        <v>2614</v>
      </c>
      <c r="E57">
        <v>10000</v>
      </c>
      <c r="F57">
        <v>2324</v>
      </c>
      <c r="G57">
        <v>10035</v>
      </c>
      <c r="H57">
        <v>31</v>
      </c>
      <c r="I57">
        <v>4</v>
      </c>
      <c r="L57">
        <f t="shared" si="0"/>
        <v>4938</v>
      </c>
      <c r="M57">
        <f t="shared" si="1"/>
        <v>1.0035000000000001</v>
      </c>
      <c r="N57">
        <f>(L57-Sheet2!$B$19-Sheet2!$B$20*Training!C57)</f>
        <v>1110.5748553886324</v>
      </c>
      <c r="R57">
        <v>3750</v>
      </c>
      <c r="S57">
        <v>31</v>
      </c>
      <c r="T57">
        <v>4</v>
      </c>
      <c r="U57">
        <v>1.0035000000000001</v>
      </c>
      <c r="V57">
        <v>1110.5748553886324</v>
      </c>
    </row>
    <row r="58" spans="1:22" x14ac:dyDescent="0.2">
      <c r="A58" t="s">
        <v>65</v>
      </c>
      <c r="B58">
        <v>1</v>
      </c>
      <c r="C58">
        <v>7131</v>
      </c>
      <c r="D58">
        <v>3775</v>
      </c>
      <c r="E58">
        <v>11200</v>
      </c>
      <c r="F58">
        <v>2445</v>
      </c>
      <c r="G58">
        <v>10957</v>
      </c>
      <c r="H58">
        <v>18</v>
      </c>
      <c r="I58">
        <v>0</v>
      </c>
      <c r="L58">
        <f t="shared" si="0"/>
        <v>6220</v>
      </c>
      <c r="M58">
        <f t="shared" si="1"/>
        <v>0.97830357142857138</v>
      </c>
      <c r="N58">
        <f>(L58-Sheet2!$B$19-Sheet2!$B$20*Training!C58)</f>
        <v>-369.40122458819769</v>
      </c>
      <c r="R58">
        <v>7131</v>
      </c>
      <c r="S58">
        <v>18</v>
      </c>
      <c r="T58">
        <v>0</v>
      </c>
      <c r="U58">
        <v>0.97830357142857138</v>
      </c>
      <c r="V58">
        <v>-369.40122458819769</v>
      </c>
    </row>
    <row r="59" spans="1:22" x14ac:dyDescent="0.2">
      <c r="A59" t="s">
        <v>66</v>
      </c>
      <c r="B59">
        <v>1</v>
      </c>
      <c r="C59">
        <v>3272</v>
      </c>
      <c r="D59">
        <v>1874</v>
      </c>
      <c r="E59">
        <v>17300</v>
      </c>
      <c r="F59">
        <v>782</v>
      </c>
      <c r="G59">
        <v>46985</v>
      </c>
      <c r="H59">
        <v>18</v>
      </c>
      <c r="I59">
        <v>0</v>
      </c>
      <c r="L59">
        <f t="shared" si="0"/>
        <v>2656</v>
      </c>
      <c r="M59">
        <f t="shared" si="1"/>
        <v>2.7158959537572254</v>
      </c>
      <c r="N59">
        <f>(L59-Sheet2!$B$19-Sheet2!$B$20*Training!C59)</f>
        <v>-780.94168816980482</v>
      </c>
      <c r="R59">
        <v>3272</v>
      </c>
      <c r="S59">
        <v>18</v>
      </c>
      <c r="T59">
        <v>0</v>
      </c>
      <c r="U59">
        <v>2.7158959537572254</v>
      </c>
      <c r="V59">
        <v>-780.94168816980482</v>
      </c>
    </row>
    <row r="60" spans="1:22" x14ac:dyDescent="0.2">
      <c r="A60" t="s">
        <v>67</v>
      </c>
      <c r="B60">
        <v>1</v>
      </c>
      <c r="C60">
        <v>3606</v>
      </c>
      <c r="D60">
        <v>2271</v>
      </c>
      <c r="E60">
        <v>10700</v>
      </c>
      <c r="F60">
        <v>1044</v>
      </c>
      <c r="G60">
        <v>13662</v>
      </c>
      <c r="H60">
        <v>41</v>
      </c>
      <c r="I60">
        <v>10</v>
      </c>
      <c r="L60">
        <f t="shared" si="0"/>
        <v>3315</v>
      </c>
      <c r="M60">
        <f t="shared" si="1"/>
        <v>1.276822429906542</v>
      </c>
      <c r="N60">
        <f>(L60-Sheet2!$B$19-Sheet2!$B$20*Training!C60)</f>
        <v>-394.78996108085494</v>
      </c>
      <c r="R60">
        <v>3606</v>
      </c>
      <c r="S60">
        <v>41</v>
      </c>
      <c r="T60">
        <v>10</v>
      </c>
      <c r="U60">
        <v>1.276822429906542</v>
      </c>
      <c r="V60">
        <v>-394.78996108085494</v>
      </c>
    </row>
    <row r="61" spans="1:22" x14ac:dyDescent="0.2">
      <c r="A61" t="s">
        <v>68</v>
      </c>
      <c r="B61">
        <v>1</v>
      </c>
      <c r="C61">
        <v>8818</v>
      </c>
      <c r="D61">
        <v>3311</v>
      </c>
      <c r="E61">
        <v>14100</v>
      </c>
      <c r="F61">
        <v>3512</v>
      </c>
      <c r="G61">
        <v>34249</v>
      </c>
      <c r="H61">
        <v>32</v>
      </c>
      <c r="I61">
        <v>14</v>
      </c>
      <c r="L61">
        <f t="shared" si="0"/>
        <v>6823</v>
      </c>
      <c r="M61">
        <f t="shared" si="1"/>
        <v>2.4290070921985816</v>
      </c>
      <c r="N61">
        <f>(L61-Sheet2!$B$19-Sheet2!$B$20*Training!C61)</f>
        <v>-1144.5300760880236</v>
      </c>
      <c r="R61">
        <v>8818</v>
      </c>
      <c r="S61">
        <v>32</v>
      </c>
      <c r="T61">
        <v>14</v>
      </c>
      <c r="U61">
        <v>2.4290070921985816</v>
      </c>
      <c r="V61">
        <v>-1144.5300760880236</v>
      </c>
    </row>
    <row r="62" spans="1:22" x14ac:dyDescent="0.2">
      <c r="A62" t="s">
        <v>69</v>
      </c>
      <c r="B62">
        <v>1</v>
      </c>
      <c r="C62">
        <v>5718</v>
      </c>
      <c r="D62">
        <v>4718</v>
      </c>
      <c r="E62">
        <v>7500</v>
      </c>
      <c r="F62">
        <v>2207</v>
      </c>
      <c r="G62">
        <v>11841</v>
      </c>
      <c r="H62">
        <v>33</v>
      </c>
      <c r="I62">
        <v>9</v>
      </c>
      <c r="L62">
        <f t="shared" si="0"/>
        <v>6925</v>
      </c>
      <c r="M62">
        <f t="shared" si="1"/>
        <v>1.5788</v>
      </c>
      <c r="N62">
        <f>(L62-Sheet2!$B$19-Sheet2!$B$20*Training!C62)</f>
        <v>1489.8940138049584</v>
      </c>
      <c r="R62">
        <v>5718</v>
      </c>
      <c r="S62">
        <v>33</v>
      </c>
      <c r="T62">
        <v>9</v>
      </c>
      <c r="U62">
        <v>1.5788</v>
      </c>
      <c r="V62">
        <v>1489.8940138049584</v>
      </c>
    </row>
    <row r="63" spans="1:22" x14ac:dyDescent="0.2">
      <c r="A63" t="s">
        <v>70</v>
      </c>
      <c r="B63">
        <v>1</v>
      </c>
      <c r="C63">
        <v>3316</v>
      </c>
      <c r="D63">
        <v>1226</v>
      </c>
      <c r="E63">
        <v>7600</v>
      </c>
      <c r="F63">
        <v>2070</v>
      </c>
      <c r="G63">
        <v>12037</v>
      </c>
      <c r="H63">
        <v>68</v>
      </c>
      <c r="I63">
        <v>9</v>
      </c>
      <c r="L63">
        <f t="shared" si="0"/>
        <v>3296</v>
      </c>
      <c r="M63">
        <f t="shared" si="1"/>
        <v>1.5838157894736842</v>
      </c>
      <c r="N63">
        <f>(L63-Sheet2!$B$19-Sheet2!$B$20*Training!C63)</f>
        <v>-176.88577202635042</v>
      </c>
      <c r="R63">
        <v>3316</v>
      </c>
      <c r="S63">
        <v>68</v>
      </c>
      <c r="T63">
        <v>9</v>
      </c>
      <c r="U63">
        <v>1.5838157894736842</v>
      </c>
      <c r="V63">
        <v>-176.88577202635042</v>
      </c>
    </row>
    <row r="64" spans="1:22" x14ac:dyDescent="0.2">
      <c r="A64" t="s">
        <v>71</v>
      </c>
      <c r="B64">
        <v>1</v>
      </c>
      <c r="C64">
        <v>6098</v>
      </c>
      <c r="D64">
        <v>4323</v>
      </c>
      <c r="E64">
        <v>11600</v>
      </c>
      <c r="F64">
        <v>2315</v>
      </c>
      <c r="G64">
        <v>131271</v>
      </c>
      <c r="H64">
        <v>19</v>
      </c>
      <c r="I64">
        <v>1</v>
      </c>
      <c r="L64">
        <f t="shared" si="0"/>
        <v>6638</v>
      </c>
      <c r="M64">
        <f t="shared" si="1"/>
        <v>11.31646551724138</v>
      </c>
      <c r="N64">
        <f>(L64-Sheet2!$B$19-Sheet2!$B$20*Training!C64)</f>
        <v>892.4678350438835</v>
      </c>
      <c r="R64">
        <v>6098</v>
      </c>
      <c r="S64">
        <v>19</v>
      </c>
      <c r="T64">
        <v>1</v>
      </c>
      <c r="U64">
        <v>11.31646551724138</v>
      </c>
      <c r="V64">
        <v>892.4678350438835</v>
      </c>
    </row>
    <row r="65" spans="1:22" x14ac:dyDescent="0.2">
      <c r="A65" t="s">
        <v>72</v>
      </c>
      <c r="B65">
        <v>1</v>
      </c>
      <c r="C65">
        <v>3984</v>
      </c>
      <c r="D65">
        <v>2669</v>
      </c>
      <c r="E65">
        <v>2900</v>
      </c>
      <c r="F65">
        <v>1962</v>
      </c>
      <c r="G65">
        <v>3127</v>
      </c>
      <c r="H65">
        <v>38</v>
      </c>
      <c r="I65">
        <v>15</v>
      </c>
      <c r="L65">
        <f t="shared" si="0"/>
        <v>4631</v>
      </c>
      <c r="M65">
        <f t="shared" si="1"/>
        <v>1.0782758620689654</v>
      </c>
      <c r="N65">
        <f>(L65-Sheet2!$B$19-Sheet2!$B$20*Training!C65)</f>
        <v>612.41768215154934</v>
      </c>
      <c r="R65">
        <v>3984</v>
      </c>
      <c r="S65">
        <v>38</v>
      </c>
      <c r="T65">
        <v>15</v>
      </c>
      <c r="U65">
        <v>1.0782758620689654</v>
      </c>
      <c r="V65">
        <v>612.41768215154934</v>
      </c>
    </row>
    <row r="66" spans="1:22" x14ac:dyDescent="0.2">
      <c r="A66" t="s">
        <v>73</v>
      </c>
      <c r="B66">
        <v>1</v>
      </c>
      <c r="C66">
        <v>6349</v>
      </c>
      <c r="D66">
        <v>4107</v>
      </c>
      <c r="E66">
        <v>7900</v>
      </c>
      <c r="F66">
        <v>1193</v>
      </c>
      <c r="G66">
        <v>18929</v>
      </c>
      <c r="H66">
        <v>22</v>
      </c>
      <c r="I66">
        <v>4</v>
      </c>
      <c r="L66">
        <f t="shared" si="0"/>
        <v>5300</v>
      </c>
      <c r="M66">
        <f t="shared" si="1"/>
        <v>2.3960759493670887</v>
      </c>
      <c r="N66">
        <f>(L66-Sheet2!$B$19-Sheet2!$B$20*Training!C66)</f>
        <v>-650.57682513777399</v>
      </c>
      <c r="R66">
        <v>6349</v>
      </c>
      <c r="S66">
        <v>22</v>
      </c>
      <c r="T66">
        <v>4</v>
      </c>
      <c r="U66">
        <v>2.3960759493670887</v>
      </c>
      <c r="V66">
        <v>-650.57682513777399</v>
      </c>
    </row>
    <row r="67" spans="1:22" x14ac:dyDescent="0.2">
      <c r="A67" t="s">
        <v>74</v>
      </c>
      <c r="B67">
        <v>1</v>
      </c>
      <c r="C67">
        <v>9165</v>
      </c>
      <c r="D67">
        <v>7412</v>
      </c>
      <c r="E67">
        <v>9300</v>
      </c>
      <c r="F67">
        <v>2367</v>
      </c>
      <c r="G67">
        <v>9800</v>
      </c>
      <c r="H67">
        <v>43</v>
      </c>
      <c r="I67">
        <v>19</v>
      </c>
      <c r="L67">
        <f t="shared" ref="L67:L101" si="2">D67+F67</f>
        <v>9779</v>
      </c>
      <c r="M67">
        <f t="shared" ref="M67:M101" si="3">G67/E67</f>
        <v>1.053763440860215</v>
      </c>
      <c r="N67">
        <f>(L67-Sheet2!$B$19-Sheet2!$B$20*Training!C67)</f>
        <v>1528.0018080433101</v>
      </c>
      <c r="R67">
        <v>9165</v>
      </c>
      <c r="S67">
        <v>43</v>
      </c>
      <c r="T67">
        <v>19</v>
      </c>
      <c r="U67">
        <v>1.053763440860215</v>
      </c>
      <c r="V67">
        <v>1528.0018080433101</v>
      </c>
    </row>
    <row r="68" spans="1:22" x14ac:dyDescent="0.2">
      <c r="A68" t="s">
        <v>75</v>
      </c>
      <c r="B68">
        <v>1</v>
      </c>
      <c r="C68">
        <v>4765</v>
      </c>
      <c r="D68">
        <v>1786</v>
      </c>
      <c r="E68">
        <v>12900</v>
      </c>
      <c r="F68">
        <v>3301</v>
      </c>
      <c r="G68">
        <v>17501</v>
      </c>
      <c r="H68">
        <v>25</v>
      </c>
      <c r="I68">
        <v>7</v>
      </c>
      <c r="L68">
        <f t="shared" si="2"/>
        <v>5087</v>
      </c>
      <c r="M68">
        <f t="shared" si="3"/>
        <v>1.3566666666666667</v>
      </c>
      <c r="N68">
        <f>(L68-Sheet2!$B$19-Sheet2!$B$20*Training!C68)</f>
        <v>430.41019369786545</v>
      </c>
      <c r="R68">
        <v>4765</v>
      </c>
      <c r="S68">
        <v>25</v>
      </c>
      <c r="T68">
        <v>7</v>
      </c>
      <c r="U68">
        <v>1.3566666666666667</v>
      </c>
      <c r="V68">
        <v>430.41019369786545</v>
      </c>
    </row>
    <row r="69" spans="1:22" x14ac:dyDescent="0.2">
      <c r="A69" t="s">
        <v>76</v>
      </c>
      <c r="B69">
        <v>1</v>
      </c>
      <c r="C69">
        <v>4291</v>
      </c>
      <c r="D69">
        <v>1965</v>
      </c>
      <c r="E69">
        <v>10800</v>
      </c>
      <c r="F69">
        <v>2470</v>
      </c>
      <c r="G69">
        <v>11111</v>
      </c>
      <c r="H69">
        <v>30</v>
      </c>
      <c r="I69">
        <v>9</v>
      </c>
      <c r="L69">
        <f t="shared" si="2"/>
        <v>4435</v>
      </c>
      <c r="M69">
        <f t="shared" si="3"/>
        <v>1.0287962962962962</v>
      </c>
      <c r="N69">
        <f>(L69-Sheet2!$B$19-Sheet2!$B$20*Training!C69)</f>
        <v>165.62600615246993</v>
      </c>
      <c r="R69">
        <v>4291</v>
      </c>
      <c r="S69">
        <v>30</v>
      </c>
      <c r="T69">
        <v>9</v>
      </c>
      <c r="U69">
        <v>1.0287962962962962</v>
      </c>
      <c r="V69">
        <v>165.62600615246993</v>
      </c>
    </row>
    <row r="70" spans="1:22" x14ac:dyDescent="0.2">
      <c r="A70" t="s">
        <v>77</v>
      </c>
      <c r="B70">
        <v>1</v>
      </c>
      <c r="C70">
        <v>4421</v>
      </c>
      <c r="D70">
        <v>2181</v>
      </c>
      <c r="E70">
        <v>12600</v>
      </c>
      <c r="F70">
        <v>1660</v>
      </c>
      <c r="G70">
        <v>13487</v>
      </c>
      <c r="H70">
        <v>26</v>
      </c>
      <c r="I70">
        <v>8</v>
      </c>
      <c r="L70">
        <f t="shared" si="2"/>
        <v>3841</v>
      </c>
      <c r="M70">
        <f t="shared" si="3"/>
        <v>1.0703968253968255</v>
      </c>
      <c r="N70">
        <f>(L70-Sheet2!$B$19-Sheet2!$B$20*Training!C70)</f>
        <v>-534.57242342368727</v>
      </c>
      <c r="R70">
        <v>4421</v>
      </c>
      <c r="S70">
        <v>26</v>
      </c>
      <c r="T70">
        <v>8</v>
      </c>
      <c r="U70">
        <v>1.0703968253968255</v>
      </c>
      <c r="V70">
        <v>-534.57242342368727</v>
      </c>
    </row>
    <row r="71" spans="1:22" x14ac:dyDescent="0.2">
      <c r="A71" t="s">
        <v>78</v>
      </c>
      <c r="B71">
        <v>0</v>
      </c>
      <c r="C71">
        <v>4405</v>
      </c>
      <c r="D71">
        <v>4477</v>
      </c>
      <c r="E71">
        <v>10600</v>
      </c>
      <c r="F71">
        <v>3912</v>
      </c>
      <c r="G71">
        <v>7949</v>
      </c>
      <c r="H71">
        <v>25</v>
      </c>
      <c r="I71">
        <v>5</v>
      </c>
      <c r="L71">
        <f t="shared" si="2"/>
        <v>8389</v>
      </c>
      <c r="M71">
        <f t="shared" si="3"/>
        <v>0.74990566037735851</v>
      </c>
      <c r="N71">
        <f>(L71-Sheet2!$B$19-Sheet2!$B$20*Training!C71)</f>
        <v>4026.4981525241474</v>
      </c>
      <c r="R71">
        <v>4405</v>
      </c>
      <c r="S71">
        <v>25</v>
      </c>
      <c r="T71">
        <v>5</v>
      </c>
      <c r="U71">
        <v>0.74990566037735851</v>
      </c>
      <c r="V71">
        <v>4026.4981525241474</v>
      </c>
    </row>
    <row r="72" spans="1:22" x14ac:dyDescent="0.2">
      <c r="A72" t="s">
        <v>79</v>
      </c>
      <c r="B72">
        <v>1</v>
      </c>
      <c r="C72">
        <v>3175</v>
      </c>
      <c r="D72">
        <v>831</v>
      </c>
      <c r="E72">
        <v>8600</v>
      </c>
      <c r="F72">
        <v>634</v>
      </c>
      <c r="G72">
        <v>7479</v>
      </c>
      <c r="H72">
        <v>42</v>
      </c>
      <c r="I72">
        <v>11</v>
      </c>
      <c r="L72">
        <f t="shared" si="2"/>
        <v>1465</v>
      </c>
      <c r="M72">
        <f t="shared" si="3"/>
        <v>0.86965116279069765</v>
      </c>
      <c r="N72">
        <f>(L72-Sheet2!$B$19-Sheet2!$B$20*Training!C72)</f>
        <v>-1892.7013214860567</v>
      </c>
      <c r="R72">
        <v>3175</v>
      </c>
      <c r="S72">
        <v>42</v>
      </c>
      <c r="T72">
        <v>11</v>
      </c>
      <c r="U72">
        <v>0.86965116279069765</v>
      </c>
      <c r="V72">
        <v>-1892.7013214860567</v>
      </c>
    </row>
    <row r="73" spans="1:22" x14ac:dyDescent="0.2">
      <c r="A73" t="s">
        <v>80</v>
      </c>
      <c r="B73">
        <v>0</v>
      </c>
      <c r="C73">
        <v>3501</v>
      </c>
      <c r="D73">
        <v>500</v>
      </c>
      <c r="E73">
        <v>8300</v>
      </c>
      <c r="F73">
        <v>2396</v>
      </c>
      <c r="G73">
        <v>6689</v>
      </c>
      <c r="H73">
        <v>26</v>
      </c>
      <c r="I73">
        <v>6</v>
      </c>
      <c r="L73">
        <f t="shared" si="2"/>
        <v>2896</v>
      </c>
      <c r="M73">
        <f t="shared" si="3"/>
        <v>0.80590361445783132</v>
      </c>
      <c r="N73">
        <f>(L73-Sheet2!$B$19-Sheet2!$B$20*Training!C73)</f>
        <v>-728.01430642318928</v>
      </c>
      <c r="R73">
        <v>3501</v>
      </c>
      <c r="S73">
        <v>26</v>
      </c>
      <c r="T73">
        <v>6</v>
      </c>
      <c r="U73">
        <v>0.80590361445783132</v>
      </c>
      <c r="V73">
        <v>-728.01430642318928</v>
      </c>
    </row>
    <row r="74" spans="1:22" x14ac:dyDescent="0.2">
      <c r="A74" t="s">
        <v>81</v>
      </c>
      <c r="B74">
        <v>1</v>
      </c>
      <c r="C74">
        <v>6049</v>
      </c>
      <c r="D74">
        <v>2521</v>
      </c>
      <c r="E74">
        <v>10200</v>
      </c>
      <c r="F74">
        <v>874</v>
      </c>
      <c r="G74">
        <v>15237</v>
      </c>
      <c r="H74">
        <v>56</v>
      </c>
      <c r="I74">
        <v>8</v>
      </c>
      <c r="L74">
        <f t="shared" si="2"/>
        <v>3395</v>
      </c>
      <c r="M74">
        <f t="shared" si="3"/>
        <v>1.4938235294117648</v>
      </c>
      <c r="N74">
        <f>(L74-Sheet2!$B$19-Sheet2!$B$20*Training!C74)</f>
        <v>-2310.5035261158728</v>
      </c>
      <c r="R74">
        <v>6049</v>
      </c>
      <c r="S74">
        <v>56</v>
      </c>
      <c r="T74">
        <v>8</v>
      </c>
      <c r="U74">
        <v>1.4938235294117648</v>
      </c>
      <c r="V74">
        <v>-2310.5035261158728</v>
      </c>
    </row>
    <row r="75" spans="1:22" x14ac:dyDescent="0.2">
      <c r="A75" t="s">
        <v>82</v>
      </c>
      <c r="B75">
        <v>0</v>
      </c>
      <c r="C75">
        <v>4859</v>
      </c>
      <c r="D75">
        <v>2967</v>
      </c>
      <c r="E75">
        <v>6800</v>
      </c>
      <c r="F75">
        <v>3961</v>
      </c>
      <c r="G75">
        <v>7734</v>
      </c>
      <c r="H75">
        <v>42</v>
      </c>
      <c r="I75">
        <v>6</v>
      </c>
      <c r="L75">
        <f t="shared" si="2"/>
        <v>6928</v>
      </c>
      <c r="M75">
        <f t="shared" si="3"/>
        <v>1.1373529411764707</v>
      </c>
      <c r="N75">
        <f>(L75-Sheet2!$B$19-Sheet2!$B$20*Training!C75)</f>
        <v>2194.6205600043363</v>
      </c>
      <c r="R75">
        <v>4859</v>
      </c>
      <c r="S75">
        <v>42</v>
      </c>
      <c r="T75">
        <v>6</v>
      </c>
      <c r="U75">
        <v>1.1373529411764707</v>
      </c>
      <c r="V75">
        <v>2194.6205600043363</v>
      </c>
    </row>
    <row r="76" spans="1:22" x14ac:dyDescent="0.2">
      <c r="A76" t="s">
        <v>83</v>
      </c>
      <c r="B76">
        <v>1</v>
      </c>
      <c r="C76">
        <v>2095</v>
      </c>
      <c r="D76">
        <v>974</v>
      </c>
      <c r="E76">
        <v>7400</v>
      </c>
      <c r="F76">
        <v>500</v>
      </c>
      <c r="G76">
        <v>17180</v>
      </c>
      <c r="H76">
        <v>32</v>
      </c>
      <c r="I76">
        <v>6</v>
      </c>
      <c r="L76">
        <f t="shared" si="2"/>
        <v>1474</v>
      </c>
      <c r="M76">
        <f t="shared" si="3"/>
        <v>2.3216216216216217</v>
      </c>
      <c r="N76">
        <f>(L76-Sheet2!$B$19-Sheet2!$B$20*Training!C76)</f>
        <v>-1001.4374450072112</v>
      </c>
      <c r="R76">
        <v>2095</v>
      </c>
      <c r="S76">
        <v>32</v>
      </c>
      <c r="T76">
        <v>6</v>
      </c>
      <c r="U76">
        <v>2.3216216216216217</v>
      </c>
      <c r="V76">
        <v>-1001.4374450072112</v>
      </c>
    </row>
    <row r="77" spans="1:22" x14ac:dyDescent="0.2">
      <c r="A77" t="s">
        <v>84</v>
      </c>
      <c r="B77">
        <v>1</v>
      </c>
      <c r="C77">
        <v>7110</v>
      </c>
      <c r="D77">
        <v>3630</v>
      </c>
      <c r="E77">
        <v>7600</v>
      </c>
      <c r="F77">
        <v>2892</v>
      </c>
      <c r="G77">
        <v>8481</v>
      </c>
      <c r="H77">
        <v>18</v>
      </c>
      <c r="I77">
        <v>0</v>
      </c>
      <c r="L77">
        <f t="shared" si="2"/>
        <v>6522</v>
      </c>
      <c r="M77">
        <f t="shared" si="3"/>
        <v>1.115921052631579</v>
      </c>
      <c r="N77">
        <f>(L77-Sheet2!$B$19-Sheet2!$B$20*Training!C77)</f>
        <v>-50.246093656664016</v>
      </c>
      <c r="R77">
        <v>7110</v>
      </c>
      <c r="S77">
        <v>18</v>
      </c>
      <c r="T77">
        <v>0</v>
      </c>
      <c r="U77">
        <v>1.115921052631579</v>
      </c>
      <c r="V77">
        <v>-50.246093656664016</v>
      </c>
    </row>
    <row r="78" spans="1:22" x14ac:dyDescent="0.2">
      <c r="A78" t="s">
        <v>85</v>
      </c>
      <c r="B78">
        <v>1</v>
      </c>
      <c r="C78">
        <v>9364</v>
      </c>
      <c r="D78">
        <v>4467</v>
      </c>
      <c r="E78">
        <v>8500</v>
      </c>
      <c r="F78">
        <v>2251</v>
      </c>
      <c r="G78">
        <v>13661</v>
      </c>
      <c r="H78">
        <v>33</v>
      </c>
      <c r="I78">
        <v>15</v>
      </c>
      <c r="L78">
        <f t="shared" si="2"/>
        <v>6718</v>
      </c>
      <c r="M78">
        <f t="shared" si="3"/>
        <v>1.6071764705882352</v>
      </c>
      <c r="N78">
        <f>(L78-Sheet2!$B$19-Sheet2!$B$20*Training!C78)</f>
        <v>-1695.5634803078838</v>
      </c>
      <c r="R78">
        <v>9364</v>
      </c>
      <c r="S78">
        <v>33</v>
      </c>
      <c r="T78">
        <v>15</v>
      </c>
      <c r="U78">
        <v>1.6071764705882352</v>
      </c>
      <c r="V78">
        <v>-1695.5634803078838</v>
      </c>
    </row>
    <row r="79" spans="1:22" x14ac:dyDescent="0.2">
      <c r="A79" t="s">
        <v>86</v>
      </c>
      <c r="B79">
        <v>1</v>
      </c>
      <c r="C79">
        <v>5526</v>
      </c>
      <c r="D79">
        <v>3958</v>
      </c>
      <c r="E79">
        <v>6900</v>
      </c>
      <c r="F79">
        <v>2448</v>
      </c>
      <c r="G79">
        <v>8606</v>
      </c>
      <c r="H79">
        <v>18</v>
      </c>
      <c r="I79">
        <v>0</v>
      </c>
      <c r="L79">
        <f t="shared" si="2"/>
        <v>6406</v>
      </c>
      <c r="M79">
        <f t="shared" si="3"/>
        <v>1.2472463768115942</v>
      </c>
      <c r="N79">
        <f>(L79-Sheet2!$B$19-Sheet2!$B$20*Training!C79)</f>
        <v>1127.7409251789759</v>
      </c>
      <c r="R79">
        <v>5526</v>
      </c>
      <c r="S79">
        <v>18</v>
      </c>
      <c r="T79">
        <v>0</v>
      </c>
      <c r="U79">
        <v>1.2472463768115942</v>
      </c>
      <c r="V79">
        <v>1127.7409251789759</v>
      </c>
    </row>
    <row r="80" spans="1:22" x14ac:dyDescent="0.2">
      <c r="A80" t="s">
        <v>87</v>
      </c>
      <c r="B80">
        <v>0</v>
      </c>
      <c r="C80">
        <v>1740</v>
      </c>
      <c r="D80">
        <v>500</v>
      </c>
      <c r="E80">
        <v>7500</v>
      </c>
      <c r="F80">
        <v>1879</v>
      </c>
      <c r="G80">
        <v>7815</v>
      </c>
      <c r="H80">
        <v>23</v>
      </c>
      <c r="I80">
        <v>5</v>
      </c>
      <c r="L80">
        <f t="shared" si="2"/>
        <v>2379</v>
      </c>
      <c r="M80">
        <f t="shared" si="3"/>
        <v>1.042</v>
      </c>
      <c r="N80">
        <f>(L80-Sheet2!$B$19-Sheet2!$B$20*Training!C80)</f>
        <v>193.56595883537216</v>
      </c>
      <c r="R80">
        <v>1740</v>
      </c>
      <c r="S80">
        <v>23</v>
      </c>
      <c r="T80">
        <v>5</v>
      </c>
      <c r="U80">
        <v>1.042</v>
      </c>
      <c r="V80">
        <v>193.56595883537216</v>
      </c>
    </row>
    <row r="81" spans="1:22" x14ac:dyDescent="0.2">
      <c r="A81" t="s">
        <v>88</v>
      </c>
      <c r="B81">
        <v>1</v>
      </c>
      <c r="C81">
        <v>3064</v>
      </c>
      <c r="D81">
        <v>829</v>
      </c>
      <c r="E81">
        <v>9900</v>
      </c>
      <c r="F81">
        <v>500</v>
      </c>
      <c r="G81">
        <v>10491</v>
      </c>
      <c r="H81">
        <v>46</v>
      </c>
      <c r="I81">
        <v>15</v>
      </c>
      <c r="L81">
        <f t="shared" si="2"/>
        <v>1329</v>
      </c>
      <c r="M81">
        <f t="shared" si="3"/>
        <v>1.0596969696969698</v>
      </c>
      <c r="N81">
        <f>(L81-Sheet2!$B$19-Sheet2!$B$20*Training!C81)</f>
        <v>-1938.0242008479531</v>
      </c>
      <c r="R81">
        <v>3064</v>
      </c>
      <c r="S81">
        <v>46</v>
      </c>
      <c r="T81">
        <v>15</v>
      </c>
      <c r="U81">
        <v>1.0596969696969698</v>
      </c>
      <c r="V81">
        <v>-1938.0242008479531</v>
      </c>
    </row>
    <row r="82" spans="1:22" x14ac:dyDescent="0.2">
      <c r="A82" t="s">
        <v>89</v>
      </c>
      <c r="B82">
        <v>1</v>
      </c>
      <c r="C82">
        <v>4536</v>
      </c>
      <c r="D82">
        <v>1967</v>
      </c>
      <c r="E82">
        <v>9200</v>
      </c>
      <c r="F82">
        <v>2323</v>
      </c>
      <c r="G82">
        <v>18557</v>
      </c>
      <c r="H82">
        <v>43</v>
      </c>
      <c r="I82">
        <v>12</v>
      </c>
      <c r="L82">
        <f t="shared" si="2"/>
        <v>4290</v>
      </c>
      <c r="M82">
        <f t="shared" si="3"/>
        <v>2.0170652173913042</v>
      </c>
      <c r="N82">
        <f>(L82-Sheet2!$B$19-Sheet2!$B$20*Training!C82)</f>
        <v>-179.51718804874963</v>
      </c>
      <c r="R82">
        <v>4536</v>
      </c>
      <c r="S82">
        <v>43</v>
      </c>
      <c r="T82">
        <v>12</v>
      </c>
      <c r="U82">
        <v>2.0170652173913042</v>
      </c>
      <c r="V82">
        <v>-179.51718804874963</v>
      </c>
    </row>
    <row r="83" spans="1:22" x14ac:dyDescent="0.2">
      <c r="A83" t="s">
        <v>90</v>
      </c>
      <c r="B83">
        <v>1</v>
      </c>
      <c r="C83">
        <v>5607</v>
      </c>
      <c r="D83">
        <v>4050</v>
      </c>
      <c r="E83">
        <v>13400</v>
      </c>
      <c r="F83">
        <v>2459</v>
      </c>
      <c r="G83">
        <v>21752</v>
      </c>
      <c r="H83">
        <v>29</v>
      </c>
      <c r="I83">
        <v>11</v>
      </c>
      <c r="L83">
        <f t="shared" si="2"/>
        <v>6509</v>
      </c>
      <c r="M83">
        <f t="shared" si="3"/>
        <v>1.6232835820895521</v>
      </c>
      <c r="N83">
        <f>(L83-Sheet2!$B$19-Sheet2!$B$20*Training!C83)</f>
        <v>1164.571134443062</v>
      </c>
      <c r="R83">
        <v>5607</v>
      </c>
      <c r="S83">
        <v>29</v>
      </c>
      <c r="T83">
        <v>11</v>
      </c>
      <c r="U83">
        <v>1.6232835820895521</v>
      </c>
      <c r="V83">
        <v>1164.571134443062</v>
      </c>
    </row>
    <row r="84" spans="1:22" x14ac:dyDescent="0.2">
      <c r="A84" t="s">
        <v>91</v>
      </c>
      <c r="B84">
        <v>1</v>
      </c>
      <c r="C84">
        <v>4554</v>
      </c>
      <c r="D84">
        <v>766</v>
      </c>
      <c r="E84">
        <v>7200</v>
      </c>
      <c r="F84">
        <v>1927</v>
      </c>
      <c r="G84">
        <v>10473</v>
      </c>
      <c r="H84">
        <v>35</v>
      </c>
      <c r="I84">
        <v>17</v>
      </c>
      <c r="L84">
        <f t="shared" si="2"/>
        <v>2693</v>
      </c>
      <c r="M84">
        <f t="shared" si="3"/>
        <v>1.4545833333333333</v>
      </c>
      <c r="N84">
        <f>(L84-Sheet2!$B$19-Sheet2!$B$20*Training!C84)</f>
        <v>-1791.2215859900634</v>
      </c>
      <c r="R84">
        <v>4554</v>
      </c>
      <c r="S84">
        <v>35</v>
      </c>
      <c r="T84">
        <v>17</v>
      </c>
      <c r="U84">
        <v>1.4545833333333333</v>
      </c>
      <c r="V84">
        <v>-1791.2215859900634</v>
      </c>
    </row>
    <row r="85" spans="1:22" x14ac:dyDescent="0.2">
      <c r="A85" t="s">
        <v>92</v>
      </c>
      <c r="B85">
        <v>1</v>
      </c>
      <c r="C85">
        <v>6000</v>
      </c>
      <c r="D85">
        <v>4224</v>
      </c>
      <c r="E85">
        <v>7900</v>
      </c>
      <c r="F85">
        <v>1545</v>
      </c>
      <c r="G85">
        <v>12686</v>
      </c>
      <c r="H85">
        <v>46</v>
      </c>
      <c r="I85">
        <v>14</v>
      </c>
      <c r="L85">
        <f t="shared" si="2"/>
        <v>5769</v>
      </c>
      <c r="M85">
        <f t="shared" si="3"/>
        <v>1.6058227848101265</v>
      </c>
      <c r="N85">
        <f>(L85-Sheet2!$B$19-Sheet2!$B$20*Training!C85)</f>
        <v>103.52511272437096</v>
      </c>
      <c r="R85">
        <v>6000</v>
      </c>
      <c r="S85">
        <v>46</v>
      </c>
      <c r="T85">
        <v>14</v>
      </c>
      <c r="U85">
        <v>1.6058227848101265</v>
      </c>
      <c r="V85">
        <v>103.52511272437096</v>
      </c>
    </row>
    <row r="86" spans="1:22" x14ac:dyDescent="0.2">
      <c r="A86" t="s">
        <v>93</v>
      </c>
      <c r="B86">
        <v>1</v>
      </c>
      <c r="C86">
        <v>4306</v>
      </c>
      <c r="D86">
        <v>3061</v>
      </c>
      <c r="E86">
        <v>5800</v>
      </c>
      <c r="F86">
        <v>764</v>
      </c>
      <c r="G86">
        <v>85699</v>
      </c>
      <c r="H86">
        <v>40</v>
      </c>
      <c r="I86">
        <v>16</v>
      </c>
      <c r="L86">
        <f t="shared" si="2"/>
        <v>3825</v>
      </c>
      <c r="M86">
        <f t="shared" si="3"/>
        <v>14.775689655172414</v>
      </c>
      <c r="N86">
        <f>(L86-Sheet2!$B$19-Sheet2!$B$20*Training!C86)</f>
        <v>-456.62765879862491</v>
      </c>
      <c r="R86">
        <v>4306</v>
      </c>
      <c r="S86">
        <v>40</v>
      </c>
      <c r="T86">
        <v>16</v>
      </c>
      <c r="U86">
        <v>14.775689655172414</v>
      </c>
      <c r="V86">
        <v>-456.62765879862491</v>
      </c>
    </row>
    <row r="87" spans="1:22" x14ac:dyDescent="0.2">
      <c r="A87" t="s">
        <v>94</v>
      </c>
      <c r="B87">
        <v>0</v>
      </c>
      <c r="C87">
        <v>1869</v>
      </c>
      <c r="D87">
        <v>723</v>
      </c>
      <c r="E87">
        <v>4300</v>
      </c>
      <c r="F87">
        <v>896</v>
      </c>
      <c r="G87">
        <v>4512</v>
      </c>
      <c r="H87">
        <v>37</v>
      </c>
      <c r="I87">
        <v>3</v>
      </c>
      <c r="L87">
        <f t="shared" si="2"/>
        <v>1619</v>
      </c>
      <c r="M87">
        <f t="shared" si="3"/>
        <v>1.0493023255813954</v>
      </c>
      <c r="N87">
        <f>(L87-Sheet2!$B$19-Sheet2!$B$20*Training!C87)</f>
        <v>-671.81555974404546</v>
      </c>
      <c r="R87">
        <v>1869</v>
      </c>
      <c r="S87">
        <v>37</v>
      </c>
      <c r="T87">
        <v>3</v>
      </c>
      <c r="U87">
        <v>1.0493023255813954</v>
      </c>
      <c r="V87">
        <v>-671.81555974404546</v>
      </c>
    </row>
    <row r="88" spans="1:22" x14ac:dyDescent="0.2">
      <c r="A88" t="s">
        <v>95</v>
      </c>
      <c r="B88">
        <v>1</v>
      </c>
      <c r="C88">
        <v>3396</v>
      </c>
      <c r="D88">
        <v>1250</v>
      </c>
      <c r="E88">
        <v>10200</v>
      </c>
      <c r="F88">
        <v>1811</v>
      </c>
      <c r="G88">
        <v>18662</v>
      </c>
      <c r="H88">
        <v>36</v>
      </c>
      <c r="I88">
        <v>18</v>
      </c>
      <c r="L88">
        <f t="shared" si="2"/>
        <v>3061</v>
      </c>
      <c r="M88">
        <f t="shared" si="3"/>
        <v>1.8296078431372549</v>
      </c>
      <c r="N88">
        <f>(L88-Sheet2!$B$19-Sheet2!$B$20*Training!C88)</f>
        <v>-477.23865176552408</v>
      </c>
      <c r="R88">
        <v>3396</v>
      </c>
      <c r="S88">
        <v>36</v>
      </c>
      <c r="T88">
        <v>18</v>
      </c>
      <c r="U88">
        <v>1.8296078431372549</v>
      </c>
      <c r="V88">
        <v>-477.23865176552408</v>
      </c>
    </row>
    <row r="89" spans="1:22" x14ac:dyDescent="0.2">
      <c r="A89" t="s">
        <v>96</v>
      </c>
      <c r="B89">
        <v>1</v>
      </c>
      <c r="C89">
        <v>8636</v>
      </c>
      <c r="D89">
        <v>4358</v>
      </c>
      <c r="E89">
        <v>12700</v>
      </c>
      <c r="F89">
        <v>3841</v>
      </c>
      <c r="G89">
        <v>19145</v>
      </c>
      <c r="H89">
        <v>22</v>
      </c>
      <c r="I89">
        <v>4</v>
      </c>
      <c r="L89">
        <f t="shared" si="2"/>
        <v>8199</v>
      </c>
      <c r="M89">
        <f t="shared" si="3"/>
        <v>1.50748031496063</v>
      </c>
      <c r="N89">
        <f>(L89-Sheet2!$B$19-Sheet2!$B$20*Training!C89)</f>
        <v>380.14772531859671</v>
      </c>
      <c r="R89">
        <v>8636</v>
      </c>
      <c r="S89">
        <v>22</v>
      </c>
      <c r="T89">
        <v>4</v>
      </c>
      <c r="U89">
        <v>1.50748031496063</v>
      </c>
      <c r="V89">
        <v>380.14772531859671</v>
      </c>
    </row>
    <row r="90" spans="1:22" x14ac:dyDescent="0.2">
      <c r="A90" t="s">
        <v>97</v>
      </c>
      <c r="B90">
        <v>1</v>
      </c>
      <c r="C90">
        <v>5322</v>
      </c>
      <c r="D90">
        <v>1596</v>
      </c>
      <c r="E90">
        <v>6900</v>
      </c>
      <c r="F90">
        <v>1943</v>
      </c>
      <c r="G90">
        <v>15582</v>
      </c>
      <c r="H90">
        <v>21</v>
      </c>
      <c r="I90">
        <v>3</v>
      </c>
      <c r="L90">
        <f t="shared" si="2"/>
        <v>3539</v>
      </c>
      <c r="M90">
        <f t="shared" si="3"/>
        <v>2.2582608695652175</v>
      </c>
      <c r="N90">
        <f>(L90-Sheet2!$B$19-Sheet2!$B$20*Training!C90)</f>
        <v>-1572.6092314861316</v>
      </c>
      <c r="R90">
        <v>5322</v>
      </c>
      <c r="S90">
        <v>21</v>
      </c>
      <c r="T90">
        <v>3</v>
      </c>
      <c r="U90">
        <v>2.2582608695652175</v>
      </c>
      <c r="V90">
        <v>-1572.6092314861316</v>
      </c>
    </row>
    <row r="91" spans="1:22" x14ac:dyDescent="0.2">
      <c r="A91" t="s">
        <v>98</v>
      </c>
      <c r="B91">
        <v>1</v>
      </c>
      <c r="C91">
        <v>4371</v>
      </c>
      <c r="D91">
        <v>1819</v>
      </c>
      <c r="E91">
        <v>9200</v>
      </c>
      <c r="F91">
        <v>1532</v>
      </c>
      <c r="G91">
        <v>10739</v>
      </c>
      <c r="H91">
        <v>22</v>
      </c>
      <c r="I91">
        <v>4</v>
      </c>
      <c r="L91">
        <f t="shared" si="2"/>
        <v>3351</v>
      </c>
      <c r="M91">
        <f t="shared" si="3"/>
        <v>1.1672826086956523</v>
      </c>
      <c r="N91">
        <f>(L91-Sheet2!$B$19-Sheet2!$B$20*Training!C91)</f>
        <v>-983.72687358670373</v>
      </c>
      <c r="R91">
        <v>4371</v>
      </c>
      <c r="S91">
        <v>22</v>
      </c>
      <c r="T91">
        <v>4</v>
      </c>
      <c r="U91">
        <v>1.1672826086956523</v>
      </c>
      <c r="V91">
        <v>-983.72687358670373</v>
      </c>
    </row>
    <row r="92" spans="1:22" x14ac:dyDescent="0.2">
      <c r="A92" t="s">
        <v>99</v>
      </c>
      <c r="B92">
        <v>0</v>
      </c>
      <c r="C92">
        <v>3303</v>
      </c>
      <c r="D92">
        <v>3926</v>
      </c>
      <c r="E92">
        <v>11900</v>
      </c>
      <c r="F92">
        <v>3218</v>
      </c>
      <c r="G92">
        <v>10456</v>
      </c>
      <c r="H92">
        <v>58</v>
      </c>
      <c r="I92">
        <v>3</v>
      </c>
      <c r="L92">
        <f t="shared" si="2"/>
        <v>7144</v>
      </c>
      <c r="M92">
        <f t="shared" si="3"/>
        <v>0.878655462184874</v>
      </c>
      <c r="N92">
        <f>(L92-Sheet2!$B$19-Sheet2!$B$20*Training!C92)</f>
        <v>3681.7340709312657</v>
      </c>
      <c r="R92">
        <v>3303</v>
      </c>
      <c r="S92">
        <v>58</v>
      </c>
      <c r="T92">
        <v>3</v>
      </c>
      <c r="U92">
        <v>0.878655462184874</v>
      </c>
      <c r="V92">
        <v>3681.7340709312657</v>
      </c>
    </row>
    <row r="93" spans="1:22" x14ac:dyDescent="0.2">
      <c r="A93" t="s">
        <v>100</v>
      </c>
      <c r="B93">
        <v>1</v>
      </c>
      <c r="C93">
        <v>8888</v>
      </c>
      <c r="D93">
        <v>5706</v>
      </c>
      <c r="E93">
        <v>10800</v>
      </c>
      <c r="F93">
        <v>3330</v>
      </c>
      <c r="G93">
        <v>11527</v>
      </c>
      <c r="H93">
        <v>43</v>
      </c>
      <c r="I93">
        <v>19</v>
      </c>
      <c r="L93">
        <f t="shared" si="2"/>
        <v>9036</v>
      </c>
      <c r="M93">
        <f t="shared" si="3"/>
        <v>1.0673148148148148</v>
      </c>
      <c r="N93">
        <f>(L93-Sheet2!$B$19-Sheet2!$B$20*Training!C93)</f>
        <v>1011.286154140199</v>
      </c>
      <c r="R93">
        <v>8888</v>
      </c>
      <c r="S93">
        <v>43</v>
      </c>
      <c r="T93">
        <v>19</v>
      </c>
      <c r="U93">
        <v>1.0673148148148148</v>
      </c>
      <c r="V93">
        <v>1011.286154140199</v>
      </c>
    </row>
    <row r="94" spans="1:22" x14ac:dyDescent="0.2">
      <c r="A94" t="s">
        <v>101</v>
      </c>
      <c r="B94">
        <v>0</v>
      </c>
      <c r="C94">
        <v>3286</v>
      </c>
      <c r="D94">
        <v>2627</v>
      </c>
      <c r="E94">
        <v>9900</v>
      </c>
      <c r="F94">
        <v>3276</v>
      </c>
      <c r="G94">
        <v>9141</v>
      </c>
      <c r="H94">
        <v>45</v>
      </c>
      <c r="I94">
        <v>6</v>
      </c>
      <c r="L94">
        <f t="shared" si="2"/>
        <v>5903</v>
      </c>
      <c r="M94">
        <f t="shared" si="3"/>
        <v>0.92333333333333334</v>
      </c>
      <c r="N94">
        <f>(L94-Sheet2!$B$19-Sheet2!$B$20*Training!C94)</f>
        <v>2454.6215578758402</v>
      </c>
      <c r="R94">
        <v>3286</v>
      </c>
      <c r="S94">
        <v>45</v>
      </c>
      <c r="T94">
        <v>6</v>
      </c>
      <c r="U94">
        <v>0.92333333333333334</v>
      </c>
      <c r="V94">
        <v>2454.6215578758402</v>
      </c>
    </row>
    <row r="95" spans="1:22" x14ac:dyDescent="0.2">
      <c r="A95" t="s">
        <v>102</v>
      </c>
      <c r="B95">
        <v>0</v>
      </c>
      <c r="C95">
        <v>2634</v>
      </c>
      <c r="D95">
        <v>3052</v>
      </c>
      <c r="E95">
        <v>9100</v>
      </c>
      <c r="F95">
        <v>2248</v>
      </c>
      <c r="G95">
        <v>10681</v>
      </c>
      <c r="H95">
        <v>25</v>
      </c>
      <c r="I95">
        <v>2</v>
      </c>
      <c r="L95">
        <f t="shared" si="2"/>
        <v>5300</v>
      </c>
      <c r="M95">
        <f t="shared" si="3"/>
        <v>1.1737362637362638</v>
      </c>
      <c r="N95">
        <f>(L95-Sheet2!$B$19-Sheet2!$B$20*Training!C95)</f>
        <v>2384.2475277501057</v>
      </c>
      <c r="R95">
        <v>2634</v>
      </c>
      <c r="S95">
        <v>25</v>
      </c>
      <c r="T95">
        <v>2</v>
      </c>
      <c r="U95">
        <v>1.1737362637362638</v>
      </c>
      <c r="V95">
        <v>2384.2475277501057</v>
      </c>
    </row>
    <row r="96" spans="1:22" x14ac:dyDescent="0.2">
      <c r="A96" t="s">
        <v>103</v>
      </c>
      <c r="B96">
        <v>1</v>
      </c>
      <c r="C96">
        <v>6533</v>
      </c>
      <c r="D96">
        <v>3582</v>
      </c>
      <c r="E96">
        <v>13200</v>
      </c>
      <c r="F96">
        <v>1589</v>
      </c>
      <c r="G96">
        <v>17287</v>
      </c>
      <c r="H96">
        <v>42</v>
      </c>
      <c r="I96">
        <v>22</v>
      </c>
      <c r="L96">
        <f t="shared" si="2"/>
        <v>5171</v>
      </c>
      <c r="M96">
        <f t="shared" si="3"/>
        <v>1.3096212121212121</v>
      </c>
      <c r="N96">
        <f>(L96-Sheet2!$B$19-Sheet2!$B$20*Training!C96)</f>
        <v>-929.88844853787396</v>
      </c>
      <c r="R96">
        <v>6533</v>
      </c>
      <c r="S96">
        <v>42</v>
      </c>
      <c r="T96">
        <v>22</v>
      </c>
      <c r="U96">
        <v>1.3096212121212121</v>
      </c>
      <c r="V96">
        <v>-929.88844853787396</v>
      </c>
    </row>
    <row r="97" spans="1:22" x14ac:dyDescent="0.2">
      <c r="A97" t="s">
        <v>104</v>
      </c>
      <c r="B97">
        <v>0</v>
      </c>
      <c r="C97">
        <v>3382</v>
      </c>
      <c r="D97">
        <v>2096</v>
      </c>
      <c r="E97">
        <v>9500</v>
      </c>
      <c r="F97">
        <v>4123</v>
      </c>
      <c r="G97">
        <v>6599</v>
      </c>
      <c r="H97">
        <v>25</v>
      </c>
      <c r="I97">
        <v>4</v>
      </c>
      <c r="L97">
        <f t="shared" si="2"/>
        <v>6219</v>
      </c>
      <c r="M97">
        <f t="shared" si="3"/>
        <v>0.69463157894736838</v>
      </c>
      <c r="N97">
        <f>(L97-Sheet2!$B$19-Sheet2!$B$20*Training!C97)</f>
        <v>2692.1981021888314</v>
      </c>
      <c r="R97">
        <v>3382</v>
      </c>
      <c r="S97">
        <v>25</v>
      </c>
      <c r="T97">
        <v>4</v>
      </c>
      <c r="U97">
        <v>0.69463157894736838</v>
      </c>
      <c r="V97">
        <v>2692.1981021888314</v>
      </c>
    </row>
    <row r="98" spans="1:22" x14ac:dyDescent="0.2">
      <c r="A98" t="s">
        <v>105</v>
      </c>
      <c r="B98">
        <v>1</v>
      </c>
      <c r="C98">
        <v>5207</v>
      </c>
      <c r="D98">
        <v>2394</v>
      </c>
      <c r="E98">
        <v>7400</v>
      </c>
      <c r="F98">
        <v>2228</v>
      </c>
      <c r="G98">
        <v>6540</v>
      </c>
      <c r="H98">
        <v>24</v>
      </c>
      <c r="I98">
        <v>6</v>
      </c>
      <c r="L98">
        <f t="shared" si="2"/>
        <v>4622</v>
      </c>
      <c r="M98">
        <f t="shared" si="3"/>
        <v>0.88378378378378375</v>
      </c>
      <c r="N98">
        <f>(L98-Sheet2!$B$19-Sheet2!$B$20*Training!C98)</f>
        <v>-395.66446686106883</v>
      </c>
      <c r="R98">
        <v>5207</v>
      </c>
      <c r="S98">
        <v>24</v>
      </c>
      <c r="T98">
        <v>6</v>
      </c>
      <c r="U98">
        <v>0.88378378378378375</v>
      </c>
      <c r="V98">
        <v>-395.66446686106883</v>
      </c>
    </row>
    <row r="99" spans="1:22" x14ac:dyDescent="0.2">
      <c r="A99" t="s">
        <v>106</v>
      </c>
      <c r="B99">
        <v>1</v>
      </c>
      <c r="C99">
        <v>5957</v>
      </c>
      <c r="D99">
        <v>3076</v>
      </c>
      <c r="E99">
        <v>9100</v>
      </c>
      <c r="F99">
        <v>2067</v>
      </c>
      <c r="G99">
        <v>12129</v>
      </c>
      <c r="H99">
        <v>40</v>
      </c>
      <c r="I99">
        <v>12</v>
      </c>
      <c r="L99">
        <f t="shared" si="2"/>
        <v>5143</v>
      </c>
      <c r="M99">
        <f t="shared" si="3"/>
        <v>1.332857142857143</v>
      </c>
      <c r="N99">
        <f>(L99-Sheet2!$B$19-Sheet2!$B$20*Training!C99)</f>
        <v>-487.34771441582325</v>
      </c>
      <c r="R99">
        <v>5957</v>
      </c>
      <c r="S99">
        <v>40</v>
      </c>
      <c r="T99">
        <v>12</v>
      </c>
      <c r="U99">
        <v>1.332857142857143</v>
      </c>
      <c r="V99">
        <v>-487.34771441582325</v>
      </c>
    </row>
    <row r="100" spans="1:22" x14ac:dyDescent="0.2">
      <c r="A100" t="s">
        <v>107</v>
      </c>
      <c r="B100">
        <v>1</v>
      </c>
      <c r="C100">
        <v>4671</v>
      </c>
      <c r="D100">
        <v>2081</v>
      </c>
      <c r="E100">
        <v>11400</v>
      </c>
      <c r="F100">
        <v>869</v>
      </c>
      <c r="G100">
        <v>11356</v>
      </c>
      <c r="H100">
        <v>37</v>
      </c>
      <c r="I100">
        <v>17</v>
      </c>
      <c r="L100">
        <f t="shared" si="2"/>
        <v>2950</v>
      </c>
      <c r="M100">
        <f t="shared" si="3"/>
        <v>0.99614035087719299</v>
      </c>
      <c r="N100">
        <f>(L100-Sheet2!$B$19-Sheet2!$B$20*Training!C100)</f>
        <v>-1629.8001726086054</v>
      </c>
      <c r="R100">
        <v>4671</v>
      </c>
      <c r="S100">
        <v>37</v>
      </c>
      <c r="T100">
        <v>17</v>
      </c>
      <c r="U100">
        <v>0.99614035087719299</v>
      </c>
      <c r="V100">
        <v>-1629.8001726086054</v>
      </c>
    </row>
    <row r="101" spans="1:22" x14ac:dyDescent="0.2">
      <c r="A101" t="s">
        <v>108</v>
      </c>
      <c r="B101">
        <v>1</v>
      </c>
      <c r="C101">
        <v>5369</v>
      </c>
      <c r="D101">
        <v>3604</v>
      </c>
      <c r="E101">
        <v>10500</v>
      </c>
      <c r="F101">
        <v>2096</v>
      </c>
      <c r="G101">
        <v>11267</v>
      </c>
      <c r="H101">
        <v>37</v>
      </c>
      <c r="I101">
        <v>10</v>
      </c>
      <c r="L101">
        <f t="shared" si="2"/>
        <v>5700</v>
      </c>
      <c r="M101">
        <f t="shared" si="3"/>
        <v>1.073047619047619</v>
      </c>
      <c r="N101">
        <f>(L101-Sheet2!$B$19-Sheet2!$B$20*Training!C101)</f>
        <v>549.99595166710424</v>
      </c>
      <c r="R101">
        <v>5369</v>
      </c>
      <c r="S101">
        <v>37</v>
      </c>
      <c r="T101">
        <v>10</v>
      </c>
      <c r="U101">
        <v>1.073047619047619</v>
      </c>
      <c r="V101">
        <v>549.99595166710424</v>
      </c>
    </row>
  </sheetData>
  <sortState ref="A2:I101">
    <sortCondition ref="A2:A101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16" sqref="A16:B22"/>
    </sheetView>
  </sheetViews>
  <sheetFormatPr baseColWidth="10" defaultRowHeight="15" x14ac:dyDescent="0.2"/>
  <cols>
    <col min="2" max="2" width="11.33203125" bestFit="1" customWidth="1"/>
  </cols>
  <sheetData>
    <row r="1" spans="1:9" x14ac:dyDescent="0.2">
      <c r="A1" t="s">
        <v>111</v>
      </c>
    </row>
    <row r="2" spans="1:9" ht="16" thickBot="1" x14ac:dyDescent="0.25"/>
    <row r="3" spans="1:9" x14ac:dyDescent="0.2">
      <c r="A3" s="19" t="s">
        <v>112</v>
      </c>
      <c r="B3" s="19"/>
    </row>
    <row r="4" spans="1:9" x14ac:dyDescent="0.2">
      <c r="A4" s="16" t="s">
        <v>113</v>
      </c>
      <c r="B4" s="16">
        <v>0.74581662661372272</v>
      </c>
    </row>
    <row r="5" spans="1:9" x14ac:dyDescent="0.2">
      <c r="A5" s="16" t="s">
        <v>114</v>
      </c>
      <c r="B5" s="16">
        <v>0.55624244053347305</v>
      </c>
    </row>
    <row r="6" spans="1:9" x14ac:dyDescent="0.2">
      <c r="A6" s="16" t="s">
        <v>115</v>
      </c>
      <c r="B6" s="16">
        <v>0.53263831502993442</v>
      </c>
    </row>
    <row r="7" spans="1:9" x14ac:dyDescent="0.2">
      <c r="A7" s="16" t="s">
        <v>116</v>
      </c>
      <c r="B7" s="16">
        <v>0.27483304315770257</v>
      </c>
    </row>
    <row r="8" spans="1:9" ht="16" thickBot="1" x14ac:dyDescent="0.25">
      <c r="A8" s="17" t="s">
        <v>117</v>
      </c>
      <c r="B8" s="17">
        <v>100</v>
      </c>
    </row>
    <row r="10" spans="1:9" ht="16" thickBot="1" x14ac:dyDescent="0.25">
      <c r="A10" t="s">
        <v>118</v>
      </c>
    </row>
    <row r="11" spans="1:9" x14ac:dyDescent="0.2">
      <c r="A11" s="18"/>
      <c r="B11" s="18" t="s">
        <v>123</v>
      </c>
      <c r="C11" s="18" t="s">
        <v>124</v>
      </c>
      <c r="D11" s="18" t="s">
        <v>125</v>
      </c>
      <c r="E11" s="18" t="s">
        <v>126</v>
      </c>
      <c r="F11" s="18" t="s">
        <v>127</v>
      </c>
    </row>
    <row r="12" spans="1:9" x14ac:dyDescent="0.2">
      <c r="A12" s="16" t="s">
        <v>119</v>
      </c>
      <c r="B12" s="16">
        <v>5</v>
      </c>
      <c r="C12" s="16">
        <v>8.8998790485355546</v>
      </c>
      <c r="D12" s="16">
        <v>1.779975809707111</v>
      </c>
      <c r="E12" s="16">
        <v>23.565475469535304</v>
      </c>
      <c r="F12" s="16">
        <v>2.7933288200659497E-15</v>
      </c>
    </row>
    <row r="13" spans="1:9" x14ac:dyDescent="0.2">
      <c r="A13" s="16" t="s">
        <v>120</v>
      </c>
      <c r="B13" s="16">
        <v>94</v>
      </c>
      <c r="C13" s="16">
        <v>7.1001209514644188</v>
      </c>
      <c r="D13" s="16">
        <v>7.5533201611323611E-2</v>
      </c>
      <c r="E13" s="16"/>
      <c r="F13" s="16"/>
    </row>
    <row r="14" spans="1:9" ht="16" thickBot="1" x14ac:dyDescent="0.25">
      <c r="A14" s="17" t="s">
        <v>121</v>
      </c>
      <c r="B14" s="17">
        <v>99</v>
      </c>
      <c r="C14" s="17">
        <v>15.999999999999973</v>
      </c>
      <c r="D14" s="17"/>
      <c r="E14" s="17"/>
      <c r="F14" s="17"/>
    </row>
    <row r="15" spans="1:9" ht="16" thickBot="1" x14ac:dyDescent="0.25"/>
    <row r="16" spans="1:9" x14ac:dyDescent="0.2">
      <c r="A16" s="41" t="s">
        <v>128</v>
      </c>
      <c r="B16" s="41"/>
      <c r="C16" s="18" t="s">
        <v>116</v>
      </c>
      <c r="D16" s="18" t="s">
        <v>129</v>
      </c>
      <c r="E16" s="18" t="s">
        <v>130</v>
      </c>
      <c r="F16" s="18" t="s">
        <v>131</v>
      </c>
      <c r="G16" s="18" t="s">
        <v>132</v>
      </c>
      <c r="H16" s="18" t="s">
        <v>133</v>
      </c>
      <c r="I16" s="18" t="s">
        <v>134</v>
      </c>
    </row>
    <row r="17" spans="1:9" x14ac:dyDescent="0.2">
      <c r="A17" s="16" t="s">
        <v>122</v>
      </c>
      <c r="B17" s="39">
        <v>0.20450655169936588</v>
      </c>
      <c r="C17" s="16">
        <v>0.11713909648296761</v>
      </c>
      <c r="D17" s="16">
        <v>1.7458436836167825</v>
      </c>
      <c r="E17" s="16">
        <v>8.4105382278345825E-2</v>
      </c>
      <c r="F17" s="16">
        <v>-2.8075870326640384E-2</v>
      </c>
      <c r="G17" s="16">
        <v>0.43708897372537214</v>
      </c>
      <c r="H17" s="16">
        <v>-2.8075870326640384E-2</v>
      </c>
      <c r="I17" s="16">
        <v>0.43708897372537214</v>
      </c>
    </row>
    <row r="18" spans="1:9" x14ac:dyDescent="0.2">
      <c r="A18" s="16" t="s">
        <v>135</v>
      </c>
      <c r="B18" s="39">
        <v>7.1048394956257154E-5</v>
      </c>
      <c r="C18" s="16">
        <v>1.397465050738744E-5</v>
      </c>
      <c r="D18" s="16">
        <v>5.0840910059753366</v>
      </c>
      <c r="E18" s="16">
        <v>1.8773170137200328E-6</v>
      </c>
      <c r="F18" s="16">
        <v>4.3301398781946332E-5</v>
      </c>
      <c r="G18" s="16">
        <v>9.8795391130567975E-5</v>
      </c>
      <c r="H18" s="16">
        <v>4.3301398781946332E-5</v>
      </c>
      <c r="I18" s="16">
        <v>9.8795391130567975E-5</v>
      </c>
    </row>
    <row r="19" spans="1:9" x14ac:dyDescent="0.2">
      <c r="A19" s="16" t="s">
        <v>146</v>
      </c>
      <c r="B19" s="39">
        <v>-1.2821283455934158E-4</v>
      </c>
      <c r="C19" s="16">
        <v>3.3297933429270415E-3</v>
      </c>
      <c r="D19" s="16">
        <v>-3.8504742293296979E-2</v>
      </c>
      <c r="E19" s="16">
        <v>0.96936690905636824</v>
      </c>
      <c r="F19" s="16">
        <v>-6.7395955735123532E-3</v>
      </c>
      <c r="G19" s="16">
        <v>6.4831699043936698E-3</v>
      </c>
      <c r="H19" s="16">
        <v>-6.7395955735123532E-3</v>
      </c>
      <c r="I19" s="16">
        <v>6.4831699043936698E-3</v>
      </c>
    </row>
    <row r="20" spans="1:9" x14ac:dyDescent="0.2">
      <c r="A20" s="16" t="s">
        <v>147</v>
      </c>
      <c r="B20" s="39">
        <v>1.9924746943501544E-2</v>
      </c>
      <c r="C20" s="16">
        <v>6.2279328659826435E-3</v>
      </c>
      <c r="D20" s="16">
        <v>3.1992552540718209</v>
      </c>
      <c r="E20" s="16">
        <v>1.8788171464754573E-3</v>
      </c>
      <c r="F20" s="16">
        <v>7.5590402437215303E-3</v>
      </c>
      <c r="G20" s="16">
        <v>3.2290453643281557E-2</v>
      </c>
      <c r="H20" s="16">
        <v>7.5590402437215303E-3</v>
      </c>
      <c r="I20" s="16">
        <v>3.2290453643281557E-2</v>
      </c>
    </row>
    <row r="21" spans="1:9" x14ac:dyDescent="0.2">
      <c r="A21" s="16" t="s">
        <v>148</v>
      </c>
      <c r="B21" s="39">
        <v>2.809544249663342E-2</v>
      </c>
      <c r="C21" s="16">
        <v>1.4549728211567426E-2</v>
      </c>
      <c r="D21" s="16">
        <v>1.9309943174262723</v>
      </c>
      <c r="E21" s="16">
        <v>5.6496852090365896E-2</v>
      </c>
      <c r="F21" s="16">
        <v>-7.9338394022159323E-4</v>
      </c>
      <c r="G21" s="16">
        <v>5.698426893348843E-2</v>
      </c>
      <c r="H21" s="16">
        <v>-7.9338394022159323E-4</v>
      </c>
      <c r="I21" s="16">
        <v>5.698426893348843E-2</v>
      </c>
    </row>
    <row r="22" spans="1:9" ht="16" thickBot="1" x14ac:dyDescent="0.25">
      <c r="A22" s="17" t="s">
        <v>149</v>
      </c>
      <c r="B22" s="40">
        <v>-1.2211523485220662E-4</v>
      </c>
      <c r="C22" s="17">
        <v>2.0775998364766736E-5</v>
      </c>
      <c r="D22" s="17">
        <v>-5.877707184425728</v>
      </c>
      <c r="E22" s="17">
        <v>6.295322882833009E-8</v>
      </c>
      <c r="F22" s="17">
        <v>-1.6336646663363323E-4</v>
      </c>
      <c r="G22" s="17">
        <v>-8.0864003070779989E-5</v>
      </c>
      <c r="H22" s="17">
        <v>-1.6336646663363323E-4</v>
      </c>
      <c r="I22" s="17">
        <v>-8.0864003070779989E-5</v>
      </c>
    </row>
  </sheetData>
  <mergeCells count="1">
    <mergeCell ref="A16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17" sqref="B17"/>
    </sheetView>
  </sheetViews>
  <sheetFormatPr baseColWidth="10" defaultRowHeight="15" x14ac:dyDescent="0.2"/>
  <sheetData>
    <row r="1" spans="1:9" x14ac:dyDescent="0.2">
      <c r="A1" t="s">
        <v>111</v>
      </c>
    </row>
    <row r="2" spans="1:9" ht="16" thickBot="1" x14ac:dyDescent="0.25"/>
    <row r="3" spans="1:9" x14ac:dyDescent="0.2">
      <c r="A3" s="19" t="s">
        <v>112</v>
      </c>
      <c r="B3" s="19"/>
    </row>
    <row r="4" spans="1:9" x14ac:dyDescent="0.2">
      <c r="A4" s="16" t="s">
        <v>113</v>
      </c>
      <c r="B4" s="16">
        <v>0.74625300513189685</v>
      </c>
    </row>
    <row r="5" spans="1:9" x14ac:dyDescent="0.2">
      <c r="A5" s="16" t="s">
        <v>114</v>
      </c>
      <c r="B5" s="16">
        <v>0.55689354766838683</v>
      </c>
    </row>
    <row r="6" spans="1:9" x14ac:dyDescent="0.2">
      <c r="A6" s="16" t="s">
        <v>115</v>
      </c>
      <c r="B6" s="16">
        <v>0.53332405552308826</v>
      </c>
    </row>
    <row r="7" spans="1:9" x14ac:dyDescent="0.2">
      <c r="A7" s="16" t="s">
        <v>116</v>
      </c>
      <c r="B7" s="16">
        <v>0.27463134355887947</v>
      </c>
    </row>
    <row r="8" spans="1:9" ht="16" thickBot="1" x14ac:dyDescent="0.25">
      <c r="A8" s="17" t="s">
        <v>117</v>
      </c>
      <c r="B8" s="17">
        <v>100</v>
      </c>
    </row>
    <row r="10" spans="1:9" ht="16" thickBot="1" x14ac:dyDescent="0.25">
      <c r="A10" t="s">
        <v>118</v>
      </c>
    </row>
    <row r="11" spans="1:9" x14ac:dyDescent="0.2">
      <c r="A11" s="18"/>
      <c r="B11" s="18" t="s">
        <v>123</v>
      </c>
      <c r="C11" s="18" t="s">
        <v>124</v>
      </c>
      <c r="D11" s="18" t="s">
        <v>125</v>
      </c>
      <c r="E11" s="18" t="s">
        <v>126</v>
      </c>
      <c r="F11" s="18" t="s">
        <v>127</v>
      </c>
    </row>
    <row r="12" spans="1:9" x14ac:dyDescent="0.2">
      <c r="A12" s="16" t="s">
        <v>119</v>
      </c>
      <c r="B12" s="16">
        <v>5</v>
      </c>
      <c r="C12" s="16">
        <v>8.9102967626941751</v>
      </c>
      <c r="D12" s="16">
        <v>1.7820593525388351</v>
      </c>
      <c r="E12" s="16">
        <v>23.627727921981169</v>
      </c>
      <c r="F12" s="16">
        <v>2.6114663806772695E-15</v>
      </c>
    </row>
    <row r="13" spans="1:9" x14ac:dyDescent="0.2">
      <c r="A13" s="16" t="s">
        <v>120</v>
      </c>
      <c r="B13" s="16">
        <v>94</v>
      </c>
      <c r="C13" s="16">
        <v>7.0897032373057982</v>
      </c>
      <c r="D13" s="16">
        <v>7.5422374864955302E-2</v>
      </c>
      <c r="E13" s="16"/>
      <c r="F13" s="16"/>
    </row>
    <row r="14" spans="1:9" ht="16" thickBot="1" x14ac:dyDescent="0.25">
      <c r="A14" s="17" t="s">
        <v>121</v>
      </c>
      <c r="B14" s="17">
        <v>99</v>
      </c>
      <c r="C14" s="17">
        <v>15.999999999999973</v>
      </c>
      <c r="D14" s="17"/>
      <c r="E14" s="17"/>
      <c r="F14" s="17"/>
    </row>
    <row r="15" spans="1:9" ht="16" thickBot="1" x14ac:dyDescent="0.25"/>
    <row r="16" spans="1:9" x14ac:dyDescent="0.2">
      <c r="A16" s="18"/>
      <c r="B16" s="18" t="s">
        <v>128</v>
      </c>
      <c r="C16" s="18" t="s">
        <v>116</v>
      </c>
      <c r="D16" s="18" t="s">
        <v>129</v>
      </c>
      <c r="E16" s="18" t="s">
        <v>130</v>
      </c>
      <c r="F16" s="18" t="s">
        <v>131</v>
      </c>
      <c r="G16" s="18" t="s">
        <v>132</v>
      </c>
      <c r="H16" s="18" t="s">
        <v>133</v>
      </c>
      <c r="I16" s="18" t="s">
        <v>134</v>
      </c>
    </row>
    <row r="17" spans="1:9" x14ac:dyDescent="0.2">
      <c r="A17" s="16" t="s">
        <v>122</v>
      </c>
      <c r="B17" s="16">
        <v>0.17218551430743986</v>
      </c>
      <c r="C17" s="16">
        <v>8.8143423239937013E-2</v>
      </c>
      <c r="D17" s="16">
        <v>1.9534697879696612</v>
      </c>
      <c r="E17" s="16">
        <v>5.3737249475123129E-2</v>
      </c>
      <c r="F17" s="16">
        <v>-2.8253187818248482E-3</v>
      </c>
      <c r="G17" s="16">
        <v>0.34719634739670457</v>
      </c>
      <c r="H17" s="16">
        <v>-2.8253187818248482E-3</v>
      </c>
      <c r="I17" s="16">
        <v>0.34719634739670457</v>
      </c>
    </row>
    <row r="18" spans="1:9" x14ac:dyDescent="0.2">
      <c r="A18" s="16" t="s">
        <v>135</v>
      </c>
      <c r="B18" s="16">
        <v>7.3257764564635283E-5</v>
      </c>
      <c r="C18" s="16">
        <v>1.3740289883283817E-5</v>
      </c>
      <c r="D18" s="16">
        <v>5.3316025489214258</v>
      </c>
      <c r="E18" s="16">
        <v>6.6738934054502529E-7</v>
      </c>
      <c r="F18" s="16">
        <v>4.5976096903332697E-5</v>
      </c>
      <c r="G18" s="16">
        <v>1.0053943222593787E-4</v>
      </c>
      <c r="H18" s="16">
        <v>4.5976096903332697E-5</v>
      </c>
      <c r="I18" s="16">
        <v>1.0053943222593787E-4</v>
      </c>
    </row>
    <row r="19" spans="1:9" x14ac:dyDescent="0.2">
      <c r="A19" s="16" t="s">
        <v>146</v>
      </c>
      <c r="B19" s="16">
        <v>1.0563543119204942E-3</v>
      </c>
      <c r="C19" s="16">
        <v>1.3142517658201944E-3</v>
      </c>
      <c r="D19" s="16">
        <v>0.80376860765429348</v>
      </c>
      <c r="E19" s="16">
        <v>0.42355857334150426</v>
      </c>
      <c r="F19" s="16">
        <v>-1.5531233776300828E-3</v>
      </c>
      <c r="G19" s="16">
        <v>3.6658320014710715E-3</v>
      </c>
      <c r="H19" s="16">
        <v>-1.5531233776300828E-3</v>
      </c>
      <c r="I19" s="16">
        <v>3.6658320014710715E-3</v>
      </c>
    </row>
    <row r="20" spans="1:9" x14ac:dyDescent="0.2">
      <c r="A20" s="16" t="s">
        <v>147</v>
      </c>
      <c r="B20" s="16">
        <v>1.7935576896921365E-2</v>
      </c>
      <c r="C20" s="16">
        <v>4.4149105622436954E-3</v>
      </c>
      <c r="D20" s="16">
        <v>4.0625006201272518</v>
      </c>
      <c r="E20" s="16">
        <v>1.0059503125572509E-4</v>
      </c>
      <c r="F20" s="16">
        <v>9.1696684818420304E-3</v>
      </c>
      <c r="G20" s="16">
        <v>2.67014853120007E-2</v>
      </c>
      <c r="H20" s="16">
        <v>9.1696684818420304E-3</v>
      </c>
      <c r="I20" s="16">
        <v>2.67014853120007E-2</v>
      </c>
    </row>
    <row r="21" spans="1:9" x14ac:dyDescent="0.2">
      <c r="A21" s="16" t="s">
        <v>148</v>
      </c>
      <c r="B21" s="16">
        <v>2.7575034580929692E-2</v>
      </c>
      <c r="C21" s="16">
        <v>1.4593507631590443E-2</v>
      </c>
      <c r="D21" s="16">
        <v>1.8895412451245268</v>
      </c>
      <c r="E21" s="16">
        <v>6.1901254995271993E-2</v>
      </c>
      <c r="F21" s="16">
        <v>-1.4007169206523458E-3</v>
      </c>
      <c r="G21" s="16">
        <v>5.6550786082511725E-2</v>
      </c>
      <c r="H21" s="16">
        <v>-1.4007169206523458E-3</v>
      </c>
      <c r="I21" s="16">
        <v>5.6550786082511725E-2</v>
      </c>
    </row>
    <row r="22" spans="1:9" ht="16" thickBot="1" x14ac:dyDescent="0.25">
      <c r="A22" s="17" t="s">
        <v>149</v>
      </c>
      <c r="B22" s="17">
        <v>-1.2396396446829247E-4</v>
      </c>
      <c r="C22" s="17">
        <v>2.018772753427539E-5</v>
      </c>
      <c r="D22" s="17">
        <v>-6.1405606083112803</v>
      </c>
      <c r="E22" s="17">
        <v>1.952769035532982E-8</v>
      </c>
      <c r="F22" s="17">
        <v>-1.6404717072561218E-4</v>
      </c>
      <c r="G22" s="17">
        <v>-8.3880758210972756E-5</v>
      </c>
      <c r="H22" s="17">
        <v>-1.6404717072561218E-4</v>
      </c>
      <c r="I22" s="17">
        <v>-8.3880758210972756E-5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topLeftCell="A2" workbookViewId="0">
      <selection activeCell="D20" sqref="D20"/>
    </sheetView>
  </sheetViews>
  <sheetFormatPr baseColWidth="10" defaultRowHeight="15" x14ac:dyDescent="0.2"/>
  <sheetData>
    <row r="1" spans="1:9" x14ac:dyDescent="0.2">
      <c r="A1" t="s">
        <v>111</v>
      </c>
    </row>
    <row r="2" spans="1:9" ht="16" thickBot="1" x14ac:dyDescent="0.25"/>
    <row r="3" spans="1:9" x14ac:dyDescent="0.2">
      <c r="A3" s="19" t="s">
        <v>112</v>
      </c>
      <c r="B3" s="19"/>
    </row>
    <row r="4" spans="1:9" x14ac:dyDescent="0.2">
      <c r="A4" s="16" t="s">
        <v>113</v>
      </c>
      <c r="B4" s="16">
        <v>0.74625300513189685</v>
      </c>
    </row>
    <row r="5" spans="1:9" x14ac:dyDescent="0.2">
      <c r="A5" s="16" t="s">
        <v>114</v>
      </c>
      <c r="B5" s="16">
        <v>0.55689354766838683</v>
      </c>
    </row>
    <row r="6" spans="1:9" x14ac:dyDescent="0.2">
      <c r="A6" s="16" t="s">
        <v>115</v>
      </c>
      <c r="B6" s="16">
        <v>0.53332405552308826</v>
      </c>
    </row>
    <row r="7" spans="1:9" x14ac:dyDescent="0.2">
      <c r="A7" s="16" t="s">
        <v>116</v>
      </c>
      <c r="B7" s="16">
        <v>0.27463134355887947</v>
      </c>
    </row>
    <row r="8" spans="1:9" ht="16" thickBot="1" x14ac:dyDescent="0.25">
      <c r="A8" s="17" t="s">
        <v>117</v>
      </c>
      <c r="B8" s="17">
        <v>100</v>
      </c>
    </row>
    <row r="10" spans="1:9" ht="16" thickBot="1" x14ac:dyDescent="0.25">
      <c r="A10" t="s">
        <v>118</v>
      </c>
    </row>
    <row r="11" spans="1:9" x14ac:dyDescent="0.2">
      <c r="A11" s="18"/>
      <c r="B11" s="18" t="s">
        <v>123</v>
      </c>
      <c r="C11" s="18" t="s">
        <v>124</v>
      </c>
      <c r="D11" s="18" t="s">
        <v>125</v>
      </c>
      <c r="E11" s="18" t="s">
        <v>126</v>
      </c>
      <c r="F11" s="18" t="s">
        <v>127</v>
      </c>
    </row>
    <row r="12" spans="1:9" x14ac:dyDescent="0.2">
      <c r="A12" s="16" t="s">
        <v>119</v>
      </c>
      <c r="B12" s="16">
        <v>5</v>
      </c>
      <c r="C12" s="16">
        <v>8.9102967626941751</v>
      </c>
      <c r="D12" s="16">
        <v>1.7820593525388351</v>
      </c>
      <c r="E12" s="16">
        <v>23.627727921981169</v>
      </c>
      <c r="F12" s="16">
        <v>2.6114663806772695E-15</v>
      </c>
    </row>
    <row r="13" spans="1:9" x14ac:dyDescent="0.2">
      <c r="A13" s="16" t="s">
        <v>120</v>
      </c>
      <c r="B13" s="16">
        <v>94</v>
      </c>
      <c r="C13" s="16">
        <v>7.0897032373057982</v>
      </c>
      <c r="D13" s="16">
        <v>7.5422374864955302E-2</v>
      </c>
      <c r="E13" s="16"/>
      <c r="F13" s="16"/>
    </row>
    <row r="14" spans="1:9" ht="16" thickBot="1" x14ac:dyDescent="0.25">
      <c r="A14" s="17" t="s">
        <v>121</v>
      </c>
      <c r="B14" s="17">
        <v>99</v>
      </c>
      <c r="C14" s="17">
        <v>15.999999999999973</v>
      </c>
      <c r="D14" s="17"/>
      <c r="E14" s="17"/>
      <c r="F14" s="17"/>
    </row>
    <row r="15" spans="1:9" ht="16" thickBot="1" x14ac:dyDescent="0.25"/>
    <row r="16" spans="1:9" x14ac:dyDescent="0.2">
      <c r="A16" s="18"/>
      <c r="B16" s="18" t="s">
        <v>128</v>
      </c>
      <c r="C16" s="18" t="s">
        <v>116</v>
      </c>
      <c r="D16" s="18" t="s">
        <v>129</v>
      </c>
      <c r="E16" s="18" t="s">
        <v>130</v>
      </c>
      <c r="F16" s="18" t="s">
        <v>131</v>
      </c>
      <c r="G16" s="18" t="s">
        <v>132</v>
      </c>
      <c r="H16" s="18" t="s">
        <v>133</v>
      </c>
      <c r="I16" s="18" t="s">
        <v>134</v>
      </c>
    </row>
    <row r="17" spans="1:9" x14ac:dyDescent="0.2">
      <c r="A17" s="16" t="s">
        <v>122</v>
      </c>
      <c r="B17" s="16">
        <v>0.17218551430743986</v>
      </c>
      <c r="C17" s="16">
        <v>8.8143423239937013E-2</v>
      </c>
      <c r="D17" s="16">
        <v>1.9534697879696612</v>
      </c>
      <c r="E17" s="16">
        <v>5.3737249475123129E-2</v>
      </c>
      <c r="F17" s="16">
        <v>-2.8253187818248482E-3</v>
      </c>
      <c r="G17" s="16">
        <v>0.34719634739670457</v>
      </c>
      <c r="H17" s="16">
        <v>-2.8253187818248482E-3</v>
      </c>
      <c r="I17" s="16">
        <v>0.34719634739670457</v>
      </c>
    </row>
    <row r="18" spans="1:9" x14ac:dyDescent="0.2">
      <c r="A18" s="16" t="s">
        <v>135</v>
      </c>
      <c r="B18" s="16">
        <v>7.3257764564635283E-5</v>
      </c>
      <c r="C18" s="16">
        <v>1.3740289883283817E-5</v>
      </c>
      <c r="D18" s="16">
        <v>5.3316025489214258</v>
      </c>
      <c r="E18" s="16">
        <v>6.6738934054502529E-7</v>
      </c>
      <c r="F18" s="16">
        <v>4.5976096903332697E-5</v>
      </c>
      <c r="G18" s="16">
        <v>1.0053943222593787E-4</v>
      </c>
      <c r="H18" s="16">
        <v>4.5976096903332697E-5</v>
      </c>
      <c r="I18" s="16">
        <v>1.0053943222593787E-4</v>
      </c>
    </row>
    <row r="19" spans="1:9" x14ac:dyDescent="0.2">
      <c r="A19" s="16" t="s">
        <v>146</v>
      </c>
      <c r="B19" s="16">
        <v>1.0563543119204942E-3</v>
      </c>
      <c r="C19" s="16">
        <v>1.3142517658201944E-3</v>
      </c>
      <c r="D19" s="16">
        <v>0.80376860765429348</v>
      </c>
      <c r="E19" s="16">
        <v>0.42355857334150426</v>
      </c>
      <c r="F19" s="16">
        <v>-1.5531233776300828E-3</v>
      </c>
      <c r="G19" s="16">
        <v>3.6658320014710715E-3</v>
      </c>
      <c r="H19" s="16">
        <v>-1.5531233776300828E-3</v>
      </c>
      <c r="I19" s="16">
        <v>3.6658320014710715E-3</v>
      </c>
    </row>
    <row r="20" spans="1:9" x14ac:dyDescent="0.2">
      <c r="A20" s="16" t="s">
        <v>147</v>
      </c>
      <c r="B20" s="16">
        <v>1.7935576896921365E-2</v>
      </c>
      <c r="C20" s="16">
        <v>4.4149105622436954E-3</v>
      </c>
      <c r="D20" s="16">
        <v>4.0625006201272518</v>
      </c>
      <c r="E20" s="16">
        <v>1.0059503125572509E-4</v>
      </c>
      <c r="F20" s="16">
        <v>9.1696684818420304E-3</v>
      </c>
      <c r="G20" s="16">
        <v>2.67014853120007E-2</v>
      </c>
      <c r="H20" s="16">
        <v>9.1696684818420304E-3</v>
      </c>
      <c r="I20" s="16">
        <v>2.67014853120007E-2</v>
      </c>
    </row>
    <row r="21" spans="1:9" x14ac:dyDescent="0.2">
      <c r="A21" s="16" t="s">
        <v>148</v>
      </c>
      <c r="B21" s="16">
        <v>2.7575034580929692E-2</v>
      </c>
      <c r="C21" s="16">
        <v>1.4593507631590443E-2</v>
      </c>
      <c r="D21" s="16">
        <v>1.8895412451245268</v>
      </c>
      <c r="E21" s="16">
        <v>6.1901254995271993E-2</v>
      </c>
      <c r="F21" s="16">
        <v>-1.4007169206523458E-3</v>
      </c>
      <c r="G21" s="16">
        <v>5.6550786082511725E-2</v>
      </c>
      <c r="H21" s="16">
        <v>-1.4007169206523458E-3</v>
      </c>
      <c r="I21" s="16">
        <v>5.6550786082511725E-2</v>
      </c>
    </row>
    <row r="22" spans="1:9" ht="16" thickBot="1" x14ac:dyDescent="0.25">
      <c r="A22" s="17" t="s">
        <v>149</v>
      </c>
      <c r="B22" s="17">
        <v>-1.2396396446829247E-4</v>
      </c>
      <c r="C22" s="17">
        <v>2.018772753427539E-5</v>
      </c>
      <c r="D22" s="17">
        <v>-6.1405606083112803</v>
      </c>
      <c r="E22" s="17">
        <v>1.952769035532982E-8</v>
      </c>
      <c r="F22" s="17">
        <v>-1.6404717072561218E-4</v>
      </c>
      <c r="G22" s="17">
        <v>-8.3880758210972756E-5</v>
      </c>
      <c r="H22" s="17">
        <v>-1.6404717072561218E-4</v>
      </c>
      <c r="I22" s="17">
        <v>-8.3880758210972756E-5</v>
      </c>
    </row>
    <row r="26" spans="1:9" x14ac:dyDescent="0.2">
      <c r="A26" t="s">
        <v>136</v>
      </c>
      <c r="E26" t="s">
        <v>140</v>
      </c>
    </row>
    <row r="27" spans="1:9" ht="16" thickBot="1" x14ac:dyDescent="0.25"/>
    <row r="28" spans="1:9" x14ac:dyDescent="0.2">
      <c r="A28" s="18" t="s">
        <v>137</v>
      </c>
      <c r="B28" s="18" t="s">
        <v>138</v>
      </c>
      <c r="C28" s="18" t="s">
        <v>139</v>
      </c>
      <c r="E28" s="18" t="s">
        <v>141</v>
      </c>
      <c r="F28" s="18" t="s">
        <v>142</v>
      </c>
    </row>
    <row r="29" spans="1:9" x14ac:dyDescent="0.2">
      <c r="A29" s="16">
        <v>1</v>
      </c>
      <c r="B29" s="16">
        <v>0.94094904962573589</v>
      </c>
      <c r="C29" s="16">
        <v>5.9050950374264111E-2</v>
      </c>
      <c r="E29" s="16">
        <v>0.5</v>
      </c>
      <c r="F29" s="16">
        <v>0</v>
      </c>
    </row>
    <row r="30" spans="1:9" x14ac:dyDescent="0.2">
      <c r="A30" s="16">
        <v>2</v>
      </c>
      <c r="B30" s="16">
        <v>1.4186865163011002</v>
      </c>
      <c r="C30" s="16">
        <v>-0.41868651630110021</v>
      </c>
      <c r="E30" s="16">
        <v>1.5</v>
      </c>
      <c r="F30" s="16">
        <v>0</v>
      </c>
    </row>
    <row r="31" spans="1:9" x14ac:dyDescent="0.2">
      <c r="A31" s="16">
        <v>3</v>
      </c>
      <c r="B31" s="16">
        <v>0.95844260729614927</v>
      </c>
      <c r="C31" s="16">
        <v>4.1557392703850726E-2</v>
      </c>
      <c r="E31" s="16">
        <v>2.5</v>
      </c>
      <c r="F31" s="16">
        <v>0</v>
      </c>
    </row>
    <row r="32" spans="1:9" x14ac:dyDescent="0.2">
      <c r="A32" s="16">
        <v>4</v>
      </c>
      <c r="B32" s="16">
        <v>0.95785417763403879</v>
      </c>
      <c r="C32" s="16">
        <v>4.2145822365961205E-2</v>
      </c>
      <c r="E32" s="16">
        <v>3.5</v>
      </c>
      <c r="F32" s="16">
        <v>0</v>
      </c>
    </row>
    <row r="33" spans="1:6" x14ac:dyDescent="0.2">
      <c r="A33" s="16">
        <v>5</v>
      </c>
      <c r="B33" s="16">
        <v>0.84816402918374401</v>
      </c>
      <c r="C33" s="16">
        <v>0.15183597081625599</v>
      </c>
      <c r="E33" s="16">
        <v>4.5</v>
      </c>
      <c r="F33" s="16">
        <v>0</v>
      </c>
    </row>
    <row r="34" spans="1:6" x14ac:dyDescent="0.2">
      <c r="A34" s="16">
        <v>6</v>
      </c>
      <c r="B34" s="16">
        <v>1.1076109240680607</v>
      </c>
      <c r="C34" s="16">
        <v>-0.10761092406806072</v>
      </c>
      <c r="E34" s="16">
        <v>5.5</v>
      </c>
      <c r="F34" s="16">
        <v>0</v>
      </c>
    </row>
    <row r="35" spans="1:6" x14ac:dyDescent="0.2">
      <c r="A35" s="16">
        <v>7</v>
      </c>
      <c r="B35" s="16">
        <v>0.42280859298701307</v>
      </c>
      <c r="C35" s="16">
        <v>-0.42280859298701307</v>
      </c>
      <c r="E35" s="16">
        <v>6.5</v>
      </c>
      <c r="F35" s="16">
        <v>0</v>
      </c>
    </row>
    <row r="36" spans="1:6" x14ac:dyDescent="0.2">
      <c r="A36" s="16">
        <v>8</v>
      </c>
      <c r="B36" s="16">
        <v>0.61999077377469547</v>
      </c>
      <c r="C36" s="16">
        <v>-0.61999077377469547</v>
      </c>
      <c r="E36" s="16">
        <v>7.5</v>
      </c>
      <c r="F36" s="16">
        <v>0</v>
      </c>
    </row>
    <row r="37" spans="1:6" x14ac:dyDescent="0.2">
      <c r="A37" s="16">
        <v>9</v>
      </c>
      <c r="B37" s="16">
        <v>0.15961176666086863</v>
      </c>
      <c r="C37" s="16">
        <v>-0.15961176666086863</v>
      </c>
      <c r="E37" s="16">
        <v>8.5</v>
      </c>
      <c r="F37" s="16">
        <v>0</v>
      </c>
    </row>
    <row r="38" spans="1:6" x14ac:dyDescent="0.2">
      <c r="A38" s="16">
        <v>10</v>
      </c>
      <c r="B38" s="16">
        <v>0.97004572350196372</v>
      </c>
      <c r="C38" s="16">
        <v>2.9954276498036281E-2</v>
      </c>
      <c r="E38" s="16">
        <v>9.5</v>
      </c>
      <c r="F38" s="16">
        <v>0</v>
      </c>
    </row>
    <row r="39" spans="1:6" x14ac:dyDescent="0.2">
      <c r="A39" s="16">
        <v>11</v>
      </c>
      <c r="B39" s="16">
        <v>1.1265708130195258</v>
      </c>
      <c r="C39" s="16">
        <v>-0.12657081301952577</v>
      </c>
      <c r="E39" s="16">
        <v>10.5</v>
      </c>
      <c r="F39" s="16">
        <v>0</v>
      </c>
    </row>
    <row r="40" spans="1:6" x14ac:dyDescent="0.2">
      <c r="A40" s="16">
        <v>12</v>
      </c>
      <c r="B40" s="16">
        <v>0.85039394131362234</v>
      </c>
      <c r="C40" s="16">
        <v>0.14960605868637766</v>
      </c>
      <c r="E40" s="16">
        <v>11.5</v>
      </c>
      <c r="F40" s="16">
        <v>0</v>
      </c>
    </row>
    <row r="41" spans="1:6" x14ac:dyDescent="0.2">
      <c r="A41" s="16">
        <v>13</v>
      </c>
      <c r="B41" s="16">
        <v>1.2713688401177166</v>
      </c>
      <c r="C41" s="16">
        <v>-0.27136884011771656</v>
      </c>
      <c r="E41" s="16">
        <v>12.5</v>
      </c>
      <c r="F41" s="16">
        <v>0</v>
      </c>
    </row>
    <row r="42" spans="1:6" x14ac:dyDescent="0.2">
      <c r="A42" s="16">
        <v>14</v>
      </c>
      <c r="B42" s="16">
        <v>1.0247047592669352</v>
      </c>
      <c r="C42" s="16">
        <v>-2.4704759266935161E-2</v>
      </c>
      <c r="E42" s="16">
        <v>13.5</v>
      </c>
      <c r="F42" s="16">
        <v>0</v>
      </c>
    </row>
    <row r="43" spans="1:6" x14ac:dyDescent="0.2">
      <c r="A43" s="16">
        <v>15</v>
      </c>
      <c r="B43" s="16">
        <v>0.82307017708679764</v>
      </c>
      <c r="C43" s="16">
        <v>0.17692982291320236</v>
      </c>
      <c r="E43" s="16">
        <v>14.5</v>
      </c>
      <c r="F43" s="16">
        <v>0</v>
      </c>
    </row>
    <row r="44" spans="1:6" x14ac:dyDescent="0.2">
      <c r="A44" s="16">
        <v>16</v>
      </c>
      <c r="B44" s="16">
        <v>0.96630294770827585</v>
      </c>
      <c r="C44" s="16">
        <v>3.369705229172415E-2</v>
      </c>
      <c r="E44" s="16">
        <v>15.5</v>
      </c>
      <c r="F44" s="16">
        <v>0</v>
      </c>
    </row>
    <row r="45" spans="1:6" x14ac:dyDescent="0.2">
      <c r="A45" s="16">
        <v>17</v>
      </c>
      <c r="B45" s="16">
        <v>0.9717219266774445</v>
      </c>
      <c r="C45" s="16">
        <v>2.8278073322555497E-2</v>
      </c>
      <c r="E45" s="16">
        <v>16.5</v>
      </c>
      <c r="F45" s="16">
        <v>0</v>
      </c>
    </row>
    <row r="46" spans="1:6" x14ac:dyDescent="0.2">
      <c r="A46" s="16">
        <v>18</v>
      </c>
      <c r="B46" s="16">
        <v>1.1017856771885306</v>
      </c>
      <c r="C46" s="16">
        <v>-0.1017856771885306</v>
      </c>
      <c r="E46" s="16">
        <v>17.5</v>
      </c>
      <c r="F46" s="16">
        <v>0</v>
      </c>
    </row>
    <row r="47" spans="1:6" x14ac:dyDescent="0.2">
      <c r="A47" s="16">
        <v>19</v>
      </c>
      <c r="B47" s="16">
        <v>0.29556843974261626</v>
      </c>
      <c r="C47" s="16">
        <v>-0.29556843974261626</v>
      </c>
      <c r="E47" s="16">
        <v>18.5</v>
      </c>
      <c r="F47" s="16">
        <v>0</v>
      </c>
    </row>
    <row r="48" spans="1:6" x14ac:dyDescent="0.2">
      <c r="A48" s="16">
        <v>20</v>
      </c>
      <c r="B48" s="16">
        <v>0.70132861316730755</v>
      </c>
      <c r="C48" s="16">
        <v>0.29867138683269245</v>
      </c>
      <c r="E48" s="16">
        <v>19.5</v>
      </c>
      <c r="F48" s="16">
        <v>0</v>
      </c>
    </row>
    <row r="49" spans="1:6" x14ac:dyDescent="0.2">
      <c r="A49" s="16">
        <v>21</v>
      </c>
      <c r="B49" s="16">
        <v>0.36452857088461293</v>
      </c>
      <c r="C49" s="16">
        <v>-0.36452857088461293</v>
      </c>
      <c r="E49" s="16">
        <v>20.5</v>
      </c>
      <c r="F49" s="16">
        <v>1</v>
      </c>
    </row>
    <row r="50" spans="1:6" x14ac:dyDescent="0.2">
      <c r="A50" s="16">
        <v>22</v>
      </c>
      <c r="B50" s="16">
        <v>0.34899072755041616</v>
      </c>
      <c r="C50" s="16">
        <v>-0.34899072755041616</v>
      </c>
      <c r="E50" s="16">
        <v>21.5</v>
      </c>
      <c r="F50" s="16">
        <v>1</v>
      </c>
    </row>
    <row r="51" spans="1:6" x14ac:dyDescent="0.2">
      <c r="A51" s="16">
        <v>23</v>
      </c>
      <c r="B51" s="16">
        <v>1.2293957658683903</v>
      </c>
      <c r="C51" s="16">
        <v>-0.22939576586839028</v>
      </c>
      <c r="E51" s="16">
        <v>22.5</v>
      </c>
      <c r="F51" s="16">
        <v>1</v>
      </c>
    </row>
    <row r="52" spans="1:6" x14ac:dyDescent="0.2">
      <c r="A52" s="16">
        <v>24</v>
      </c>
      <c r="B52" s="16">
        <v>0.80924952558019869</v>
      </c>
      <c r="C52" s="16">
        <v>0.19075047441980131</v>
      </c>
      <c r="E52" s="16">
        <v>23.5</v>
      </c>
      <c r="F52" s="16">
        <v>1</v>
      </c>
    </row>
    <row r="53" spans="1:6" x14ac:dyDescent="0.2">
      <c r="A53" s="16">
        <v>25</v>
      </c>
      <c r="B53" s="16">
        <v>0.76285500313179011</v>
      </c>
      <c r="C53" s="16">
        <v>0.23714499686820989</v>
      </c>
      <c r="E53" s="16">
        <v>24.5</v>
      </c>
      <c r="F53" s="16">
        <v>1</v>
      </c>
    </row>
    <row r="54" spans="1:6" x14ac:dyDescent="0.2">
      <c r="A54" s="16">
        <v>26</v>
      </c>
      <c r="B54" s="16">
        <v>0.71724041450866083</v>
      </c>
      <c r="C54" s="16">
        <v>0.28275958549133917</v>
      </c>
      <c r="E54" s="16">
        <v>25.5</v>
      </c>
      <c r="F54" s="16">
        <v>1</v>
      </c>
    </row>
    <row r="55" spans="1:6" x14ac:dyDescent="0.2">
      <c r="A55" s="16">
        <v>27</v>
      </c>
      <c r="B55" s="16">
        <v>0.82873744480977507</v>
      </c>
      <c r="C55" s="16">
        <v>0.17126255519022493</v>
      </c>
      <c r="E55" s="16">
        <v>26.5</v>
      </c>
      <c r="F55" s="16">
        <v>1</v>
      </c>
    </row>
    <row r="56" spans="1:6" x14ac:dyDescent="0.2">
      <c r="A56" s="16">
        <v>28</v>
      </c>
      <c r="B56" s="16">
        <v>0.62652499227105218</v>
      </c>
      <c r="C56" s="16">
        <v>0.37347500772894782</v>
      </c>
      <c r="E56" s="16">
        <v>27.5</v>
      </c>
      <c r="F56" s="16">
        <v>1</v>
      </c>
    </row>
    <row r="57" spans="1:6" x14ac:dyDescent="0.2">
      <c r="A57" s="16">
        <v>29</v>
      </c>
      <c r="B57" s="16">
        <v>1.1064936206178608</v>
      </c>
      <c r="C57" s="16">
        <v>-0.10649362061786083</v>
      </c>
      <c r="E57" s="16">
        <v>28.5</v>
      </c>
      <c r="F57" s="16">
        <v>1</v>
      </c>
    </row>
    <row r="58" spans="1:6" x14ac:dyDescent="0.2">
      <c r="A58" s="16">
        <v>30</v>
      </c>
      <c r="B58" s="16">
        <v>0.62540249068241827</v>
      </c>
      <c r="C58" s="16">
        <v>0.37459750931758173</v>
      </c>
      <c r="E58" s="16">
        <v>29.5</v>
      </c>
      <c r="F58" s="16">
        <v>1</v>
      </c>
    </row>
    <row r="59" spans="1:6" x14ac:dyDescent="0.2">
      <c r="A59" s="16">
        <v>31</v>
      </c>
      <c r="B59" s="16">
        <v>0.67840193237501456</v>
      </c>
      <c r="C59" s="16">
        <v>0.32159806762498544</v>
      </c>
      <c r="E59" s="16">
        <v>30.5</v>
      </c>
      <c r="F59" s="16">
        <v>1</v>
      </c>
    </row>
    <row r="60" spans="1:6" x14ac:dyDescent="0.2">
      <c r="A60" s="16">
        <v>32</v>
      </c>
      <c r="B60" s="16">
        <v>1.0441210822986084</v>
      </c>
      <c r="C60" s="16">
        <v>-4.4121082298608449E-2</v>
      </c>
      <c r="E60" s="16">
        <v>31.5</v>
      </c>
      <c r="F60" s="16">
        <v>1</v>
      </c>
    </row>
    <row r="61" spans="1:6" x14ac:dyDescent="0.2">
      <c r="A61" s="16">
        <v>33</v>
      </c>
      <c r="B61" s="16">
        <v>0.94838282016393438</v>
      </c>
      <c r="C61" s="16">
        <v>5.1617179836065619E-2</v>
      </c>
      <c r="E61" s="16">
        <v>32.5</v>
      </c>
      <c r="F61" s="16">
        <v>1</v>
      </c>
    </row>
    <row r="62" spans="1:6" x14ac:dyDescent="0.2">
      <c r="A62" s="16">
        <v>34</v>
      </c>
      <c r="B62" s="16">
        <v>0.99383328997308129</v>
      </c>
      <c r="C62" s="16">
        <v>6.1667100269187092E-3</v>
      </c>
      <c r="E62" s="16">
        <v>33.5</v>
      </c>
      <c r="F62" s="16">
        <v>1</v>
      </c>
    </row>
    <row r="63" spans="1:6" x14ac:dyDescent="0.2">
      <c r="A63" s="16">
        <v>35</v>
      </c>
      <c r="B63" s="16">
        <v>1.2485547262386887</v>
      </c>
      <c r="C63" s="16">
        <v>-0.24855472623868868</v>
      </c>
      <c r="E63" s="16">
        <v>34.5</v>
      </c>
      <c r="F63" s="16">
        <v>1</v>
      </c>
    </row>
    <row r="64" spans="1:6" x14ac:dyDescent="0.2">
      <c r="A64" s="16">
        <v>36</v>
      </c>
      <c r="B64" s="16">
        <v>0.26015097618914534</v>
      </c>
      <c r="C64" s="16">
        <v>-0.26015097618914534</v>
      </c>
      <c r="E64" s="16">
        <v>35.5</v>
      </c>
      <c r="F64" s="16">
        <v>1</v>
      </c>
    </row>
    <row r="65" spans="1:6" x14ac:dyDescent="0.2">
      <c r="A65" s="16">
        <v>37</v>
      </c>
      <c r="B65" s="16">
        <v>0.95764944481705827</v>
      </c>
      <c r="C65" s="16">
        <v>4.2350555182941729E-2</v>
      </c>
      <c r="E65" s="16">
        <v>36.5</v>
      </c>
      <c r="F65" s="16">
        <v>1</v>
      </c>
    </row>
    <row r="66" spans="1:6" x14ac:dyDescent="0.2">
      <c r="A66" s="16">
        <v>38</v>
      </c>
      <c r="B66" s="16">
        <v>0.78269037109266337</v>
      </c>
      <c r="C66" s="16">
        <v>0.21730962890733663</v>
      </c>
      <c r="E66" s="16">
        <v>37.5</v>
      </c>
      <c r="F66" s="16">
        <v>1</v>
      </c>
    </row>
    <row r="67" spans="1:6" x14ac:dyDescent="0.2">
      <c r="A67" s="16">
        <v>39</v>
      </c>
      <c r="B67" s="16">
        <v>1.2404160852877153</v>
      </c>
      <c r="C67" s="16">
        <v>-0.2404160852877153</v>
      </c>
      <c r="E67" s="16">
        <v>38.5</v>
      </c>
      <c r="F67" s="16">
        <v>1</v>
      </c>
    </row>
    <row r="68" spans="1:6" x14ac:dyDescent="0.2">
      <c r="A68" s="16">
        <v>40</v>
      </c>
      <c r="B68" s="16">
        <v>1.2303821223355946</v>
      </c>
      <c r="C68" s="16">
        <v>-0.23038212233559463</v>
      </c>
      <c r="E68" s="16">
        <v>39.5</v>
      </c>
      <c r="F68" s="16">
        <v>1</v>
      </c>
    </row>
    <row r="69" spans="1:6" x14ac:dyDescent="0.2">
      <c r="A69" s="16">
        <v>41</v>
      </c>
      <c r="B69" s="16">
        <v>1.0120989463508132</v>
      </c>
      <c r="C69" s="16">
        <v>-1.2098946350813211E-2</v>
      </c>
      <c r="E69" s="16">
        <v>40.5</v>
      </c>
      <c r="F69" s="16">
        <v>1</v>
      </c>
    </row>
    <row r="70" spans="1:6" x14ac:dyDescent="0.2">
      <c r="A70" s="16">
        <v>42</v>
      </c>
      <c r="B70" s="16">
        <v>0.48520996708713365</v>
      </c>
      <c r="C70" s="16">
        <v>-0.48520996708713365</v>
      </c>
      <c r="E70" s="16">
        <v>41.5</v>
      </c>
      <c r="F70" s="16">
        <v>1</v>
      </c>
    </row>
    <row r="71" spans="1:6" x14ac:dyDescent="0.2">
      <c r="A71" s="16">
        <v>43</v>
      </c>
      <c r="B71" s="16">
        <v>0.76448634405138682</v>
      </c>
      <c r="C71" s="16">
        <v>0.23551365594861318</v>
      </c>
      <c r="E71" s="16">
        <v>42.5</v>
      </c>
      <c r="F71" s="16">
        <v>1</v>
      </c>
    </row>
    <row r="72" spans="1:6" x14ac:dyDescent="0.2">
      <c r="A72" s="16">
        <v>44</v>
      </c>
      <c r="B72" s="16">
        <v>0.33614752348680327</v>
      </c>
      <c r="C72" s="16">
        <v>-0.33614752348680327</v>
      </c>
      <c r="E72" s="16">
        <v>43.5</v>
      </c>
      <c r="F72" s="16">
        <v>1</v>
      </c>
    </row>
    <row r="73" spans="1:6" x14ac:dyDescent="0.2">
      <c r="A73" s="16">
        <v>45</v>
      </c>
      <c r="B73" s="16">
        <v>0.68945934705421241</v>
      </c>
      <c r="C73" s="16">
        <v>0.31054065294578759</v>
      </c>
      <c r="E73" s="16">
        <v>44.5</v>
      </c>
      <c r="F73" s="16">
        <v>1</v>
      </c>
    </row>
    <row r="74" spans="1:6" x14ac:dyDescent="0.2">
      <c r="A74" s="16">
        <v>46</v>
      </c>
      <c r="B74" s="16">
        <v>0.87432339769512657</v>
      </c>
      <c r="C74" s="16">
        <v>0.12567660230487343</v>
      </c>
      <c r="E74" s="16">
        <v>45.5</v>
      </c>
      <c r="F74" s="16">
        <v>1</v>
      </c>
    </row>
    <row r="75" spans="1:6" x14ac:dyDescent="0.2">
      <c r="A75" s="16">
        <v>47</v>
      </c>
      <c r="B75" s="16">
        <v>0.73477533420219321</v>
      </c>
      <c r="C75" s="16">
        <v>0.26522466579780679</v>
      </c>
      <c r="E75" s="16">
        <v>46.5</v>
      </c>
      <c r="F75" s="16">
        <v>1</v>
      </c>
    </row>
    <row r="76" spans="1:6" x14ac:dyDescent="0.2">
      <c r="A76" s="16">
        <v>48</v>
      </c>
      <c r="B76" s="16">
        <v>0.87436342220383245</v>
      </c>
      <c r="C76" s="16">
        <v>0.12563657779616755</v>
      </c>
      <c r="E76" s="16">
        <v>47.5</v>
      </c>
      <c r="F76" s="16">
        <v>1</v>
      </c>
    </row>
    <row r="77" spans="1:6" x14ac:dyDescent="0.2">
      <c r="A77" s="16">
        <v>49</v>
      </c>
      <c r="B77" s="16">
        <v>1.0728379771377952</v>
      </c>
      <c r="C77" s="16">
        <v>-7.2837977137795162E-2</v>
      </c>
      <c r="E77" s="16">
        <v>48.5</v>
      </c>
      <c r="F77" s="16">
        <v>1</v>
      </c>
    </row>
    <row r="78" spans="1:6" x14ac:dyDescent="0.2">
      <c r="A78" s="16">
        <v>50</v>
      </c>
      <c r="B78" s="16">
        <v>0.74118584491754724</v>
      </c>
      <c r="C78" s="16">
        <v>0.25881415508245276</v>
      </c>
      <c r="E78" s="16">
        <v>49.5</v>
      </c>
      <c r="F78" s="16">
        <v>1</v>
      </c>
    </row>
    <row r="79" spans="1:6" x14ac:dyDescent="0.2">
      <c r="A79" s="16">
        <v>51</v>
      </c>
      <c r="B79" s="16">
        <v>0.46678957271535559</v>
      </c>
      <c r="C79" s="16">
        <v>-0.46678957271535559</v>
      </c>
      <c r="E79" s="16">
        <v>50.5</v>
      </c>
      <c r="F79" s="16">
        <v>1</v>
      </c>
    </row>
    <row r="80" spans="1:6" x14ac:dyDescent="0.2">
      <c r="A80" s="16">
        <v>52</v>
      </c>
      <c r="B80" s="16">
        <v>0.91206223416509891</v>
      </c>
      <c r="C80" s="16">
        <v>8.7937765834901094E-2</v>
      </c>
      <c r="E80" s="16">
        <v>51.5</v>
      </c>
      <c r="F80" s="16">
        <v>1</v>
      </c>
    </row>
    <row r="81" spans="1:6" x14ac:dyDescent="0.2">
      <c r="A81" s="16">
        <v>53</v>
      </c>
      <c r="B81" s="16">
        <v>0.98072929813063947</v>
      </c>
      <c r="C81" s="16">
        <v>1.9270701869360529E-2</v>
      </c>
      <c r="E81" s="16">
        <v>52.5</v>
      </c>
      <c r="F81" s="16">
        <v>1</v>
      </c>
    </row>
    <row r="82" spans="1:6" x14ac:dyDescent="0.2">
      <c r="A82" s="16">
        <v>54</v>
      </c>
      <c r="B82" s="16">
        <v>0.93028709896372053</v>
      </c>
      <c r="C82" s="16">
        <v>6.9712901036279473E-2</v>
      </c>
      <c r="E82" s="16">
        <v>53.5</v>
      </c>
      <c r="F82" s="16">
        <v>1</v>
      </c>
    </row>
    <row r="83" spans="1:6" x14ac:dyDescent="0.2">
      <c r="A83" s="16">
        <v>55</v>
      </c>
      <c r="B83" s="16">
        <v>0.39513503612292539</v>
      </c>
      <c r="C83" s="16">
        <v>-0.39513503612292539</v>
      </c>
      <c r="E83" s="16">
        <v>54.5</v>
      </c>
      <c r="F83" s="16">
        <v>1</v>
      </c>
    </row>
    <row r="84" spans="1:6" x14ac:dyDescent="0.2">
      <c r="A84" s="16">
        <v>56</v>
      </c>
      <c r="B84" s="16">
        <v>0.4413917079712304</v>
      </c>
      <c r="C84" s="16">
        <v>0.5586082920287696</v>
      </c>
      <c r="E84" s="16">
        <v>55.5</v>
      </c>
      <c r="F84" s="16">
        <v>1</v>
      </c>
    </row>
    <row r="85" spans="1:6" x14ac:dyDescent="0.2">
      <c r="A85" s="16">
        <v>57</v>
      </c>
      <c r="B85" s="16">
        <v>0.78637020612460795</v>
      </c>
      <c r="C85" s="16">
        <v>0.21362979387539205</v>
      </c>
      <c r="E85" s="16">
        <v>56.5</v>
      </c>
      <c r="F85" s="16">
        <v>1</v>
      </c>
    </row>
    <row r="86" spans="1:6" x14ac:dyDescent="0.2">
      <c r="A86" s="16">
        <v>58</v>
      </c>
      <c r="B86" s="16">
        <v>0.60259885010464798</v>
      </c>
      <c r="C86" s="16">
        <v>0.39740114989535202</v>
      </c>
      <c r="E86" s="16">
        <v>57.5</v>
      </c>
      <c r="F86" s="16">
        <v>1</v>
      </c>
    </row>
    <row r="87" spans="1:6" x14ac:dyDescent="0.2">
      <c r="A87" s="16">
        <v>59</v>
      </c>
      <c r="B87" s="16">
        <v>0.74316746045171389</v>
      </c>
      <c r="C87" s="16">
        <v>0.25683253954828611</v>
      </c>
      <c r="E87" s="16">
        <v>58.5</v>
      </c>
      <c r="F87" s="16">
        <v>1</v>
      </c>
    </row>
    <row r="88" spans="1:6" x14ac:dyDescent="0.2">
      <c r="A88" s="16">
        <v>60</v>
      </c>
      <c r="B88" s="16">
        <v>1.311934337026516</v>
      </c>
      <c r="C88" s="16">
        <v>-0.31193433702651596</v>
      </c>
      <c r="E88" s="16">
        <v>59.5</v>
      </c>
      <c r="F88" s="16">
        <v>1</v>
      </c>
    </row>
    <row r="89" spans="1:6" x14ac:dyDescent="0.2">
      <c r="A89" s="16">
        <v>61</v>
      </c>
      <c r="B89" s="16">
        <v>0.64619559246122527</v>
      </c>
      <c r="C89" s="16">
        <v>0.35380440753877473</v>
      </c>
      <c r="E89" s="16">
        <v>60.5</v>
      </c>
      <c r="F89" s="16">
        <v>1</v>
      </c>
    </row>
    <row r="90" spans="1:6" x14ac:dyDescent="0.2">
      <c r="A90" s="16">
        <v>62</v>
      </c>
      <c r="B90" s="16">
        <v>0.71396178360963658</v>
      </c>
      <c r="C90" s="16">
        <v>0.28603821639036342</v>
      </c>
      <c r="E90" s="16">
        <v>61.5</v>
      </c>
      <c r="F90" s="16">
        <v>1</v>
      </c>
    </row>
    <row r="91" spans="1:6" x14ac:dyDescent="0.2">
      <c r="A91" s="16">
        <v>63</v>
      </c>
      <c r="B91" s="16">
        <v>0.8583357484253521</v>
      </c>
      <c r="C91" s="16">
        <v>0.1416642515746479</v>
      </c>
      <c r="E91" s="16">
        <v>62.5</v>
      </c>
      <c r="F91" s="16">
        <v>1</v>
      </c>
    </row>
    <row r="92" spans="1:6" x14ac:dyDescent="0.2">
      <c r="A92" s="16">
        <v>64</v>
      </c>
      <c r="B92" s="16">
        <v>0.72703533603409076</v>
      </c>
      <c r="C92" s="16">
        <v>0.27296466396590924</v>
      </c>
      <c r="E92" s="16">
        <v>63.5</v>
      </c>
      <c r="F92" s="16">
        <v>1</v>
      </c>
    </row>
    <row r="93" spans="1:6" x14ac:dyDescent="0.2">
      <c r="A93" s="16">
        <v>65</v>
      </c>
      <c r="B93" s="16">
        <v>0.87900112357585058</v>
      </c>
      <c r="C93" s="16">
        <v>0.12099887642414942</v>
      </c>
      <c r="E93" s="16">
        <v>64.5</v>
      </c>
      <c r="F93" s="16">
        <v>1</v>
      </c>
    </row>
    <row r="94" spans="1:6" x14ac:dyDescent="0.2">
      <c r="A94" s="16">
        <v>66</v>
      </c>
      <c r="B94" s="16">
        <v>1.0694325244784819</v>
      </c>
      <c r="C94" s="16">
        <v>-6.9432524478481916E-2</v>
      </c>
      <c r="E94" s="16">
        <v>65.5</v>
      </c>
      <c r="F94" s="16">
        <v>1</v>
      </c>
    </row>
    <row r="95" spans="1:6" x14ac:dyDescent="0.2">
      <c r="A95" s="16">
        <v>67</v>
      </c>
      <c r="B95" s="16">
        <v>0.65727143482416372</v>
      </c>
      <c r="C95" s="16">
        <v>0.34272856517583628</v>
      </c>
      <c r="E95" s="16">
        <v>66.5</v>
      </c>
      <c r="F95" s="16">
        <v>1</v>
      </c>
    </row>
    <row r="96" spans="1:6" x14ac:dyDescent="0.2">
      <c r="A96" s="16">
        <v>68</v>
      </c>
      <c r="B96" s="16">
        <v>0.68748284058958986</v>
      </c>
      <c r="C96" s="16">
        <v>0.31251715941041014</v>
      </c>
      <c r="E96" s="16">
        <v>67.5</v>
      </c>
      <c r="F96" s="16">
        <v>1</v>
      </c>
    </row>
    <row r="97" spans="1:6" x14ac:dyDescent="0.2">
      <c r="A97" s="16">
        <v>69</v>
      </c>
      <c r="B97" s="16">
        <v>0.76279186511165387</v>
      </c>
      <c r="C97" s="16">
        <v>0.23720813488834613</v>
      </c>
      <c r="E97" s="16">
        <v>68.5</v>
      </c>
      <c r="F97" s="16">
        <v>1</v>
      </c>
    </row>
    <row r="98" spans="1:6" x14ac:dyDescent="0.2">
      <c r="A98" s="16">
        <v>70</v>
      </c>
      <c r="B98" s="16">
        <v>0.13251071010346938</v>
      </c>
      <c r="C98" s="16">
        <v>-0.13251071010346938</v>
      </c>
      <c r="E98" s="16">
        <v>69.5</v>
      </c>
      <c r="F98" s="16">
        <v>1</v>
      </c>
    </row>
    <row r="99" spans="1:6" x14ac:dyDescent="0.2">
      <c r="A99" s="16">
        <v>71</v>
      </c>
      <c r="B99" s="16">
        <v>0.90504456402003963</v>
      </c>
      <c r="C99" s="16">
        <v>9.4955435979960368E-2</v>
      </c>
      <c r="E99" s="16">
        <v>70.5</v>
      </c>
      <c r="F99" s="16">
        <v>1</v>
      </c>
    </row>
    <row r="100" spans="1:6" x14ac:dyDescent="0.2">
      <c r="A100" s="16">
        <v>72</v>
      </c>
      <c r="B100" s="16">
        <v>0.67620998119111275</v>
      </c>
      <c r="C100" s="16">
        <v>-0.67620998119111275</v>
      </c>
      <c r="E100" s="16">
        <v>71.5</v>
      </c>
      <c r="F100" s="16">
        <v>1</v>
      </c>
    </row>
    <row r="101" spans="1:6" x14ac:dyDescent="0.2">
      <c r="A101" s="16">
        <v>73</v>
      </c>
      <c r="B101" s="16">
        <v>1.1455736012984659</v>
      </c>
      <c r="C101" s="16">
        <v>-0.14557360129846586</v>
      </c>
      <c r="E101" s="16">
        <v>72.5</v>
      </c>
      <c r="F101" s="16">
        <v>1</v>
      </c>
    </row>
    <row r="102" spans="1:6" x14ac:dyDescent="0.2">
      <c r="A102" s="16">
        <v>74</v>
      </c>
      <c r="B102" s="16">
        <v>0.43943401637109325</v>
      </c>
      <c r="C102" s="16">
        <v>-0.43943401637109325</v>
      </c>
      <c r="E102" s="16">
        <v>73.5</v>
      </c>
      <c r="F102" s="16">
        <v>1</v>
      </c>
    </row>
    <row r="103" spans="1:6" x14ac:dyDescent="0.2">
      <c r="A103" s="16">
        <v>75</v>
      </c>
      <c r="B103" s="16">
        <v>0.65523828278347651</v>
      </c>
      <c r="C103" s="16">
        <v>0.34476171721652349</v>
      </c>
      <c r="E103" s="16">
        <v>74.5</v>
      </c>
      <c r="F103" s="16">
        <v>1</v>
      </c>
    </row>
    <row r="104" spans="1:6" x14ac:dyDescent="0.2">
      <c r="A104" s="16">
        <v>76</v>
      </c>
      <c r="B104" s="16">
        <v>0.74906286456119409</v>
      </c>
      <c r="C104" s="16">
        <v>0.25093713543880591</v>
      </c>
      <c r="E104" s="16">
        <v>75.5</v>
      </c>
      <c r="F104" s="16">
        <v>1</v>
      </c>
    </row>
    <row r="105" spans="1:6" x14ac:dyDescent="0.2">
      <c r="A105" s="16">
        <v>77</v>
      </c>
      <c r="B105" s="16">
        <v>1.4165712852186294</v>
      </c>
      <c r="C105" s="16">
        <v>-0.41657128521862941</v>
      </c>
      <c r="E105" s="16">
        <v>76.5</v>
      </c>
      <c r="F105" s="16">
        <v>1</v>
      </c>
    </row>
    <row r="106" spans="1:6" x14ac:dyDescent="0.2">
      <c r="A106" s="16">
        <v>78</v>
      </c>
      <c r="B106" s="16">
        <v>0.49061592489937661</v>
      </c>
      <c r="C106" s="16">
        <v>0.50938407510062333</v>
      </c>
      <c r="E106" s="16">
        <v>77.5</v>
      </c>
      <c r="F106" s="16">
        <v>1</v>
      </c>
    </row>
    <row r="107" spans="1:6" x14ac:dyDescent="0.2">
      <c r="A107" s="16">
        <v>79</v>
      </c>
      <c r="B107" s="16">
        <v>0.41836604069867322</v>
      </c>
      <c r="C107" s="16">
        <v>-0.41836604069867322</v>
      </c>
      <c r="E107" s="16">
        <v>78.5</v>
      </c>
      <c r="F107" s="16">
        <v>1</v>
      </c>
    </row>
    <row r="108" spans="1:6" x14ac:dyDescent="0.2">
      <c r="A108" s="16">
        <v>80</v>
      </c>
      <c r="B108" s="16">
        <v>0.9837396004929525</v>
      </c>
      <c r="C108" s="16">
        <v>1.6260399507047496E-2</v>
      </c>
      <c r="E108" s="16">
        <v>79.5</v>
      </c>
      <c r="F108" s="16">
        <v>1</v>
      </c>
    </row>
    <row r="109" spans="1:6" x14ac:dyDescent="0.2">
      <c r="A109" s="16">
        <v>81</v>
      </c>
      <c r="B109" s="16">
        <v>0.84300719799054169</v>
      </c>
      <c r="C109" s="16">
        <v>0.15699280200945831</v>
      </c>
      <c r="E109" s="16">
        <v>80.5</v>
      </c>
      <c r="F109" s="16">
        <v>1</v>
      </c>
    </row>
    <row r="110" spans="1:6" x14ac:dyDescent="0.2">
      <c r="A110" s="16">
        <v>82</v>
      </c>
      <c r="B110" s="16">
        <v>0.71126466731305527</v>
      </c>
      <c r="C110" s="16">
        <v>0.28873533268694473</v>
      </c>
      <c r="E110" s="16">
        <v>81.5</v>
      </c>
      <c r="F110" s="16">
        <v>1</v>
      </c>
    </row>
    <row r="111" spans="1:6" x14ac:dyDescent="0.2">
      <c r="A111" s="16">
        <v>83</v>
      </c>
      <c r="B111" s="16">
        <v>1.109835697057691</v>
      </c>
      <c r="C111" s="16">
        <v>-0.10983569705769103</v>
      </c>
      <c r="E111" s="16">
        <v>82.5</v>
      </c>
      <c r="F111" s="16">
        <v>1</v>
      </c>
    </row>
    <row r="112" spans="1:6" x14ac:dyDescent="0.2">
      <c r="A112" s="16">
        <v>84</v>
      </c>
      <c r="B112" s="16">
        <v>0.94286971202713765</v>
      </c>
      <c r="C112" s="16">
        <v>5.7130287972862348E-2</v>
      </c>
      <c r="E112" s="16">
        <v>83.5</v>
      </c>
      <c r="F112" s="16">
        <v>1</v>
      </c>
    </row>
    <row r="113" spans="1:6" x14ac:dyDescent="0.2">
      <c r="A113" s="16">
        <v>85</v>
      </c>
      <c r="B113" s="16">
        <v>1.2809023794193377</v>
      </c>
      <c r="C113" s="16">
        <v>-0.28090237941933771</v>
      </c>
      <c r="E113" s="16">
        <v>84.5</v>
      </c>
      <c r="F113" s="16">
        <v>1</v>
      </c>
    </row>
    <row r="114" spans="1:6" x14ac:dyDescent="0.2">
      <c r="A114" s="16">
        <v>86</v>
      </c>
      <c r="B114" s="16">
        <v>0.51421158460167937</v>
      </c>
      <c r="C114" s="16">
        <v>-0.51421158460167937</v>
      </c>
      <c r="E114" s="16">
        <v>85.5</v>
      </c>
      <c r="F114" s="16">
        <v>1</v>
      </c>
    </row>
    <row r="115" spans="1:6" x14ac:dyDescent="0.2">
      <c r="A115" s="16">
        <v>87</v>
      </c>
      <c r="B115" s="16">
        <v>0.89144991695707099</v>
      </c>
      <c r="C115" s="16">
        <v>0.10855008304292901</v>
      </c>
      <c r="E115" s="16">
        <v>86.5</v>
      </c>
      <c r="F115" s="16">
        <v>1</v>
      </c>
    </row>
    <row r="116" spans="1:6" x14ac:dyDescent="0.2">
      <c r="A116" s="16">
        <v>88</v>
      </c>
      <c r="B116" s="16">
        <v>0.89426587423858006</v>
      </c>
      <c r="C116" s="16">
        <v>0.10573412576141994</v>
      </c>
      <c r="E116" s="16">
        <v>87.5</v>
      </c>
      <c r="F116" s="16">
        <v>1</v>
      </c>
    </row>
    <row r="117" spans="1:6" x14ac:dyDescent="0.2">
      <c r="A117" s="16">
        <v>89</v>
      </c>
      <c r="B117" s="16">
        <v>0.89527200502700022</v>
      </c>
      <c r="C117" s="16">
        <v>0.10472799497299978</v>
      </c>
      <c r="E117" s="16">
        <v>88.5</v>
      </c>
      <c r="F117" s="16">
        <v>1</v>
      </c>
    </row>
    <row r="118" spans="1:6" x14ac:dyDescent="0.2">
      <c r="A118" s="16">
        <v>90</v>
      </c>
      <c r="B118" s="16">
        <v>0.74151184717370411</v>
      </c>
      <c r="C118" s="16">
        <v>0.25848815282629589</v>
      </c>
      <c r="E118" s="16">
        <v>89.5</v>
      </c>
      <c r="F118" s="16">
        <v>1</v>
      </c>
    </row>
    <row r="119" spans="1:6" x14ac:dyDescent="0.2">
      <c r="A119" s="16">
        <v>91</v>
      </c>
      <c r="B119" s="16">
        <v>9.7057794650428353E-2</v>
      </c>
      <c r="C119" s="16">
        <v>-9.7057794650428353E-2</v>
      </c>
      <c r="E119" s="16">
        <v>90.5</v>
      </c>
      <c r="F119" s="16">
        <v>1</v>
      </c>
    </row>
    <row r="120" spans="1:6" x14ac:dyDescent="0.2">
      <c r="A120" s="16">
        <v>92</v>
      </c>
      <c r="B120" s="16">
        <v>1.1135679242601508</v>
      </c>
      <c r="C120" s="16">
        <v>-0.11356792426015083</v>
      </c>
      <c r="E120" s="16">
        <v>91.5</v>
      </c>
      <c r="F120" s="16">
        <v>1</v>
      </c>
    </row>
    <row r="121" spans="1:6" x14ac:dyDescent="0.2">
      <c r="A121" s="16">
        <v>93</v>
      </c>
      <c r="B121" s="16">
        <v>0.28923626309754819</v>
      </c>
      <c r="C121" s="16">
        <v>-0.28923626309754819</v>
      </c>
      <c r="E121" s="16">
        <v>92.5</v>
      </c>
      <c r="F121" s="16">
        <v>1</v>
      </c>
    </row>
    <row r="122" spans="1:6" x14ac:dyDescent="0.2">
      <c r="A122" s="16">
        <v>94</v>
      </c>
      <c r="B122" s="16">
        <v>0.1642315200103347</v>
      </c>
      <c r="C122" s="16">
        <v>-0.1642315200103347</v>
      </c>
      <c r="E122" s="16">
        <v>93.5</v>
      </c>
      <c r="F122" s="16">
        <v>1</v>
      </c>
    </row>
    <row r="123" spans="1:6" x14ac:dyDescent="0.2">
      <c r="A123" s="16">
        <v>95</v>
      </c>
      <c r="B123" s="16">
        <v>1.2411135718473192</v>
      </c>
      <c r="C123" s="16">
        <v>-0.24111357184731919</v>
      </c>
      <c r="E123" s="16">
        <v>94.5</v>
      </c>
      <c r="F123" s="16">
        <v>1</v>
      </c>
    </row>
    <row r="124" spans="1:6" x14ac:dyDescent="0.2">
      <c r="A124" s="16">
        <v>96</v>
      </c>
      <c r="B124" s="16">
        <v>0.20351337937987302</v>
      </c>
      <c r="C124" s="16">
        <v>-0.20351337937987302</v>
      </c>
      <c r="E124" s="16">
        <v>95.5</v>
      </c>
      <c r="F124" s="16">
        <v>1</v>
      </c>
    </row>
    <row r="125" spans="1:6" x14ac:dyDescent="0.2">
      <c r="A125" s="16">
        <v>97</v>
      </c>
      <c r="B125" s="16">
        <v>0.76002316357434985</v>
      </c>
      <c r="C125" s="16">
        <v>0.23997683642565015</v>
      </c>
      <c r="E125" s="16">
        <v>96.5</v>
      </c>
      <c r="F125" s="16">
        <v>1</v>
      </c>
    </row>
    <row r="126" spans="1:6" x14ac:dyDescent="0.2">
      <c r="A126" s="16">
        <v>98</v>
      </c>
      <c r="B126" s="16">
        <v>0.96323024961811987</v>
      </c>
      <c r="C126" s="16">
        <v>3.6769750381880129E-2</v>
      </c>
      <c r="E126" s="16">
        <v>97.5</v>
      </c>
      <c r="F126" s="16">
        <v>1</v>
      </c>
    </row>
    <row r="127" spans="1:6" x14ac:dyDescent="0.2">
      <c r="A127" s="16">
        <v>99</v>
      </c>
      <c r="B127" s="16">
        <v>1.087867544688141</v>
      </c>
      <c r="C127" s="16">
        <v>-8.7867544688140953E-2</v>
      </c>
      <c r="E127" s="16">
        <v>98.5</v>
      </c>
      <c r="F127" s="16">
        <v>1</v>
      </c>
    </row>
    <row r="128" spans="1:6" ht="16" thickBot="1" x14ac:dyDescent="0.25">
      <c r="A128" s="17">
        <v>100</v>
      </c>
      <c r="B128" s="17">
        <v>0.74535697735729534</v>
      </c>
      <c r="C128" s="17">
        <v>0.25464302264270466</v>
      </c>
      <c r="E128" s="17">
        <v>99.5</v>
      </c>
      <c r="F128" s="17">
        <v>1</v>
      </c>
    </row>
  </sheetData>
  <sortState ref="F29:F128">
    <sortCondition ref="F2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opLeftCell="B1" workbookViewId="0">
      <selection activeCell="Q3" sqref="Q3"/>
    </sheetView>
  </sheetViews>
  <sheetFormatPr baseColWidth="10" defaultRowHeight="15" x14ac:dyDescent="0.2"/>
  <cols>
    <col min="18" max="18" width="21.33203125" customWidth="1"/>
  </cols>
  <sheetData>
    <row r="1" spans="1:18" ht="6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250</v>
      </c>
      <c r="L1" s="1" t="s">
        <v>251</v>
      </c>
      <c r="N1" s="1" t="s">
        <v>252</v>
      </c>
      <c r="O1" s="1" t="s">
        <v>252</v>
      </c>
      <c r="P1" s="1" t="s">
        <v>253</v>
      </c>
      <c r="Q1" s="1" t="s">
        <v>254</v>
      </c>
      <c r="R1" s="27" t="s">
        <v>255</v>
      </c>
    </row>
    <row r="2" spans="1:18" ht="29" x14ac:dyDescent="0.2">
      <c r="A2" t="s">
        <v>150</v>
      </c>
      <c r="B2">
        <v>0</v>
      </c>
      <c r="C2">
        <v>2337</v>
      </c>
      <c r="D2">
        <v>820</v>
      </c>
      <c r="E2">
        <v>7200</v>
      </c>
      <c r="F2">
        <v>947</v>
      </c>
      <c r="G2">
        <v>6697</v>
      </c>
      <c r="H2">
        <v>66</v>
      </c>
      <c r="I2">
        <v>5</v>
      </c>
      <c r="K2">
        <f>G2/E2</f>
        <v>0.93013888888888885</v>
      </c>
      <c r="L2">
        <f>D2+F2-Sheet2!$B$19-Sheet2!$B$20*Sheet4!C2</f>
        <v>-906.12990621821177</v>
      </c>
      <c r="N2">
        <f>Sheet6!$B$17+Sheet6!$B$18*Sheet4!C2+Sheet6!$B$19*Sheet4!H2+Sheet6!$B$20*Sheet4!I2+Sheet6!$B$21*Sheet4!K2+Sheet6!$B$22*Sheet4!L2</f>
        <v>0.59849326831983529</v>
      </c>
      <c r="O2">
        <f>INT(N2&gt;=0.5)</f>
        <v>1</v>
      </c>
      <c r="P2">
        <f>ABS(O2-B2)</f>
        <v>1</v>
      </c>
      <c r="Q2">
        <f>SUM(P2:P101)</f>
        <v>3</v>
      </c>
      <c r="R2" s="28">
        <f>(100-Q2)/100</f>
        <v>0.97</v>
      </c>
    </row>
    <row r="3" spans="1:18" x14ac:dyDescent="0.2">
      <c r="A3" t="s">
        <v>151</v>
      </c>
      <c r="B3">
        <v>1</v>
      </c>
      <c r="C3">
        <v>4537</v>
      </c>
      <c r="D3">
        <v>2712</v>
      </c>
      <c r="E3">
        <v>12700</v>
      </c>
      <c r="F3">
        <v>2445</v>
      </c>
      <c r="G3">
        <v>15109</v>
      </c>
      <c r="H3">
        <v>48</v>
      </c>
      <c r="I3">
        <v>10</v>
      </c>
      <c r="K3">
        <f t="shared" ref="K3:K66" si="0">G3/E3</f>
        <v>1.1896850393700786</v>
      </c>
      <c r="L3">
        <f>D3+F3-Sheet2!$B$19-Sheet2!$B$20*Sheet4!C3</f>
        <v>686.66590095451056</v>
      </c>
      <c r="N3">
        <f>Sheet6!$B$17+Sheet6!$B$18*Sheet4!C3+Sheet6!$B$19*Sheet4!H3+Sheet6!$B$20*Sheet4!I3+Sheet6!$B$21*Sheet4!K3+Sheet6!$B$22*Sheet4!L3</f>
        <v>0.66951873284473662</v>
      </c>
      <c r="O3">
        <f t="shared" ref="O3:O66" si="1">INT(N3&gt;=0.5)</f>
        <v>1</v>
      </c>
      <c r="P3">
        <f t="shared" ref="P3:P66" si="2">ABS(O3-B3)</f>
        <v>0</v>
      </c>
    </row>
    <row r="4" spans="1:18" x14ac:dyDescent="0.2">
      <c r="A4" t="s">
        <v>152</v>
      </c>
      <c r="B4">
        <v>1</v>
      </c>
      <c r="C4">
        <v>6884</v>
      </c>
      <c r="D4">
        <v>2746</v>
      </c>
      <c r="E4">
        <v>4500</v>
      </c>
      <c r="F4">
        <v>1393</v>
      </c>
      <c r="G4">
        <v>7777</v>
      </c>
      <c r="H4">
        <v>32</v>
      </c>
      <c r="I4">
        <v>14</v>
      </c>
      <c r="K4">
        <f t="shared" si="0"/>
        <v>1.7282222222222223</v>
      </c>
      <c r="L4">
        <f>D4+F4-Sheet2!$B$19-Sheet2!$B$20*Sheet4!C4</f>
        <v>-2248.6242083934985</v>
      </c>
      <c r="N4">
        <f>Sheet6!$B$17+Sheet6!$B$18*Sheet4!C4+Sheet6!$B$19*Sheet4!H4+Sheet6!$B$20*Sheet4!I4+Sheet6!$B$21*Sheet4!K4+Sheet6!$B$22*Sheet4!L4</f>
        <v>1.2915937904495405</v>
      </c>
      <c r="O4">
        <f t="shared" si="1"/>
        <v>1</v>
      </c>
      <c r="P4">
        <f t="shared" si="2"/>
        <v>0</v>
      </c>
    </row>
    <row r="5" spans="1:18" x14ac:dyDescent="0.2">
      <c r="A5" t="s">
        <v>153</v>
      </c>
      <c r="B5">
        <v>1</v>
      </c>
      <c r="C5">
        <v>8791</v>
      </c>
      <c r="D5">
        <v>4036</v>
      </c>
      <c r="E5">
        <v>10100</v>
      </c>
      <c r="F5">
        <v>5983</v>
      </c>
      <c r="G5">
        <v>16395</v>
      </c>
      <c r="H5">
        <v>53</v>
      </c>
      <c r="I5">
        <v>24</v>
      </c>
      <c r="K5">
        <f t="shared" si="0"/>
        <v>1.6232673267326734</v>
      </c>
      <c r="L5">
        <f>D5+F5-Sheet2!$B$19-Sheet2!$B$20*Sheet4!C5</f>
        <v>2073.5265208239471</v>
      </c>
      <c r="N5">
        <f>Sheet6!$B$17+Sheet6!$B$18*Sheet4!C5+Sheet6!$B$19*Sheet4!H5+Sheet6!$B$20*Sheet4!I5+Sheet6!$B$21*Sheet4!K5+Sheet6!$B$22*Sheet4!L5</f>
        <v>1.0928888739444007</v>
      </c>
      <c r="O5">
        <f t="shared" si="1"/>
        <v>1</v>
      </c>
      <c r="P5">
        <f t="shared" si="2"/>
        <v>0</v>
      </c>
    </row>
    <row r="6" spans="1:18" x14ac:dyDescent="0.2">
      <c r="A6" t="s">
        <v>154</v>
      </c>
      <c r="B6">
        <v>0</v>
      </c>
      <c r="C6">
        <v>2691</v>
      </c>
      <c r="D6">
        <v>2084</v>
      </c>
      <c r="E6">
        <v>10100</v>
      </c>
      <c r="F6">
        <v>2910</v>
      </c>
      <c r="G6">
        <v>12330</v>
      </c>
      <c r="H6">
        <v>34</v>
      </c>
      <c r="I6">
        <v>2</v>
      </c>
      <c r="K6">
        <f t="shared" si="0"/>
        <v>1.2207920792079208</v>
      </c>
      <c r="L6">
        <f>D6+F6-Sheet2!$B$19-Sheet2!$B$20*Sheet4!C6</f>
        <v>2031.6836009359445</v>
      </c>
      <c r="N6">
        <f>Sheet6!$B$17+Sheet6!$B$18*Sheet4!C6+Sheet6!$B$19*Sheet4!H6+Sheet6!$B$20*Sheet4!I6+Sheet6!$B$21*Sheet4!K6+Sheet6!$B$22*Sheet4!L6</f>
        <v>0.21738721362670138</v>
      </c>
      <c r="O6">
        <f t="shared" si="1"/>
        <v>0</v>
      </c>
      <c r="P6">
        <f t="shared" si="2"/>
        <v>0</v>
      </c>
    </row>
    <row r="7" spans="1:18" x14ac:dyDescent="0.2">
      <c r="A7" t="s">
        <v>155</v>
      </c>
      <c r="B7">
        <v>1</v>
      </c>
      <c r="C7">
        <v>4277</v>
      </c>
      <c r="D7">
        <v>1754</v>
      </c>
      <c r="E7">
        <v>12000</v>
      </c>
      <c r="F7">
        <v>2226</v>
      </c>
      <c r="G7">
        <v>21062</v>
      </c>
      <c r="H7">
        <v>33</v>
      </c>
      <c r="I7">
        <v>14</v>
      </c>
      <c r="K7">
        <f t="shared" si="0"/>
        <v>1.7551666666666668</v>
      </c>
      <c r="L7">
        <f>D7+F7-Sheet2!$B$19-Sheet2!$B$20*Sheet4!C7</f>
        <v>-277.93723989317459</v>
      </c>
      <c r="N7">
        <f>Sheet6!$B$17+Sheet6!$B$18*Sheet4!C7+Sheet6!$B$19*Sheet4!H7+Sheet6!$B$20*Sheet4!I7+Sheet6!$B$21*Sheet4!K7+Sheet6!$B$22*Sheet4!L7</f>
        <v>0.86634852607491131</v>
      </c>
      <c r="O7">
        <f t="shared" si="1"/>
        <v>1</v>
      </c>
      <c r="P7">
        <f t="shared" si="2"/>
        <v>0</v>
      </c>
    </row>
    <row r="8" spans="1:18" x14ac:dyDescent="0.2">
      <c r="A8" t="s">
        <v>156</v>
      </c>
      <c r="B8">
        <v>0</v>
      </c>
      <c r="C8">
        <v>2961</v>
      </c>
      <c r="D8">
        <v>3655</v>
      </c>
      <c r="E8">
        <v>6500</v>
      </c>
      <c r="F8">
        <v>2465</v>
      </c>
      <c r="G8">
        <v>4832</v>
      </c>
      <c r="H8">
        <v>50</v>
      </c>
      <c r="I8">
        <v>1</v>
      </c>
      <c r="K8">
        <f t="shared" si="0"/>
        <v>0.74338461538461542</v>
      </c>
      <c r="L8">
        <f>D8+F8-Sheet2!$B$19-Sheet2!$B$20*Sheet4!C8</f>
        <v>2937.1176318162334</v>
      </c>
      <c r="N8">
        <f>Sheet6!$B$17+Sheet6!$B$18*Sheet4!C8+Sheet6!$B$19*Sheet4!H8+Sheet6!$B$20*Sheet4!I8+Sheet6!$B$21*Sheet4!K8+Sheet6!$B$22*Sheet4!L8</f>
        <v>9.0613864697001945E-2</v>
      </c>
      <c r="O8">
        <f t="shared" si="1"/>
        <v>0</v>
      </c>
      <c r="P8">
        <f t="shared" si="2"/>
        <v>0</v>
      </c>
    </row>
    <row r="9" spans="1:18" x14ac:dyDescent="0.2">
      <c r="A9" t="s">
        <v>157</v>
      </c>
      <c r="B9">
        <v>1</v>
      </c>
      <c r="C9">
        <v>6588</v>
      </c>
      <c r="D9">
        <v>3421</v>
      </c>
      <c r="E9">
        <v>12300</v>
      </c>
      <c r="F9">
        <v>5273</v>
      </c>
      <c r="G9">
        <v>81902</v>
      </c>
      <c r="H9">
        <v>29</v>
      </c>
      <c r="I9">
        <v>11</v>
      </c>
      <c r="K9">
        <f t="shared" si="0"/>
        <v>6.6586991869918704</v>
      </c>
      <c r="L9">
        <f>D9+F9-Sheet2!$B$19-Sheet2!$B$20*Sheet4!C9</f>
        <v>2548.1814466414444</v>
      </c>
      <c r="N9">
        <f>Sheet6!$B$17+Sheet6!$B$18*Sheet4!C9+Sheet6!$B$19*Sheet4!H9+Sheet6!$B$20*Sheet4!I9+Sheet6!$B$21*Sheet4!K9+Sheet6!$B$22*Sheet4!L9</f>
        <v>0.7639347461553383</v>
      </c>
      <c r="O9">
        <f t="shared" si="1"/>
        <v>1</v>
      </c>
      <c r="P9">
        <f t="shared" si="2"/>
        <v>0</v>
      </c>
    </row>
    <row r="10" spans="1:18" x14ac:dyDescent="0.2">
      <c r="A10" t="s">
        <v>158</v>
      </c>
      <c r="B10">
        <v>1</v>
      </c>
      <c r="C10">
        <v>5391</v>
      </c>
      <c r="D10">
        <v>1961</v>
      </c>
      <c r="E10">
        <v>10700</v>
      </c>
      <c r="F10">
        <v>1610</v>
      </c>
      <c r="G10">
        <v>13609</v>
      </c>
      <c r="H10">
        <v>38</v>
      </c>
      <c r="I10">
        <v>18</v>
      </c>
      <c r="K10">
        <f t="shared" si="0"/>
        <v>1.2718691588785047</v>
      </c>
      <c r="L10">
        <f>D10+F10-Sheet2!$B$19-Sheet2!$B$20*Sheet4!C10</f>
        <v>-1596.9760902611688</v>
      </c>
      <c r="N10">
        <f>Sheet6!$B$17+Sheet6!$B$18*Sheet4!C10+Sheet6!$B$19*Sheet4!H10+Sheet6!$B$20*Sheet4!I10+Sheet6!$B$21*Sheet4!K10+Sheet6!$B$22*Sheet4!L10</f>
        <v>1.1720506433104347</v>
      </c>
      <c r="O10">
        <f t="shared" si="1"/>
        <v>1</v>
      </c>
      <c r="P10">
        <f t="shared" si="2"/>
        <v>0</v>
      </c>
    </row>
    <row r="11" spans="1:18" x14ac:dyDescent="0.2">
      <c r="A11" t="s">
        <v>159</v>
      </c>
      <c r="B11">
        <v>1</v>
      </c>
      <c r="C11">
        <v>6077</v>
      </c>
      <c r="D11">
        <v>3451</v>
      </c>
      <c r="E11">
        <v>17200</v>
      </c>
      <c r="F11">
        <v>2290</v>
      </c>
      <c r="G11">
        <v>24347</v>
      </c>
      <c r="H11">
        <v>46</v>
      </c>
      <c r="I11">
        <v>14</v>
      </c>
      <c r="K11">
        <f t="shared" si="0"/>
        <v>1.4155232558139534</v>
      </c>
      <c r="L11">
        <f>D11+F11-Sheet2!$B$19-Sheet2!$B$20*Sheet4!C11</f>
        <v>12.622965975416264</v>
      </c>
      <c r="N11">
        <f>Sheet6!$B$17+Sheet6!$B$18*Sheet4!C11+Sheet6!$B$19*Sheet4!H11+Sheet6!$B$20*Sheet4!I11+Sheet6!$B$21*Sheet4!K11+Sheet6!$B$22*Sheet4!L11</f>
        <v>0.94754461044958138</v>
      </c>
      <c r="O11">
        <f t="shared" si="1"/>
        <v>1</v>
      </c>
      <c r="P11">
        <f t="shared" si="2"/>
        <v>0</v>
      </c>
    </row>
    <row r="12" spans="1:18" x14ac:dyDescent="0.2">
      <c r="A12" t="s">
        <v>160</v>
      </c>
      <c r="B12">
        <v>1</v>
      </c>
      <c r="C12">
        <v>1784</v>
      </c>
      <c r="D12">
        <v>976</v>
      </c>
      <c r="E12">
        <v>5700</v>
      </c>
      <c r="F12">
        <v>602</v>
      </c>
      <c r="G12">
        <v>7476</v>
      </c>
      <c r="H12">
        <v>52</v>
      </c>
      <c r="I12">
        <v>16</v>
      </c>
      <c r="K12">
        <f t="shared" si="0"/>
        <v>1.311578947368421</v>
      </c>
      <c r="L12">
        <f>D12+F12-Sheet2!$B$19-Sheet2!$B$20*Sheet4!C12</f>
        <v>-643.37812502117322</v>
      </c>
      <c r="N12">
        <f>Sheet6!$B$17+Sheet6!$B$18*Sheet4!C12+Sheet6!$B$19*Sheet4!H12+Sheet6!$B$20*Sheet4!I12+Sheet6!$B$21*Sheet4!K12+Sheet6!$B$22*Sheet4!L12</f>
        <v>0.75880143373158493</v>
      </c>
      <c r="O12">
        <f t="shared" si="1"/>
        <v>1</v>
      </c>
      <c r="P12">
        <f t="shared" si="2"/>
        <v>0</v>
      </c>
    </row>
    <row r="13" spans="1:18" x14ac:dyDescent="0.2">
      <c r="A13" t="s">
        <v>161</v>
      </c>
      <c r="B13">
        <v>1</v>
      </c>
      <c r="C13">
        <v>3776</v>
      </c>
      <c r="D13">
        <v>1917</v>
      </c>
      <c r="E13">
        <v>7400</v>
      </c>
      <c r="F13">
        <v>1016</v>
      </c>
      <c r="G13">
        <v>8551</v>
      </c>
      <c r="H13">
        <v>24</v>
      </c>
      <c r="I13">
        <v>6</v>
      </c>
      <c r="K13">
        <f t="shared" si="0"/>
        <v>1.1555405405405406</v>
      </c>
      <c r="L13">
        <f>D13+F13-Sheet2!$B$19-Sheet2!$B$20*Sheet4!C13</f>
        <v>-915.66483052659896</v>
      </c>
      <c r="N13">
        <f>Sheet6!$B$17+Sheet6!$B$18*Sheet4!C13+Sheet6!$B$19*Sheet4!H13+Sheet6!$B$20*Sheet4!I13+Sheet6!$B$21*Sheet4!K13+Sheet6!$B$22*Sheet4!L13</f>
        <v>0.73353871332072496</v>
      </c>
      <c r="O13">
        <f t="shared" si="1"/>
        <v>1</v>
      </c>
      <c r="P13">
        <f t="shared" si="2"/>
        <v>0</v>
      </c>
    </row>
    <row r="14" spans="1:18" x14ac:dyDescent="0.2">
      <c r="A14" t="s">
        <v>162</v>
      </c>
      <c r="B14">
        <v>1</v>
      </c>
      <c r="C14">
        <v>5011</v>
      </c>
      <c r="D14">
        <v>1238</v>
      </c>
      <c r="E14">
        <v>7000</v>
      </c>
      <c r="F14">
        <v>1570</v>
      </c>
      <c r="G14">
        <v>5662</v>
      </c>
      <c r="H14">
        <v>54</v>
      </c>
      <c r="I14">
        <v>9</v>
      </c>
      <c r="K14">
        <f t="shared" si="0"/>
        <v>0.80885714285714283</v>
      </c>
      <c r="L14">
        <f>D14+F14-Sheet2!$B$19-Sheet2!$B$20*Sheet4!C14</f>
        <v>-2049.5499115000935</v>
      </c>
      <c r="N14">
        <f>Sheet6!$B$17+Sheet6!$B$18*Sheet4!C14+Sheet6!$B$19*Sheet4!H14+Sheet6!$B$20*Sheet4!I14+Sheet6!$B$21*Sheet4!K14+Sheet6!$B$22*Sheet4!L14</f>
        <v>1.0059357563797673</v>
      </c>
      <c r="O14">
        <f t="shared" si="1"/>
        <v>1</v>
      </c>
      <c r="P14">
        <f t="shared" si="2"/>
        <v>0</v>
      </c>
    </row>
    <row r="15" spans="1:18" x14ac:dyDescent="0.2">
      <c r="A15" t="s">
        <v>163</v>
      </c>
      <c r="B15">
        <v>1</v>
      </c>
      <c r="C15">
        <v>6176</v>
      </c>
      <c r="D15">
        <v>3197</v>
      </c>
      <c r="E15">
        <v>7500</v>
      </c>
      <c r="F15">
        <v>1806</v>
      </c>
      <c r="G15">
        <v>14120</v>
      </c>
      <c r="H15">
        <v>38</v>
      </c>
      <c r="I15">
        <v>10</v>
      </c>
      <c r="K15">
        <f t="shared" si="0"/>
        <v>1.8826666666666667</v>
      </c>
      <c r="L15">
        <f>D15+F15-Sheet2!$B$19-Sheet2!$B$20*Sheet4!C15</f>
        <v>-806.25122270181055</v>
      </c>
      <c r="N15">
        <f>Sheet6!$B$17+Sheet6!$B$18*Sheet4!C15+Sheet6!$B$19*Sheet4!H15+Sheet6!$B$20*Sheet4!I15+Sheet6!$B$21*Sheet4!K15+Sheet6!$B$22*Sheet4!L15</f>
        <v>0.98902673115474271</v>
      </c>
      <c r="O15">
        <f t="shared" si="1"/>
        <v>1</v>
      </c>
      <c r="P15">
        <f t="shared" si="2"/>
        <v>0</v>
      </c>
    </row>
    <row r="16" spans="1:18" x14ac:dyDescent="0.2">
      <c r="A16" t="s">
        <v>164</v>
      </c>
      <c r="B16">
        <v>1</v>
      </c>
      <c r="C16">
        <v>5244</v>
      </c>
      <c r="D16">
        <v>2835</v>
      </c>
      <c r="E16">
        <v>3800</v>
      </c>
      <c r="F16">
        <v>3265</v>
      </c>
      <c r="G16">
        <v>3155</v>
      </c>
      <c r="H16">
        <v>32</v>
      </c>
      <c r="I16">
        <v>4</v>
      </c>
      <c r="K16">
        <f t="shared" si="0"/>
        <v>0.83026315789473681</v>
      </c>
      <c r="L16">
        <f>D16+F16-Sheet2!$B$19-Sheet2!$B$20*Sheet4!C16</f>
        <v>1052.1098262595633</v>
      </c>
      <c r="N16">
        <f>Sheet6!$B$17+Sheet6!$B$18*Sheet4!C16+Sheet6!$B$19*Sheet4!H16+Sheet6!$B$20*Sheet4!I16+Sheet6!$B$21*Sheet4!K16+Sheet6!$B$22*Sheet4!L16</f>
        <v>0.54752848420378963</v>
      </c>
      <c r="O16">
        <f t="shared" si="1"/>
        <v>1</v>
      </c>
      <c r="P16">
        <f t="shared" si="2"/>
        <v>0</v>
      </c>
    </row>
    <row r="17" spans="1:16" x14ac:dyDescent="0.2">
      <c r="A17" t="s">
        <v>165</v>
      </c>
      <c r="B17">
        <v>1</v>
      </c>
      <c r="C17">
        <v>5565</v>
      </c>
      <c r="D17">
        <v>1697</v>
      </c>
      <c r="E17">
        <v>6500</v>
      </c>
      <c r="F17">
        <v>3659</v>
      </c>
      <c r="G17">
        <v>6491</v>
      </c>
      <c r="H17">
        <v>65</v>
      </c>
      <c r="I17">
        <v>23</v>
      </c>
      <c r="K17">
        <f t="shared" si="0"/>
        <v>0.99861538461538457</v>
      </c>
      <c r="L17">
        <f>D17+F17-Sheet2!$B$19-Sheet2!$B$20*Sheet4!C17</f>
        <v>45.881396306128408</v>
      </c>
      <c r="N17">
        <f>Sheet6!$B$17+Sheet6!$B$18*Sheet4!C17+Sheet6!$B$19*Sheet4!H17+Sheet6!$B$20*Sheet4!I17+Sheet6!$B$21*Sheet4!K17+Sheet6!$B$22*Sheet4!L17</f>
        <v>1.0722799387145601</v>
      </c>
      <c r="O17">
        <f t="shared" si="1"/>
        <v>1</v>
      </c>
      <c r="P17">
        <f t="shared" si="2"/>
        <v>0</v>
      </c>
    </row>
    <row r="18" spans="1:16" x14ac:dyDescent="0.2">
      <c r="A18" t="s">
        <v>166</v>
      </c>
      <c r="B18">
        <v>1</v>
      </c>
      <c r="C18">
        <v>4426</v>
      </c>
      <c r="D18">
        <v>2647</v>
      </c>
      <c r="E18">
        <v>12800</v>
      </c>
      <c r="F18">
        <v>635</v>
      </c>
      <c r="G18">
        <v>19051</v>
      </c>
      <c r="H18">
        <v>35</v>
      </c>
      <c r="I18">
        <v>14</v>
      </c>
      <c r="K18">
        <f t="shared" si="0"/>
        <v>1.4883593749999999</v>
      </c>
      <c r="L18">
        <f>D18+F18-Sheet2!$B$19-Sheet2!$B$20*Sheet4!C18</f>
        <v>-1097.6569784073859</v>
      </c>
      <c r="N18">
        <f>Sheet6!$B$17+Sheet6!$B$18*Sheet4!C18+Sheet6!$B$19*Sheet4!H18+Sheet6!$B$20*Sheet4!I18+Sheet6!$B$21*Sheet4!K18+Sheet6!$B$22*Sheet4!L18</f>
        <v>0.96928251071522387</v>
      </c>
      <c r="O18">
        <f t="shared" si="1"/>
        <v>1</v>
      </c>
      <c r="P18">
        <f t="shared" si="2"/>
        <v>0</v>
      </c>
    </row>
    <row r="19" spans="1:16" x14ac:dyDescent="0.2">
      <c r="A19" t="s">
        <v>167</v>
      </c>
      <c r="B19">
        <v>1</v>
      </c>
      <c r="C19">
        <v>7132</v>
      </c>
      <c r="D19">
        <v>4410</v>
      </c>
      <c r="E19">
        <v>16700</v>
      </c>
      <c r="F19">
        <v>4285</v>
      </c>
      <c r="G19">
        <v>17962</v>
      </c>
      <c r="H19">
        <v>32</v>
      </c>
      <c r="I19">
        <v>13</v>
      </c>
      <c r="K19">
        <f t="shared" si="0"/>
        <v>1.0755688622754491</v>
      </c>
      <c r="L19">
        <f>D19+F19-Sheet2!$B$19-Sheet2!$B$20*Sheet4!C19</f>
        <v>2104.781864415063</v>
      </c>
      <c r="N19">
        <f>Sheet6!$B$17+Sheet6!$B$18*Sheet4!C19+Sheet6!$B$19*Sheet4!H19+Sheet6!$B$20*Sheet4!I19+Sheet6!$B$21*Sheet4!K19+Sheet6!$B$22*Sheet4!L19</f>
        <v>0.73933525552253165</v>
      </c>
      <c r="O19">
        <f t="shared" si="1"/>
        <v>1</v>
      </c>
      <c r="P19">
        <f t="shared" si="2"/>
        <v>0</v>
      </c>
    </row>
    <row r="20" spans="1:16" x14ac:dyDescent="0.2">
      <c r="A20" t="s">
        <v>168</v>
      </c>
      <c r="B20">
        <v>1</v>
      </c>
      <c r="C20">
        <v>4230</v>
      </c>
      <c r="D20">
        <v>1756</v>
      </c>
      <c r="E20">
        <v>10000</v>
      </c>
      <c r="F20">
        <v>1287</v>
      </c>
      <c r="G20">
        <v>13260</v>
      </c>
      <c r="H20">
        <v>42</v>
      </c>
      <c r="I20">
        <v>11</v>
      </c>
      <c r="K20">
        <f t="shared" si="0"/>
        <v>1.3260000000000001</v>
      </c>
      <c r="L20">
        <f>D20+F20-Sheet2!$B$19-Sheet2!$B$20*Sheet4!C20</f>
        <v>-1176.54242304641</v>
      </c>
      <c r="N20">
        <f>Sheet6!$B$17+Sheet6!$B$18*Sheet4!C20+Sheet6!$B$19*Sheet4!H20+Sheet6!$B$20*Sheet4!I20+Sheet6!$B$21*Sheet4!K20+Sheet6!$B$22*Sheet4!L20</f>
        <v>0.89975685074579081</v>
      </c>
      <c r="O20">
        <f t="shared" si="1"/>
        <v>1</v>
      </c>
      <c r="P20">
        <f t="shared" si="2"/>
        <v>0</v>
      </c>
    </row>
    <row r="21" spans="1:16" x14ac:dyDescent="0.2">
      <c r="A21" t="s">
        <v>169</v>
      </c>
      <c r="B21">
        <v>1</v>
      </c>
      <c r="C21">
        <v>9298</v>
      </c>
      <c r="D21">
        <v>6375</v>
      </c>
      <c r="E21">
        <v>14500</v>
      </c>
      <c r="F21">
        <v>6503</v>
      </c>
      <c r="G21">
        <v>31492</v>
      </c>
      <c r="H21">
        <v>45</v>
      </c>
      <c r="I21">
        <v>12</v>
      </c>
      <c r="K21">
        <f t="shared" si="0"/>
        <v>2.1718620689655173</v>
      </c>
      <c r="L21">
        <f>D21+F21-Sheet2!$B$19-Sheet2!$B$20*Sheet4!C21</f>
        <v>4518.3526454769335</v>
      </c>
      <c r="N21">
        <f>Sheet6!$B$17+Sheet6!$B$18*Sheet4!C21+Sheet6!$B$19*Sheet4!H21+Sheet6!$B$20*Sheet4!I21+Sheet6!$B$21*Sheet4!K21+Sheet6!$B$22*Sheet4!L21</f>
        <v>0.60770164519122816</v>
      </c>
      <c r="O21">
        <f t="shared" si="1"/>
        <v>1</v>
      </c>
      <c r="P21">
        <f t="shared" si="2"/>
        <v>0</v>
      </c>
    </row>
    <row r="22" spans="1:16" x14ac:dyDescent="0.2">
      <c r="A22" t="s">
        <v>170</v>
      </c>
      <c r="B22">
        <v>1</v>
      </c>
      <c r="C22">
        <v>7229</v>
      </c>
      <c r="D22">
        <v>5268</v>
      </c>
      <c r="E22">
        <v>5900</v>
      </c>
      <c r="F22">
        <v>2228</v>
      </c>
      <c r="G22">
        <v>6291</v>
      </c>
      <c r="H22">
        <v>36</v>
      </c>
      <c r="I22">
        <v>12</v>
      </c>
      <c r="K22">
        <f t="shared" si="0"/>
        <v>1.066271186440678</v>
      </c>
      <c r="L22">
        <f>D22+F22-Sheet2!$B$19-Sheet2!$B$20*Sheet4!C22</f>
        <v>826.54149773131485</v>
      </c>
      <c r="N22">
        <f>Sheet6!$B$17+Sheet6!$B$18*Sheet4!C22+Sheet6!$B$19*Sheet4!H22+Sheet6!$B$20*Sheet4!I22+Sheet6!$B$21*Sheet4!K22+Sheet6!$B$22*Sheet4!L22</f>
        <v>0.88162075180993804</v>
      </c>
      <c r="O22">
        <f t="shared" si="1"/>
        <v>1</v>
      </c>
      <c r="P22">
        <f t="shared" si="2"/>
        <v>0</v>
      </c>
    </row>
    <row r="23" spans="1:16" x14ac:dyDescent="0.2">
      <c r="A23" t="s">
        <v>171</v>
      </c>
      <c r="B23">
        <v>0</v>
      </c>
      <c r="C23">
        <v>3343</v>
      </c>
      <c r="D23">
        <v>1774</v>
      </c>
      <c r="E23">
        <v>6000</v>
      </c>
      <c r="F23">
        <v>2314</v>
      </c>
      <c r="G23">
        <v>9628</v>
      </c>
      <c r="H23">
        <v>25</v>
      </c>
      <c r="I23">
        <v>1</v>
      </c>
      <c r="K23">
        <f t="shared" si="0"/>
        <v>1.6046666666666667</v>
      </c>
      <c r="L23">
        <f>D23+F23-Sheet2!$B$19-Sheet2!$B$20*Sheet4!C23</f>
        <v>593.05763106167888</v>
      </c>
      <c r="N23">
        <f>Sheet6!$B$17+Sheet6!$B$18*Sheet4!C23+Sheet6!$B$19*Sheet4!H23+Sheet6!$B$20*Sheet4!I23+Sheet6!$B$21*Sheet4!K23+Sheet6!$B$22*Sheet4!L23</f>
        <v>0.43140321027925899</v>
      </c>
      <c r="O23">
        <f t="shared" si="1"/>
        <v>0</v>
      </c>
      <c r="P23">
        <f t="shared" si="2"/>
        <v>0</v>
      </c>
    </row>
    <row r="24" spans="1:16" x14ac:dyDescent="0.2">
      <c r="A24" t="s">
        <v>172</v>
      </c>
      <c r="B24">
        <v>1</v>
      </c>
      <c r="C24">
        <v>3870</v>
      </c>
      <c r="D24">
        <v>2341</v>
      </c>
      <c r="E24">
        <v>7000</v>
      </c>
      <c r="F24">
        <v>3274</v>
      </c>
      <c r="G24">
        <v>6962</v>
      </c>
      <c r="H24">
        <v>44</v>
      </c>
      <c r="I24">
        <v>22</v>
      </c>
      <c r="K24">
        <f t="shared" si="0"/>
        <v>0.99457142857142855</v>
      </c>
      <c r="L24">
        <f>D24+F24-Sheet2!$B$19-Sheet2!$B$20*Sheet4!C24</f>
        <v>1689.5455357798719</v>
      </c>
      <c r="N24">
        <f>Sheet6!$B$17+Sheet6!$B$18*Sheet4!C24+Sheet6!$B$19*Sheet4!H24+Sheet6!$B$20*Sheet4!I24+Sheet6!$B$21*Sheet4!K24+Sheet6!$B$22*Sheet4!L24</f>
        <v>0.73379058270147091</v>
      </c>
      <c r="O24">
        <f t="shared" si="1"/>
        <v>1</v>
      </c>
      <c r="P24">
        <f t="shared" si="2"/>
        <v>0</v>
      </c>
    </row>
    <row r="25" spans="1:16" x14ac:dyDescent="0.2">
      <c r="A25" t="s">
        <v>173</v>
      </c>
      <c r="B25">
        <v>1</v>
      </c>
      <c r="C25">
        <v>7389</v>
      </c>
      <c r="D25">
        <v>3982</v>
      </c>
      <c r="E25">
        <v>7900</v>
      </c>
      <c r="F25">
        <v>1405</v>
      </c>
      <c r="G25">
        <v>11625</v>
      </c>
      <c r="H25">
        <v>39</v>
      </c>
      <c r="I25">
        <v>12</v>
      </c>
      <c r="K25">
        <f t="shared" si="0"/>
        <v>1.4715189873417722</v>
      </c>
      <c r="L25">
        <f>D25+F25-Sheet2!$B$19-Sheet2!$B$20*Sheet4!C25</f>
        <v>-1413.1642617470325</v>
      </c>
      <c r="N25">
        <f>Sheet6!$B$17+Sheet6!$B$18*Sheet4!C25+Sheet6!$B$19*Sheet4!H25+Sheet6!$B$20*Sheet4!I25+Sheet6!$B$21*Sheet4!K25+Sheet6!$B$22*Sheet4!L25</f>
        <v>1.1774916676049034</v>
      </c>
      <c r="O25">
        <f t="shared" si="1"/>
        <v>1</v>
      </c>
      <c r="P25">
        <f t="shared" si="2"/>
        <v>0</v>
      </c>
    </row>
    <row r="26" spans="1:16" x14ac:dyDescent="0.2">
      <c r="A26" t="s">
        <v>174</v>
      </c>
      <c r="B26">
        <v>0</v>
      </c>
      <c r="C26">
        <v>2083</v>
      </c>
      <c r="D26">
        <v>1397</v>
      </c>
      <c r="E26">
        <v>6400</v>
      </c>
      <c r="F26">
        <v>1265</v>
      </c>
      <c r="G26">
        <v>4864</v>
      </c>
      <c r="H26">
        <v>39</v>
      </c>
      <c r="I26">
        <v>6</v>
      </c>
      <c r="K26">
        <f t="shared" si="0"/>
        <v>0.76</v>
      </c>
      <c r="L26">
        <f>D26+F26-Sheet2!$B$19-Sheet2!$B$20*Sheet4!C26</f>
        <v>196.36548695366491</v>
      </c>
      <c r="N26">
        <f>Sheet6!$B$17+Sheet6!$B$18*Sheet4!C26+Sheet6!$B$19*Sheet4!H26+Sheet6!$B$20*Sheet4!I26+Sheet6!$B$21*Sheet4!K26+Sheet6!$B$22*Sheet4!L26</f>
        <v>0.46442185824767124</v>
      </c>
      <c r="O26">
        <f t="shared" si="1"/>
        <v>0</v>
      </c>
      <c r="P26">
        <f t="shared" si="2"/>
        <v>0</v>
      </c>
    </row>
    <row r="27" spans="1:16" x14ac:dyDescent="0.2">
      <c r="A27" t="s">
        <v>175</v>
      </c>
      <c r="B27">
        <v>1</v>
      </c>
      <c r="C27">
        <v>4441</v>
      </c>
      <c r="D27">
        <v>2431</v>
      </c>
      <c r="E27">
        <v>10200</v>
      </c>
      <c r="F27">
        <v>1068</v>
      </c>
      <c r="G27">
        <v>12250</v>
      </c>
      <c r="H27">
        <v>19</v>
      </c>
      <c r="I27">
        <v>1</v>
      </c>
      <c r="K27">
        <f t="shared" si="0"/>
        <v>1.2009803921568627</v>
      </c>
      <c r="L27">
        <f>D27+F27-Sheet2!$B$19-Sheet2!$B$20*Sheet4!C27</f>
        <v>-892.91064335848068</v>
      </c>
      <c r="N27">
        <f>Sheet6!$B$17+Sheet6!$B$18*Sheet4!C27+Sheet6!$B$19*Sheet4!H27+Sheet6!$B$20*Sheet4!I27+Sheet6!$B$21*Sheet4!K27+Sheet6!$B$22*Sheet4!L27</f>
        <v>0.680301245250161</v>
      </c>
      <c r="O27">
        <f t="shared" si="1"/>
        <v>1</v>
      </c>
      <c r="P27">
        <f t="shared" si="2"/>
        <v>0</v>
      </c>
    </row>
    <row r="28" spans="1:16" x14ac:dyDescent="0.2">
      <c r="A28" t="s">
        <v>176</v>
      </c>
      <c r="B28">
        <v>1</v>
      </c>
      <c r="C28">
        <v>6383</v>
      </c>
      <c r="D28">
        <v>1882</v>
      </c>
      <c r="E28">
        <v>13500</v>
      </c>
      <c r="F28">
        <v>2302</v>
      </c>
      <c r="G28">
        <v>25272</v>
      </c>
      <c r="H28">
        <v>27</v>
      </c>
      <c r="I28">
        <v>9</v>
      </c>
      <c r="K28">
        <f t="shared" si="0"/>
        <v>1.8720000000000001</v>
      </c>
      <c r="L28">
        <f>D28+F28-Sheet2!$B$19-Sheet2!$B$20*Sheet4!C28</f>
        <v>-1794.3517990269229</v>
      </c>
      <c r="N28">
        <f>Sheet6!$B$17+Sheet6!$B$18*Sheet4!C28+Sheet6!$B$19*Sheet4!H28+Sheet6!$B$20*Sheet4!I28+Sheet6!$B$21*Sheet4!K28+Sheet6!$B$22*Sheet4!L28</f>
        <v>1.1055817923629168</v>
      </c>
      <c r="O28">
        <f t="shared" si="1"/>
        <v>1</v>
      </c>
      <c r="P28">
        <f t="shared" si="2"/>
        <v>0</v>
      </c>
    </row>
    <row r="29" spans="1:16" x14ac:dyDescent="0.2">
      <c r="A29" t="s">
        <v>177</v>
      </c>
      <c r="B29">
        <v>0</v>
      </c>
      <c r="C29">
        <v>2432</v>
      </c>
      <c r="D29">
        <v>2536</v>
      </c>
      <c r="E29">
        <v>9000</v>
      </c>
      <c r="F29">
        <v>1167</v>
      </c>
      <c r="G29">
        <v>8378</v>
      </c>
      <c r="H29">
        <v>52</v>
      </c>
      <c r="I29">
        <v>6</v>
      </c>
      <c r="K29">
        <f t="shared" si="0"/>
        <v>0.93088888888888888</v>
      </c>
      <c r="L29">
        <f>D29+F29-Sheet2!$B$19-Sheet2!$B$20*Sheet4!C29</f>
        <v>952.26354909151951</v>
      </c>
      <c r="N29">
        <f>Sheet6!$B$17+Sheet6!$B$18*Sheet4!C29+Sheet6!$B$19*Sheet4!H29+Sheet6!$B$20*Sheet4!I29+Sheet6!$B$21*Sheet4!K29+Sheet6!$B$22*Sheet4!L29</f>
        <v>0.40004551080693274</v>
      </c>
      <c r="O29">
        <f t="shared" si="1"/>
        <v>0</v>
      </c>
      <c r="P29">
        <f t="shared" si="2"/>
        <v>0</v>
      </c>
    </row>
    <row r="30" spans="1:16" x14ac:dyDescent="0.2">
      <c r="A30" t="s">
        <v>178</v>
      </c>
      <c r="B30">
        <v>1</v>
      </c>
      <c r="C30">
        <v>5791</v>
      </c>
      <c r="D30">
        <v>2769</v>
      </c>
      <c r="E30">
        <v>13500</v>
      </c>
      <c r="F30">
        <v>3359</v>
      </c>
      <c r="G30">
        <v>16799</v>
      </c>
      <c r="H30">
        <v>39</v>
      </c>
      <c r="I30">
        <v>21</v>
      </c>
      <c r="K30">
        <f t="shared" si="0"/>
        <v>1.2443703703703703</v>
      </c>
      <c r="L30">
        <f>D30+F30-Sheet2!$B$19-Sheet2!$B$20*Sheet4!C30</f>
        <v>633.25951104296291</v>
      </c>
      <c r="N30">
        <f>Sheet6!$B$17+Sheet6!$B$18*Sheet4!C30+Sheet6!$B$19*Sheet4!H30+Sheet6!$B$20*Sheet4!I30+Sheet6!$B$21*Sheet4!K30+Sheet6!$B$22*Sheet4!L30</f>
        <v>0.9869976944286194</v>
      </c>
      <c r="O30">
        <f t="shared" si="1"/>
        <v>1</v>
      </c>
      <c r="P30">
        <f t="shared" si="2"/>
        <v>0</v>
      </c>
    </row>
    <row r="31" spans="1:16" x14ac:dyDescent="0.2">
      <c r="A31" t="s">
        <v>179</v>
      </c>
      <c r="B31">
        <v>0</v>
      </c>
      <c r="C31">
        <v>4407</v>
      </c>
      <c r="D31">
        <v>5032</v>
      </c>
      <c r="E31">
        <v>10300</v>
      </c>
      <c r="F31">
        <v>3426</v>
      </c>
      <c r="G31">
        <v>39425</v>
      </c>
      <c r="H31">
        <v>27</v>
      </c>
      <c r="I31">
        <v>7</v>
      </c>
      <c r="K31">
        <f t="shared" si="0"/>
        <v>3.8276699029126213</v>
      </c>
      <c r="L31">
        <f>D31+F31-Sheet2!$B$19-Sheet2!$B$20*Sheet4!C31</f>
        <v>4093.8643305306682</v>
      </c>
      <c r="N31">
        <f>Sheet6!$B$17+Sheet6!$B$18*Sheet4!C31+Sheet6!$B$19*Sheet4!H31+Sheet6!$B$20*Sheet4!I31+Sheet6!$B$21*Sheet4!K31+Sheet6!$B$22*Sheet4!L31</f>
        <v>0.26124518582055156</v>
      </c>
      <c r="O31">
        <f t="shared" si="1"/>
        <v>0</v>
      </c>
      <c r="P31">
        <f t="shared" si="2"/>
        <v>0</v>
      </c>
    </row>
    <row r="32" spans="1:16" x14ac:dyDescent="0.2">
      <c r="A32" t="s">
        <v>180</v>
      </c>
      <c r="B32">
        <v>0</v>
      </c>
      <c r="C32">
        <v>2182</v>
      </c>
      <c r="D32">
        <v>1963</v>
      </c>
      <c r="E32">
        <v>6200</v>
      </c>
      <c r="F32">
        <v>2439</v>
      </c>
      <c r="G32">
        <v>7059</v>
      </c>
      <c r="H32">
        <v>22</v>
      </c>
      <c r="I32">
        <v>4</v>
      </c>
      <c r="K32">
        <f t="shared" si="0"/>
        <v>1.1385483870967741</v>
      </c>
      <c r="L32">
        <f>D32+F32-Sheet2!$B$19-Sheet2!$B$20*Sheet4!C32</f>
        <v>1855.4912982764374</v>
      </c>
      <c r="N32">
        <f>Sheet6!$B$17+Sheet6!$B$18*Sheet4!C32+Sheet6!$B$19*Sheet4!H32+Sheet6!$B$20*Sheet4!I32+Sheet6!$B$21*Sheet4!K32+Sheet6!$B$22*Sheet4!L32</f>
        <v>0.24181671999167886</v>
      </c>
      <c r="O32">
        <f t="shared" si="1"/>
        <v>0</v>
      </c>
      <c r="P32">
        <f t="shared" si="2"/>
        <v>0</v>
      </c>
    </row>
    <row r="33" spans="1:16" x14ac:dyDescent="0.2">
      <c r="A33" t="s">
        <v>181</v>
      </c>
      <c r="B33">
        <v>1</v>
      </c>
      <c r="C33">
        <v>4416</v>
      </c>
      <c r="D33">
        <v>2312</v>
      </c>
      <c r="E33">
        <v>9400</v>
      </c>
      <c r="F33">
        <v>1306</v>
      </c>
      <c r="G33">
        <v>11523</v>
      </c>
      <c r="H33">
        <v>35</v>
      </c>
      <c r="I33">
        <v>11</v>
      </c>
      <c r="K33">
        <f t="shared" si="0"/>
        <v>1.2258510638297873</v>
      </c>
      <c r="L33">
        <f>D33+F33-Sheet2!$B$19-Sheet2!$B$20*Sheet4!C33</f>
        <v>-753.48786843998914</v>
      </c>
      <c r="N33">
        <f>Sheet6!$B$17+Sheet6!$B$18*Sheet4!C33+Sheet6!$B$19*Sheet4!H33+Sheet6!$B$20*Sheet4!I33+Sheet6!$B$21*Sheet4!K33+Sheet6!$B$22*Sheet4!L33</f>
        <v>0.85939420708124203</v>
      </c>
      <c r="O33">
        <f t="shared" si="1"/>
        <v>1</v>
      </c>
      <c r="P33">
        <f t="shared" si="2"/>
        <v>0</v>
      </c>
    </row>
    <row r="34" spans="1:16" x14ac:dyDescent="0.2">
      <c r="A34" t="s">
        <v>182</v>
      </c>
      <c r="B34">
        <v>1</v>
      </c>
      <c r="C34">
        <v>8315</v>
      </c>
      <c r="D34">
        <v>1821</v>
      </c>
      <c r="E34">
        <v>8400</v>
      </c>
      <c r="F34">
        <v>3429</v>
      </c>
      <c r="G34">
        <v>12494</v>
      </c>
      <c r="H34">
        <v>18</v>
      </c>
      <c r="I34">
        <v>0</v>
      </c>
      <c r="K34">
        <f t="shared" si="0"/>
        <v>1.4873809523809525</v>
      </c>
      <c r="L34">
        <f>D34+F34-Sheet2!$B$19-Sheet2!$B$20*Sheet4!C34</f>
        <v>-2306.6238447279684</v>
      </c>
      <c r="N34">
        <f>Sheet6!$B$17+Sheet6!$B$18*Sheet4!C34+Sheet6!$B$19*Sheet4!H34+Sheet6!$B$20*Sheet4!I34+Sheet6!$B$21*Sheet4!K34+Sheet6!$B$22*Sheet4!L34</f>
        <v>1.1164286632714384</v>
      </c>
      <c r="O34">
        <f t="shared" si="1"/>
        <v>1</v>
      </c>
      <c r="P34">
        <f t="shared" si="2"/>
        <v>0</v>
      </c>
    </row>
    <row r="35" spans="1:16" x14ac:dyDescent="0.2">
      <c r="A35" t="s">
        <v>183</v>
      </c>
      <c r="B35">
        <v>1</v>
      </c>
      <c r="C35">
        <v>9102</v>
      </c>
      <c r="D35">
        <v>4522</v>
      </c>
      <c r="E35">
        <v>10300</v>
      </c>
      <c r="F35">
        <v>654</v>
      </c>
      <c r="G35">
        <v>20987</v>
      </c>
      <c r="H35">
        <v>34</v>
      </c>
      <c r="I35">
        <v>12</v>
      </c>
      <c r="K35">
        <f t="shared" si="0"/>
        <v>2.0375728155339807</v>
      </c>
      <c r="L35">
        <f>D35+F35-Sheet2!$B$19-Sheet2!$B$20*Sheet4!C35</f>
        <v>-3023.5327991620898</v>
      </c>
      <c r="N35">
        <f>Sheet6!$B$17+Sheet6!$B$18*Sheet4!C35+Sheet6!$B$19*Sheet4!H35+Sheet6!$B$20*Sheet4!I35+Sheet6!$B$21*Sheet4!K35+Sheet6!$B$22*Sheet4!L35</f>
        <v>1.5123926972627864</v>
      </c>
      <c r="O35">
        <f t="shared" si="1"/>
        <v>1</v>
      </c>
      <c r="P35">
        <f t="shared" si="2"/>
        <v>0</v>
      </c>
    </row>
    <row r="36" spans="1:16" x14ac:dyDescent="0.2">
      <c r="A36" t="s">
        <v>184</v>
      </c>
      <c r="B36">
        <v>1</v>
      </c>
      <c r="C36">
        <v>6002</v>
      </c>
      <c r="D36">
        <v>3957</v>
      </c>
      <c r="E36">
        <v>10800</v>
      </c>
      <c r="F36">
        <v>2563</v>
      </c>
      <c r="G36">
        <v>12601</v>
      </c>
      <c r="H36">
        <v>37</v>
      </c>
      <c r="I36">
        <v>19</v>
      </c>
      <c r="K36">
        <f t="shared" si="0"/>
        <v>1.1667592592592593</v>
      </c>
      <c r="L36">
        <f>D36+F36-Sheet2!$B$19-Sheet2!$B$20*Sheet4!C36</f>
        <v>852.89129073089225</v>
      </c>
      <c r="N36">
        <f>Sheet6!$B$17+Sheet6!$B$18*Sheet4!C36+Sheet6!$B$19*Sheet4!H36+Sheet6!$B$20*Sheet4!I36+Sheet6!$B$21*Sheet4!K36+Sheet6!$B$22*Sheet4!L36</f>
        <v>0.93339493267958362</v>
      </c>
      <c r="O36">
        <f t="shared" si="1"/>
        <v>1</v>
      </c>
      <c r="P36">
        <f t="shared" si="2"/>
        <v>0</v>
      </c>
    </row>
    <row r="37" spans="1:16" x14ac:dyDescent="0.2">
      <c r="A37" t="s">
        <v>185</v>
      </c>
      <c r="B37">
        <v>1</v>
      </c>
      <c r="C37">
        <v>6791</v>
      </c>
      <c r="D37">
        <v>3583</v>
      </c>
      <c r="E37">
        <v>10700</v>
      </c>
      <c r="F37">
        <v>2209</v>
      </c>
      <c r="G37">
        <v>17310</v>
      </c>
      <c r="H37">
        <v>53</v>
      </c>
      <c r="I37">
        <v>5</v>
      </c>
      <c r="K37">
        <f t="shared" si="0"/>
        <v>1.6177570093457945</v>
      </c>
      <c r="L37">
        <f>D37+F37-Sheet2!$B$19-Sheet2!$B$20*Sheet4!C37</f>
        <v>-519.65148569670873</v>
      </c>
      <c r="N37">
        <f>Sheet6!$B$17+Sheet6!$B$18*Sheet4!C37+Sheet6!$B$19*Sheet4!H37+Sheet6!$B$20*Sheet4!I37+Sheet6!$B$21*Sheet4!K37+Sheet6!$B$22*Sheet4!L37</f>
        <v>0.88873361857992283</v>
      </c>
      <c r="O37">
        <f t="shared" si="1"/>
        <v>1</v>
      </c>
      <c r="P37">
        <f t="shared" si="2"/>
        <v>0</v>
      </c>
    </row>
    <row r="38" spans="1:16" x14ac:dyDescent="0.2">
      <c r="A38" t="s">
        <v>186</v>
      </c>
      <c r="B38">
        <v>1</v>
      </c>
      <c r="C38">
        <v>4994</v>
      </c>
      <c r="D38">
        <v>1411</v>
      </c>
      <c r="E38">
        <v>11600</v>
      </c>
      <c r="F38">
        <v>730</v>
      </c>
      <c r="G38">
        <v>13656</v>
      </c>
      <c r="H38">
        <v>32</v>
      </c>
      <c r="I38">
        <v>14</v>
      </c>
      <c r="K38">
        <f t="shared" si="0"/>
        <v>1.1772413793103449</v>
      </c>
      <c r="L38">
        <f>D38+F38-Sheet2!$B$19-Sheet2!$B$20*Sheet4!C38</f>
        <v>-2702.662424555519</v>
      </c>
      <c r="N38">
        <f>Sheet6!$B$17+Sheet6!$B$18*Sheet4!C38+Sheet6!$B$19*Sheet4!H38+Sheet6!$B$20*Sheet4!I38+Sheet6!$B$21*Sheet4!K38+Sheet6!$B$22*Sheet4!L38</f>
        <v>1.1972772567919394</v>
      </c>
      <c r="O38">
        <f t="shared" si="1"/>
        <v>1</v>
      </c>
      <c r="P38">
        <f t="shared" si="2"/>
        <v>0</v>
      </c>
    </row>
    <row r="39" spans="1:16" x14ac:dyDescent="0.2">
      <c r="A39" t="s">
        <v>187</v>
      </c>
      <c r="B39">
        <v>0</v>
      </c>
      <c r="C39">
        <v>1937</v>
      </c>
      <c r="D39">
        <v>1531</v>
      </c>
      <c r="E39">
        <v>8300</v>
      </c>
      <c r="F39">
        <v>1367</v>
      </c>
      <c r="G39">
        <v>12239</v>
      </c>
      <c r="H39">
        <v>23</v>
      </c>
      <c r="I39">
        <v>5</v>
      </c>
      <c r="K39">
        <f t="shared" si="0"/>
        <v>1.4745783132530121</v>
      </c>
      <c r="L39">
        <f>D39+F39-Sheet2!$B$19-Sheet2!$B$20*Sheet4!C39</f>
        <v>551.63449247765698</v>
      </c>
      <c r="N39">
        <f>Sheet6!$B$17+Sheet6!$B$18*Sheet4!C39+Sheet6!$B$19*Sheet4!H39+Sheet6!$B$20*Sheet4!I39+Sheet6!$B$21*Sheet4!K39+Sheet6!$B$22*Sheet4!L39</f>
        <v>0.4128680868575747</v>
      </c>
      <c r="O39">
        <f t="shared" si="1"/>
        <v>0</v>
      </c>
      <c r="P39">
        <f t="shared" si="2"/>
        <v>0</v>
      </c>
    </row>
    <row r="40" spans="1:16" x14ac:dyDescent="0.2">
      <c r="A40" t="s">
        <v>188</v>
      </c>
      <c r="B40">
        <v>1</v>
      </c>
      <c r="C40">
        <v>6863</v>
      </c>
      <c r="D40">
        <v>2797</v>
      </c>
      <c r="E40">
        <v>10100</v>
      </c>
      <c r="F40">
        <v>1882</v>
      </c>
      <c r="G40">
        <v>11064</v>
      </c>
      <c r="H40">
        <v>23</v>
      </c>
      <c r="I40">
        <v>5</v>
      </c>
      <c r="K40">
        <f t="shared" si="0"/>
        <v>1.0954455445544555</v>
      </c>
      <c r="L40">
        <f>D40+F40-Sheet2!$B$19-Sheet2!$B$20*Sheet4!C40</f>
        <v>-1691.4690774619658</v>
      </c>
      <c r="N40">
        <f>Sheet6!$B$17+Sheet6!$B$18*Sheet4!C40+Sheet6!$B$19*Sheet4!H40+Sheet6!$B$20*Sheet4!I40+Sheet6!$B$21*Sheet4!K40+Sheet6!$B$22*Sheet4!L40</f>
        <v>1.026117696751538</v>
      </c>
      <c r="O40">
        <f t="shared" si="1"/>
        <v>1</v>
      </c>
      <c r="P40">
        <f t="shared" si="2"/>
        <v>0</v>
      </c>
    </row>
    <row r="41" spans="1:16" x14ac:dyDescent="0.2">
      <c r="A41" t="s">
        <v>189</v>
      </c>
      <c r="B41">
        <v>1</v>
      </c>
      <c r="C41">
        <v>2682</v>
      </c>
      <c r="D41">
        <v>2149</v>
      </c>
      <c r="E41">
        <v>10200</v>
      </c>
      <c r="F41">
        <v>1569</v>
      </c>
      <c r="G41">
        <v>9859</v>
      </c>
      <c r="H41">
        <v>54</v>
      </c>
      <c r="I41">
        <v>19</v>
      </c>
      <c r="K41">
        <f t="shared" si="0"/>
        <v>0.96656862745098038</v>
      </c>
      <c r="L41">
        <f>D41+F41-Sheet2!$B$19-Sheet2!$B$20*Sheet4!C41</f>
        <v>763.03579990660137</v>
      </c>
      <c r="N41">
        <f>Sheet6!$B$17+Sheet6!$B$18*Sheet4!C41+Sheet6!$B$19*Sheet4!H41+Sheet6!$B$20*Sheet4!I41+Sheet6!$B$21*Sheet4!K41+Sheet6!$B$22*Sheet4!L41</f>
        <v>0.70068292321773551</v>
      </c>
      <c r="O41">
        <f t="shared" si="1"/>
        <v>1</v>
      </c>
      <c r="P41">
        <f t="shared" si="2"/>
        <v>0</v>
      </c>
    </row>
    <row r="42" spans="1:16" x14ac:dyDescent="0.2">
      <c r="A42" t="s">
        <v>190</v>
      </c>
      <c r="B42">
        <v>0</v>
      </c>
      <c r="C42">
        <v>3982</v>
      </c>
      <c r="D42">
        <v>1915</v>
      </c>
      <c r="E42">
        <v>11100</v>
      </c>
      <c r="F42">
        <v>3937</v>
      </c>
      <c r="G42">
        <v>8997</v>
      </c>
      <c r="H42">
        <v>44</v>
      </c>
      <c r="I42">
        <v>3</v>
      </c>
      <c r="K42">
        <f t="shared" si="0"/>
        <v>0.81054054054054059</v>
      </c>
      <c r="L42">
        <f>D42+F42-Sheet2!$B$19-Sheet2!$B$20*Sheet4!C42</f>
        <v>1835.0515041450285</v>
      </c>
      <c r="N42">
        <f>Sheet6!$B$17+Sheet6!$B$18*Sheet4!C42+Sheet6!$B$19*Sheet4!H42+Sheet6!$B$20*Sheet4!I42+Sheet6!$B$21*Sheet4!K42+Sheet6!$B$22*Sheet4!L42</f>
        <v>0.34023888627845716</v>
      </c>
      <c r="O42">
        <f t="shared" si="1"/>
        <v>0</v>
      </c>
      <c r="P42">
        <f t="shared" si="2"/>
        <v>0</v>
      </c>
    </row>
    <row r="43" spans="1:16" x14ac:dyDescent="0.2">
      <c r="A43" t="s">
        <v>191</v>
      </c>
      <c r="B43">
        <v>1</v>
      </c>
      <c r="C43">
        <v>5457</v>
      </c>
      <c r="D43">
        <v>2936</v>
      </c>
      <c r="E43">
        <v>10700</v>
      </c>
      <c r="F43">
        <v>1343</v>
      </c>
      <c r="G43">
        <v>6871</v>
      </c>
      <c r="H43">
        <v>48</v>
      </c>
      <c r="I43">
        <v>18</v>
      </c>
      <c r="K43">
        <f t="shared" si="0"/>
        <v>0.64214953271028041</v>
      </c>
      <c r="L43">
        <f>D43+F43-Sheet2!$B$19-Sheet2!$B$20*Sheet4!C43</f>
        <v>-942.89221604598697</v>
      </c>
      <c r="N43">
        <f>Sheet6!$B$17+Sheet6!$B$18*Sheet4!C43+Sheet6!$B$19*Sheet4!H43+Sheet6!$B$20*Sheet4!I43+Sheet6!$B$21*Sheet4!K43+Sheet6!$B$22*Sheet4!L43</f>
        <v>1.0778918515731155</v>
      </c>
      <c r="O43">
        <f t="shared" si="1"/>
        <v>1</v>
      </c>
      <c r="P43">
        <f t="shared" si="2"/>
        <v>0</v>
      </c>
    </row>
    <row r="44" spans="1:16" x14ac:dyDescent="0.2">
      <c r="A44" t="s">
        <v>192</v>
      </c>
      <c r="B44">
        <v>1</v>
      </c>
      <c r="C44">
        <v>6634</v>
      </c>
      <c r="D44">
        <v>3142</v>
      </c>
      <c r="E44">
        <v>15100</v>
      </c>
      <c r="F44">
        <v>5023</v>
      </c>
      <c r="G44">
        <v>22864</v>
      </c>
      <c r="H44">
        <v>45</v>
      </c>
      <c r="I44">
        <v>11</v>
      </c>
      <c r="K44">
        <f t="shared" si="0"/>
        <v>1.5141721854304635</v>
      </c>
      <c r="L44">
        <f>D44+F44-Sheet2!$B$19-Sheet2!$B$20*Sheet4!C44</f>
        <v>1981.6035407914196</v>
      </c>
      <c r="N44">
        <f>Sheet6!$B$17+Sheet6!$B$18*Sheet4!C44+Sheet6!$B$19*Sheet4!H44+Sheet6!$B$20*Sheet4!I44+Sheet6!$B$21*Sheet4!K44+Sheet6!$B$22*Sheet4!L44</f>
        <v>0.68980159846057754</v>
      </c>
      <c r="O44">
        <f t="shared" si="1"/>
        <v>1</v>
      </c>
      <c r="P44">
        <f t="shared" si="2"/>
        <v>0</v>
      </c>
    </row>
    <row r="45" spans="1:16" x14ac:dyDescent="0.2">
      <c r="A45" t="s">
        <v>193</v>
      </c>
      <c r="B45">
        <v>1</v>
      </c>
      <c r="C45">
        <v>5755</v>
      </c>
      <c r="D45">
        <v>4616</v>
      </c>
      <c r="E45">
        <v>7900</v>
      </c>
      <c r="F45">
        <v>3458</v>
      </c>
      <c r="G45">
        <v>11086</v>
      </c>
      <c r="H45">
        <v>43</v>
      </c>
      <c r="I45">
        <v>17</v>
      </c>
      <c r="K45">
        <f t="shared" si="0"/>
        <v>1.4032911392405063</v>
      </c>
      <c r="L45">
        <f>D45+F45-Sheet2!$B$19-Sheet2!$B$20*Sheet4!C45</f>
        <v>2608.6683069255905</v>
      </c>
      <c r="N45">
        <f>Sheet6!$B$17+Sheet6!$B$18*Sheet4!C45+Sheet6!$B$19*Sheet4!H45+Sheet6!$B$20*Sheet4!I45+Sheet6!$B$21*Sheet4!K45+Sheet6!$B$22*Sheet4!L45</f>
        <v>0.66746555338294045</v>
      </c>
      <c r="O45">
        <f t="shared" si="1"/>
        <v>1</v>
      </c>
      <c r="P45">
        <f t="shared" si="2"/>
        <v>0</v>
      </c>
    </row>
    <row r="46" spans="1:16" x14ac:dyDescent="0.2">
      <c r="A46" t="s">
        <v>194</v>
      </c>
      <c r="B46">
        <v>1</v>
      </c>
      <c r="C46">
        <v>4138</v>
      </c>
      <c r="D46">
        <v>1535</v>
      </c>
      <c r="E46">
        <v>10900</v>
      </c>
      <c r="F46">
        <v>2042</v>
      </c>
      <c r="G46">
        <v>10468</v>
      </c>
      <c r="H46">
        <v>55</v>
      </c>
      <c r="I46">
        <v>15</v>
      </c>
      <c r="K46">
        <f t="shared" si="0"/>
        <v>0.96036697247706426</v>
      </c>
      <c r="L46">
        <f>D46+F46-Sheet2!$B$19-Sheet2!$B$20*Sheet4!C46</f>
        <v>-567.38661134636004</v>
      </c>
      <c r="N46">
        <f>Sheet6!$B$17+Sheet6!$B$18*Sheet4!C46+Sheet6!$B$19*Sheet4!H46+Sheet6!$B$20*Sheet4!I46+Sheet6!$B$21*Sheet4!K46+Sheet6!$B$22*Sheet4!L46</f>
        <v>0.88659279262757118</v>
      </c>
      <c r="O46">
        <f t="shared" si="1"/>
        <v>1</v>
      </c>
      <c r="P46">
        <f t="shared" si="2"/>
        <v>0</v>
      </c>
    </row>
    <row r="47" spans="1:16" x14ac:dyDescent="0.2">
      <c r="A47" t="s">
        <v>195</v>
      </c>
      <c r="B47">
        <v>0</v>
      </c>
      <c r="C47">
        <v>3066</v>
      </c>
      <c r="D47">
        <v>2599</v>
      </c>
      <c r="E47">
        <v>4700</v>
      </c>
      <c r="F47">
        <v>1961</v>
      </c>
      <c r="G47">
        <v>3652</v>
      </c>
      <c r="H47">
        <v>26</v>
      </c>
      <c r="I47">
        <v>7</v>
      </c>
      <c r="K47">
        <f t="shared" si="0"/>
        <v>0.77702127659574471</v>
      </c>
      <c r="L47">
        <f>D47+F47-Sheet2!$B$19-Sheet2!$B$20*Sheet4!C47</f>
        <v>1291.3419771585677</v>
      </c>
      <c r="N47">
        <f>Sheet6!$B$17+Sheet6!$B$18*Sheet4!C47+Sheet6!$B$19*Sheet4!H47+Sheet6!$B$20*Sheet4!I47+Sheet6!$B$21*Sheet4!K47+Sheet6!$B$22*Sheet4!L47</f>
        <v>0.42261885332124338</v>
      </c>
      <c r="O47">
        <f t="shared" si="1"/>
        <v>0</v>
      </c>
      <c r="P47">
        <f t="shared" si="2"/>
        <v>0</v>
      </c>
    </row>
    <row r="48" spans="1:16" x14ac:dyDescent="0.2">
      <c r="A48" t="s">
        <v>196</v>
      </c>
      <c r="B48">
        <v>1</v>
      </c>
      <c r="C48">
        <v>7748</v>
      </c>
      <c r="D48">
        <v>5677</v>
      </c>
      <c r="E48">
        <v>9200</v>
      </c>
      <c r="F48">
        <v>4241</v>
      </c>
      <c r="G48">
        <v>7368</v>
      </c>
      <c r="H48">
        <v>30</v>
      </c>
      <c r="I48">
        <v>12</v>
      </c>
      <c r="K48">
        <f t="shared" si="0"/>
        <v>0.80086956521739128</v>
      </c>
      <c r="L48">
        <f>D48+F48-Sheet2!$B$19-Sheet2!$B$20*Sheet4!C48</f>
        <v>2824.5646904234245</v>
      </c>
      <c r="N48">
        <f>Sheet6!$B$17+Sheet6!$B$18*Sheet4!C48+Sheet6!$B$19*Sheet4!H48+Sheet6!$B$20*Sheet4!I48+Sheet6!$B$21*Sheet4!K48+Sheet6!$B$22*Sheet4!L48</f>
        <v>0.66781849839624685</v>
      </c>
      <c r="O48">
        <f t="shared" si="1"/>
        <v>1</v>
      </c>
      <c r="P48">
        <f t="shared" si="2"/>
        <v>0</v>
      </c>
    </row>
    <row r="49" spans="1:16" x14ac:dyDescent="0.2">
      <c r="A49" t="s">
        <v>197</v>
      </c>
      <c r="B49">
        <v>1</v>
      </c>
      <c r="C49">
        <v>6121</v>
      </c>
      <c r="D49">
        <v>2258</v>
      </c>
      <c r="E49">
        <v>9100</v>
      </c>
      <c r="F49">
        <v>5032</v>
      </c>
      <c r="G49">
        <v>11647</v>
      </c>
      <c r="H49">
        <v>62</v>
      </c>
      <c r="I49">
        <v>20</v>
      </c>
      <c r="K49">
        <f t="shared" si="0"/>
        <v>1.2798901098901099</v>
      </c>
      <c r="L49">
        <f>D49+F49-Sheet2!$B$19-Sheet2!$B$20*Sheet4!C49</f>
        <v>1525.6788821188711</v>
      </c>
      <c r="N49">
        <f>Sheet6!$B$17+Sheet6!$B$18*Sheet4!C49+Sheet6!$B$19*Sheet4!H49+Sheet6!$B$20*Sheet4!I49+Sheet6!$B$21*Sheet4!K49+Sheet6!$B$22*Sheet4!L49</f>
        <v>0.87958996433939718</v>
      </c>
      <c r="O49">
        <f t="shared" si="1"/>
        <v>1</v>
      </c>
      <c r="P49">
        <f t="shared" si="2"/>
        <v>0</v>
      </c>
    </row>
    <row r="50" spans="1:16" x14ac:dyDescent="0.2">
      <c r="A50" t="s">
        <v>198</v>
      </c>
      <c r="B50">
        <v>1</v>
      </c>
      <c r="C50">
        <v>6748</v>
      </c>
      <c r="D50">
        <v>2970</v>
      </c>
      <c r="E50">
        <v>9100</v>
      </c>
      <c r="F50">
        <v>2614</v>
      </c>
      <c r="G50">
        <v>51594</v>
      </c>
      <c r="H50">
        <v>46</v>
      </c>
      <c r="I50">
        <v>16</v>
      </c>
      <c r="K50">
        <f t="shared" si="0"/>
        <v>5.6696703296703292</v>
      </c>
      <c r="L50">
        <f>D50+F50-Sheet2!$B$19-Sheet2!$B$20*Sheet4!C50</f>
        <v>-692.52431283690294</v>
      </c>
      <c r="N50">
        <f>Sheet6!$B$17+Sheet6!$B$18*Sheet4!C50+Sheet6!$B$19*Sheet4!H50+Sheet6!$B$20*Sheet4!I50+Sheet6!$B$21*Sheet4!K50+Sheet6!$B$22*Sheet4!L50</f>
        <v>1.240698947395547</v>
      </c>
      <c r="O50">
        <f t="shared" si="1"/>
        <v>1</v>
      </c>
      <c r="P50">
        <f t="shared" si="2"/>
        <v>0</v>
      </c>
    </row>
    <row r="51" spans="1:16" x14ac:dyDescent="0.2">
      <c r="A51" t="s">
        <v>199</v>
      </c>
      <c r="B51">
        <v>1</v>
      </c>
      <c r="C51">
        <v>5264</v>
      </c>
      <c r="D51">
        <v>2371</v>
      </c>
      <c r="E51">
        <v>11600</v>
      </c>
      <c r="F51">
        <v>2760</v>
      </c>
      <c r="G51">
        <v>10008</v>
      </c>
      <c r="H51">
        <v>40</v>
      </c>
      <c r="I51">
        <v>17</v>
      </c>
      <c r="K51">
        <f t="shared" si="0"/>
        <v>0.86275862068965514</v>
      </c>
      <c r="L51">
        <f>D51+F51-Sheet2!$B$19-Sheet2!$B$20*Sheet4!C51</f>
        <v>66.771606324769891</v>
      </c>
      <c r="N51">
        <f>Sheet6!$B$17+Sheet6!$B$18*Sheet4!C51+Sheet6!$B$19*Sheet4!H51+Sheet6!$B$20*Sheet4!I51+Sheet6!$B$21*Sheet4!K51+Sheet6!$B$22*Sheet4!L51</f>
        <v>0.92818324223450877</v>
      </c>
      <c r="O51">
        <f t="shared" si="1"/>
        <v>1</v>
      </c>
      <c r="P51">
        <f t="shared" si="2"/>
        <v>0</v>
      </c>
    </row>
    <row r="52" spans="1:16" x14ac:dyDescent="0.2">
      <c r="A52" t="s">
        <v>200</v>
      </c>
      <c r="B52">
        <v>1</v>
      </c>
      <c r="C52">
        <v>7017</v>
      </c>
      <c r="D52">
        <v>2296</v>
      </c>
      <c r="E52">
        <v>15700</v>
      </c>
      <c r="F52">
        <v>3534</v>
      </c>
      <c r="G52">
        <v>16109</v>
      </c>
      <c r="H52">
        <v>18</v>
      </c>
      <c r="I52">
        <v>0</v>
      </c>
      <c r="K52">
        <f t="shared" si="0"/>
        <v>1.0260509554140127</v>
      </c>
      <c r="L52">
        <f>D52+F52-Sheet2!$B$19-Sheet2!$B$20*Sheet4!C52</f>
        <v>-666.27337095987514</v>
      </c>
      <c r="N52">
        <f>Sheet6!$B$17+Sheet6!$B$18*Sheet4!C52+Sheet6!$B$19*Sheet4!H52+Sheet6!$B$20*Sheet4!I52+Sheet6!$B$21*Sheet4!K52+Sheet6!$B$22*Sheet4!L52</f>
        <v>0.81093479287234105</v>
      </c>
      <c r="O52">
        <f t="shared" si="1"/>
        <v>1</v>
      </c>
      <c r="P52">
        <f t="shared" si="2"/>
        <v>0</v>
      </c>
    </row>
    <row r="53" spans="1:16" x14ac:dyDescent="0.2">
      <c r="A53" t="s">
        <v>201</v>
      </c>
      <c r="B53">
        <v>0</v>
      </c>
      <c r="C53">
        <v>2417</v>
      </c>
      <c r="D53">
        <v>2021</v>
      </c>
      <c r="E53">
        <v>8500</v>
      </c>
      <c r="F53">
        <v>1445</v>
      </c>
      <c r="G53">
        <v>9526</v>
      </c>
      <c r="H53">
        <v>33</v>
      </c>
      <c r="I53">
        <v>5</v>
      </c>
      <c r="K53">
        <f t="shared" si="0"/>
        <v>1.1207058823529412</v>
      </c>
      <c r="L53">
        <f>D53+F53-Sheet2!$B$19-Sheet2!$B$20*Sheet4!C53</f>
        <v>727.51721404261457</v>
      </c>
      <c r="N53">
        <f>Sheet6!$B$17+Sheet6!$B$18*Sheet4!C53+Sheet6!$B$19*Sheet4!H53+Sheet6!$B$20*Sheet4!I53+Sheet6!$B$21*Sheet4!K53+Sheet6!$B$22*Sheet4!L53</f>
        <v>0.41426902570713781</v>
      </c>
      <c r="O53">
        <f t="shared" si="1"/>
        <v>0</v>
      </c>
      <c r="P53">
        <f t="shared" si="2"/>
        <v>0</v>
      </c>
    </row>
    <row r="54" spans="1:16" x14ac:dyDescent="0.2">
      <c r="A54" t="s">
        <v>202</v>
      </c>
      <c r="B54">
        <v>1</v>
      </c>
      <c r="C54">
        <v>5811</v>
      </c>
      <c r="D54">
        <v>3154</v>
      </c>
      <c r="E54">
        <v>13800</v>
      </c>
      <c r="F54">
        <v>2571</v>
      </c>
      <c r="G54">
        <v>11307</v>
      </c>
      <c r="H54">
        <v>51</v>
      </c>
      <c r="I54">
        <v>15</v>
      </c>
      <c r="K54">
        <f t="shared" si="0"/>
        <v>0.81934782608695655</v>
      </c>
      <c r="L54">
        <f>D54+F54-Sheet2!$B$19-Sheet2!$B$20*Sheet4!C54</f>
        <v>213.9212911081695</v>
      </c>
      <c r="N54">
        <f>Sheet6!$B$17+Sheet6!$B$18*Sheet4!C54+Sheet6!$B$19*Sheet4!H54+Sheet6!$B$20*Sheet4!I54+Sheet6!$B$21*Sheet4!K54+Sheet6!$B$22*Sheet4!L54</f>
        <v>0.90659801540917917</v>
      </c>
      <c r="O54">
        <f t="shared" si="1"/>
        <v>1</v>
      </c>
      <c r="P54">
        <f t="shared" si="2"/>
        <v>0</v>
      </c>
    </row>
    <row r="55" spans="1:16" x14ac:dyDescent="0.2">
      <c r="A55" t="s">
        <v>203</v>
      </c>
      <c r="B55">
        <v>0</v>
      </c>
      <c r="C55">
        <v>2535</v>
      </c>
      <c r="D55">
        <v>814</v>
      </c>
      <c r="E55">
        <v>8800</v>
      </c>
      <c r="F55">
        <v>2295</v>
      </c>
      <c r="G55">
        <v>9318</v>
      </c>
      <c r="H55">
        <v>59</v>
      </c>
      <c r="I55">
        <v>3</v>
      </c>
      <c r="K55">
        <f t="shared" si="0"/>
        <v>1.0588636363636363</v>
      </c>
      <c r="L55">
        <f>D55+F55-Sheet2!$B$19-Sheet2!$B$20*Sheet4!C55</f>
        <v>274.12171642733347</v>
      </c>
      <c r="N55">
        <f>Sheet6!$B$17+Sheet6!$B$18*Sheet4!C55+Sheet6!$B$19*Sheet4!H55+Sheet6!$B$20*Sheet4!I55+Sheet6!$B$21*Sheet4!K55+Sheet6!$B$22*Sheet4!L55</f>
        <v>0.43309872113259806</v>
      </c>
      <c r="O55">
        <f t="shared" si="1"/>
        <v>0</v>
      </c>
      <c r="P55">
        <f t="shared" si="2"/>
        <v>0</v>
      </c>
    </row>
    <row r="56" spans="1:16" x14ac:dyDescent="0.2">
      <c r="A56" t="s">
        <v>204</v>
      </c>
      <c r="B56">
        <v>1</v>
      </c>
      <c r="C56">
        <v>3789</v>
      </c>
      <c r="D56">
        <v>2374</v>
      </c>
      <c r="E56">
        <v>11800</v>
      </c>
      <c r="F56">
        <v>500</v>
      </c>
      <c r="G56">
        <v>10277</v>
      </c>
      <c r="H56">
        <v>42</v>
      </c>
      <c r="I56">
        <v>8</v>
      </c>
      <c r="K56">
        <f t="shared" si="0"/>
        <v>0.87093220338983046</v>
      </c>
      <c r="L56">
        <f>D56+F56-Sheet2!$B$19-Sheet2!$B$20*Sheet4!C56</f>
        <v>-985.28467348421509</v>
      </c>
      <c r="N56">
        <f>Sheet6!$B$17+Sheet6!$B$18*Sheet4!C56+Sheet6!$B$19*Sheet4!H56+Sheet6!$B$20*Sheet4!I56+Sheet6!$B$21*Sheet4!K56+Sheet6!$B$22*Sheet4!L56</f>
        <v>0.7725094516227542</v>
      </c>
      <c r="O56">
        <f t="shared" si="1"/>
        <v>1</v>
      </c>
      <c r="P56">
        <f t="shared" si="2"/>
        <v>0</v>
      </c>
    </row>
    <row r="57" spans="1:16" x14ac:dyDescent="0.2">
      <c r="A57" t="s">
        <v>205</v>
      </c>
      <c r="B57">
        <v>1</v>
      </c>
      <c r="C57">
        <v>7504</v>
      </c>
      <c r="D57">
        <v>2488</v>
      </c>
      <c r="E57">
        <v>11100</v>
      </c>
      <c r="F57">
        <v>3758</v>
      </c>
      <c r="G57">
        <v>20401</v>
      </c>
      <c r="H57">
        <v>21</v>
      </c>
      <c r="I57">
        <v>3</v>
      </c>
      <c r="K57">
        <f t="shared" si="0"/>
        <v>1.8379279279279279</v>
      </c>
      <c r="L57">
        <f>D57+F57-Sheet2!$B$19-Sheet2!$B$20*Sheet4!C57</f>
        <v>-648.10902637209529</v>
      </c>
      <c r="N57">
        <f>Sheet6!$B$17+Sheet6!$B$18*Sheet4!C57+Sheet6!$B$19*Sheet4!H57+Sheet6!$B$20*Sheet4!I57+Sheet6!$B$21*Sheet4!K57+Sheet6!$B$22*Sheet4!L57</f>
        <v>0.92551686313319714</v>
      </c>
      <c r="O57">
        <f t="shared" si="1"/>
        <v>1</v>
      </c>
      <c r="P57">
        <f t="shared" si="2"/>
        <v>0</v>
      </c>
    </row>
    <row r="58" spans="1:16" x14ac:dyDescent="0.2">
      <c r="A58" t="s">
        <v>206</v>
      </c>
      <c r="B58">
        <v>1</v>
      </c>
      <c r="C58">
        <v>7816</v>
      </c>
      <c r="D58">
        <v>3506</v>
      </c>
      <c r="E58">
        <v>7200</v>
      </c>
      <c r="F58">
        <v>2420</v>
      </c>
      <c r="G58">
        <v>10274</v>
      </c>
      <c r="H58">
        <v>28</v>
      </c>
      <c r="I58">
        <v>10</v>
      </c>
      <c r="K58">
        <f t="shared" si="0"/>
        <v>1.4269444444444443</v>
      </c>
      <c r="L58">
        <f>D58+F58-Sheet2!$B$19-Sheet2!$B$20*Sheet4!C58</f>
        <v>-1222.9852573548724</v>
      </c>
      <c r="N58">
        <f>Sheet6!$B$17+Sheet6!$B$18*Sheet4!C58+Sheet6!$B$19*Sheet4!H58+Sheet6!$B$20*Sheet4!I58+Sheet6!$B$21*Sheet4!K58+Sheet6!$B$22*Sheet4!L58</f>
        <v>1.1449140842522818</v>
      </c>
      <c r="O58">
        <f t="shared" si="1"/>
        <v>1</v>
      </c>
      <c r="P58">
        <f t="shared" si="2"/>
        <v>0</v>
      </c>
    </row>
    <row r="59" spans="1:16" x14ac:dyDescent="0.2">
      <c r="A59" t="s">
        <v>207</v>
      </c>
      <c r="B59">
        <v>1</v>
      </c>
      <c r="C59">
        <v>5149</v>
      </c>
      <c r="D59">
        <v>2704</v>
      </c>
      <c r="E59">
        <v>14300</v>
      </c>
      <c r="F59">
        <v>2246</v>
      </c>
      <c r="G59">
        <v>25131</v>
      </c>
      <c r="H59">
        <v>51</v>
      </c>
      <c r="I59">
        <v>11</v>
      </c>
      <c r="K59">
        <f t="shared" si="0"/>
        <v>1.7574125874125874</v>
      </c>
      <c r="L59">
        <f>D59+F59-Sheet2!$B$19-Sheet2!$B$20*Sheet4!C59</f>
        <v>-20.283629050168202</v>
      </c>
      <c r="N59">
        <f>Sheet6!$B$17+Sheet6!$B$18*Sheet4!C59+Sheet6!$B$19*Sheet4!H59+Sheet6!$B$20*Sheet4!I59+Sheet6!$B$21*Sheet4!K59+Sheet6!$B$22*Sheet4!L59</f>
        <v>0.83482032356275104</v>
      </c>
      <c r="O59">
        <f t="shared" si="1"/>
        <v>1</v>
      </c>
      <c r="P59">
        <f t="shared" si="2"/>
        <v>0</v>
      </c>
    </row>
    <row r="60" spans="1:16" x14ac:dyDescent="0.2">
      <c r="A60" t="s">
        <v>208</v>
      </c>
      <c r="B60">
        <v>1</v>
      </c>
      <c r="C60">
        <v>1090</v>
      </c>
      <c r="D60">
        <v>500</v>
      </c>
      <c r="E60">
        <v>7100</v>
      </c>
      <c r="F60">
        <v>500</v>
      </c>
      <c r="G60">
        <v>21942</v>
      </c>
      <c r="H60">
        <v>43</v>
      </c>
      <c r="I60">
        <v>17</v>
      </c>
      <c r="K60">
        <f t="shared" si="0"/>
        <v>3.0904225352112675</v>
      </c>
      <c r="L60">
        <f>D60+F60-Sheet2!$B$19-Sheet2!$B$20*Sheet4!C60</f>
        <v>-654.44189328384118</v>
      </c>
      <c r="N60">
        <f>Sheet6!$B$17+Sheet6!$B$18*Sheet4!C60+Sheet6!$B$19*Sheet4!H60+Sheet6!$B$20*Sheet4!I60+Sheet6!$B$21*Sheet4!K60+Sheet6!$B$22*Sheet4!L60</f>
        <v>0.78190096247896812</v>
      </c>
      <c r="O60">
        <f t="shared" si="1"/>
        <v>1</v>
      </c>
      <c r="P60">
        <f t="shared" si="2"/>
        <v>0</v>
      </c>
    </row>
    <row r="61" spans="1:16" x14ac:dyDescent="0.2">
      <c r="A61" t="s">
        <v>209</v>
      </c>
      <c r="B61">
        <v>1</v>
      </c>
      <c r="C61">
        <v>5340</v>
      </c>
      <c r="D61">
        <v>2027</v>
      </c>
      <c r="E61">
        <v>8000</v>
      </c>
      <c r="F61">
        <v>3972</v>
      </c>
      <c r="G61">
        <v>10285</v>
      </c>
      <c r="H61">
        <v>43</v>
      </c>
      <c r="I61">
        <v>5</v>
      </c>
      <c r="K61">
        <f t="shared" si="0"/>
        <v>1.285625</v>
      </c>
      <c r="L61">
        <f>D61+F61-Sheet2!$B$19-Sheet2!$B$20*Sheet4!C61</f>
        <v>872.68637057255455</v>
      </c>
      <c r="N61">
        <f>Sheet6!$B$17+Sheet6!$B$18*Sheet4!C61+Sheet6!$B$19*Sheet4!H61+Sheet6!$B$20*Sheet4!I61+Sheet6!$B$21*Sheet4!K61+Sheet6!$B$22*Sheet4!L61</f>
        <v>0.60756746576218201</v>
      </c>
      <c r="O61">
        <f t="shared" si="1"/>
        <v>1</v>
      </c>
      <c r="P61">
        <f t="shared" si="2"/>
        <v>0</v>
      </c>
    </row>
    <row r="62" spans="1:16" x14ac:dyDescent="0.2">
      <c r="A62" t="s">
        <v>210</v>
      </c>
      <c r="B62">
        <v>1</v>
      </c>
      <c r="C62">
        <v>2280</v>
      </c>
      <c r="D62">
        <v>1897</v>
      </c>
      <c r="E62">
        <v>7800</v>
      </c>
      <c r="F62">
        <v>500</v>
      </c>
      <c r="G62">
        <v>7848</v>
      </c>
      <c r="H62">
        <v>37</v>
      </c>
      <c r="I62">
        <v>9</v>
      </c>
      <c r="K62">
        <f t="shared" si="0"/>
        <v>1.0061538461538462</v>
      </c>
      <c r="L62">
        <f>D62+F62-Sheet2!$B$19-Sheet2!$B$20*Sheet4!C62</f>
        <v>-229.56597940405049</v>
      </c>
      <c r="N62">
        <f>Sheet6!$B$17+Sheet6!$B$18*Sheet4!C62+Sheet6!$B$19*Sheet4!H62+Sheet6!$B$20*Sheet4!I62+Sheet6!$B$21*Sheet4!K62+Sheet6!$B$22*Sheet4!L62</f>
        <v>0.59737758082883485</v>
      </c>
      <c r="O62">
        <f t="shared" si="1"/>
        <v>1</v>
      </c>
      <c r="P62">
        <f t="shared" si="2"/>
        <v>0</v>
      </c>
    </row>
    <row r="63" spans="1:16" x14ac:dyDescent="0.2">
      <c r="A63" t="s">
        <v>211</v>
      </c>
      <c r="B63">
        <v>1</v>
      </c>
      <c r="C63">
        <v>7817</v>
      </c>
      <c r="D63">
        <v>4323</v>
      </c>
      <c r="E63">
        <v>12400</v>
      </c>
      <c r="F63">
        <v>903</v>
      </c>
      <c r="G63">
        <v>15191</v>
      </c>
      <c r="H63">
        <v>36</v>
      </c>
      <c r="I63">
        <v>18</v>
      </c>
      <c r="K63">
        <f t="shared" si="0"/>
        <v>1.2250806451612903</v>
      </c>
      <c r="L63">
        <f>D63+F63-Sheet2!$B$19-Sheet2!$B$20*Sheet4!C63</f>
        <v>-1923.8021683516117</v>
      </c>
      <c r="N63">
        <f>Sheet6!$B$17+Sheet6!$B$18*Sheet4!C63+Sheet6!$B$19*Sheet4!H63+Sheet6!$B$20*Sheet4!I63+Sheet6!$B$21*Sheet4!K63+Sheet6!$B$22*Sheet4!L63</f>
        <v>1.3832663744286287</v>
      </c>
      <c r="O63">
        <f t="shared" si="1"/>
        <v>1</v>
      </c>
      <c r="P63">
        <f t="shared" si="2"/>
        <v>0</v>
      </c>
    </row>
    <row r="64" spans="1:16" x14ac:dyDescent="0.2">
      <c r="A64" t="s">
        <v>212</v>
      </c>
      <c r="B64">
        <v>1</v>
      </c>
      <c r="C64">
        <v>5697</v>
      </c>
      <c r="D64">
        <v>2861</v>
      </c>
      <c r="E64">
        <v>16400</v>
      </c>
      <c r="F64">
        <v>1894</v>
      </c>
      <c r="G64">
        <v>18429</v>
      </c>
      <c r="H64">
        <v>43</v>
      </c>
      <c r="I64">
        <v>14</v>
      </c>
      <c r="K64">
        <f t="shared" si="0"/>
        <v>1.123719512195122</v>
      </c>
      <c r="L64">
        <f>D64+F64-Sheet2!$B$19-Sheet2!$B$20*Sheet4!C64</f>
        <v>-662.95085526350795</v>
      </c>
      <c r="N64">
        <f>Sheet6!$B$17+Sheet6!$B$18*Sheet4!C64+Sheet6!$B$19*Sheet4!H64+Sheet6!$B$20*Sheet4!I64+Sheet6!$B$21*Sheet4!K64+Sheet6!$B$22*Sheet4!L64</f>
        <v>0.9952303594113302</v>
      </c>
      <c r="O64">
        <f t="shared" si="1"/>
        <v>1</v>
      </c>
      <c r="P64">
        <f t="shared" si="2"/>
        <v>0</v>
      </c>
    </row>
    <row r="65" spans="1:16" x14ac:dyDescent="0.2">
      <c r="A65" t="s">
        <v>213</v>
      </c>
      <c r="B65">
        <v>1</v>
      </c>
      <c r="C65">
        <v>6435</v>
      </c>
      <c r="D65">
        <v>3985</v>
      </c>
      <c r="E65">
        <v>9700</v>
      </c>
      <c r="F65">
        <v>1625</v>
      </c>
      <c r="G65">
        <v>10366</v>
      </c>
      <c r="H65">
        <v>58</v>
      </c>
      <c r="I65">
        <v>10</v>
      </c>
      <c r="K65">
        <f t="shared" si="0"/>
        <v>1.0686597938144329</v>
      </c>
      <c r="L65">
        <f>D65+F65-Sheet2!$B$19-Sheet2!$B$20*Sheet4!C65</f>
        <v>-410.83117085738559</v>
      </c>
      <c r="N65">
        <f>Sheet6!$B$17+Sheet6!$B$18*Sheet4!C65+Sheet6!$B$19*Sheet4!H65+Sheet6!$B$20*Sheet4!I65+Sheet6!$B$21*Sheet4!K65+Sheet6!$B$22*Sheet4!L65</f>
        <v>0.93370731297288856</v>
      </c>
      <c r="O65">
        <f t="shared" si="1"/>
        <v>1</v>
      </c>
      <c r="P65">
        <f t="shared" si="2"/>
        <v>0</v>
      </c>
    </row>
    <row r="66" spans="1:16" x14ac:dyDescent="0.2">
      <c r="A66" t="s">
        <v>214</v>
      </c>
      <c r="B66">
        <v>1</v>
      </c>
      <c r="C66">
        <v>7095</v>
      </c>
      <c r="D66">
        <v>2576</v>
      </c>
      <c r="E66">
        <v>11800</v>
      </c>
      <c r="F66">
        <v>2107</v>
      </c>
      <c r="G66">
        <v>17520</v>
      </c>
      <c r="H66">
        <v>39</v>
      </c>
      <c r="I66">
        <v>21</v>
      </c>
      <c r="K66">
        <f t="shared" si="0"/>
        <v>1.4847457627118643</v>
      </c>
      <c r="L66">
        <f>D66+F66-Sheet2!$B$19-Sheet2!$B$20*Sheet4!C66</f>
        <v>-1876.9924287055692</v>
      </c>
      <c r="N66">
        <f>Sheet6!$B$17+Sheet6!$B$18*Sheet4!C66+Sheet6!$B$19*Sheet4!H66+Sheet6!$B$20*Sheet4!I66+Sheet6!$B$21*Sheet4!K66+Sheet6!$B$22*Sheet4!L66</f>
        <v>1.3929382596253141</v>
      </c>
      <c r="O66">
        <f t="shared" si="1"/>
        <v>1</v>
      </c>
      <c r="P66">
        <f t="shared" si="2"/>
        <v>0</v>
      </c>
    </row>
    <row r="67" spans="1:16" x14ac:dyDescent="0.2">
      <c r="A67" t="s">
        <v>215</v>
      </c>
      <c r="B67">
        <v>1</v>
      </c>
      <c r="C67">
        <v>6283</v>
      </c>
      <c r="D67">
        <v>2826</v>
      </c>
      <c r="E67">
        <v>9000</v>
      </c>
      <c r="F67">
        <v>2179</v>
      </c>
      <c r="G67">
        <v>13463</v>
      </c>
      <c r="H67">
        <v>51</v>
      </c>
      <c r="I67">
        <v>11</v>
      </c>
      <c r="K67">
        <f t="shared" ref="K67:K101" si="3">G67/E67</f>
        <v>1.4958888888888888</v>
      </c>
      <c r="L67">
        <f>D67+F67-Sheet2!$B$19-Sheet2!$B$20*Sheet4!C67</f>
        <v>-891.66069935295582</v>
      </c>
      <c r="N67">
        <f>Sheet6!$B$17+Sheet6!$B$18*Sheet4!C67+Sheet6!$B$19*Sheet4!H67+Sheet6!$B$20*Sheet4!I67+Sheet6!$B$21*Sheet4!K67+Sheet6!$B$22*Sheet4!L67</f>
        <v>1.0144499949946197</v>
      </c>
      <c r="O67">
        <f t="shared" ref="O67:O101" si="4">INT(N67&gt;=0.5)</f>
        <v>1</v>
      </c>
      <c r="P67">
        <f t="shared" ref="P67:P101" si="5">ABS(O67-B67)</f>
        <v>0</v>
      </c>
    </row>
    <row r="68" spans="1:16" x14ac:dyDescent="0.2">
      <c r="A68" t="s">
        <v>216</v>
      </c>
      <c r="B68">
        <v>1</v>
      </c>
      <c r="C68">
        <v>6644</v>
      </c>
      <c r="D68">
        <v>4352</v>
      </c>
      <c r="E68">
        <v>13000</v>
      </c>
      <c r="F68">
        <v>3954</v>
      </c>
      <c r="G68">
        <v>14765</v>
      </c>
      <c r="H68">
        <v>55</v>
      </c>
      <c r="I68">
        <v>18</v>
      </c>
      <c r="K68">
        <f t="shared" si="3"/>
        <v>1.1357692307692309</v>
      </c>
      <c r="L68">
        <f>D68+F68-Sheet2!$B$19-Sheet2!$B$20*Sheet4!C68</f>
        <v>2114.4344308240225</v>
      </c>
      <c r="N68">
        <f>Sheet6!$B$17+Sheet6!$B$18*Sheet4!C68+Sheet6!$B$19*Sheet4!H68+Sheet6!$B$20*Sheet4!I68+Sheet6!$B$21*Sheet4!K68+Sheet6!$B$22*Sheet4!L68</f>
        <v>0.80185110888385769</v>
      </c>
      <c r="O68">
        <f t="shared" si="4"/>
        <v>1</v>
      </c>
      <c r="P68">
        <f t="shared" si="5"/>
        <v>0</v>
      </c>
    </row>
    <row r="69" spans="1:16" x14ac:dyDescent="0.2">
      <c r="A69" t="s">
        <v>217</v>
      </c>
      <c r="B69">
        <v>1</v>
      </c>
      <c r="C69">
        <v>3412</v>
      </c>
      <c r="D69">
        <v>2090</v>
      </c>
      <c r="E69">
        <v>8300</v>
      </c>
      <c r="F69">
        <v>1257</v>
      </c>
      <c r="G69">
        <v>9968</v>
      </c>
      <c r="H69">
        <v>41</v>
      </c>
      <c r="I69">
        <v>12</v>
      </c>
      <c r="K69">
        <f t="shared" si="3"/>
        <v>1.2009638554216868</v>
      </c>
      <c r="L69">
        <f>D69+F69-Sheet2!$B$19-Sheet2!$B$20*Sheet4!C69</f>
        <v>-204.30922771335872</v>
      </c>
      <c r="N69">
        <f>Sheet6!$B$17+Sheet6!$B$18*Sheet4!C69+Sheet6!$B$19*Sheet4!H69+Sheet6!$B$20*Sheet4!I69+Sheet6!$B$21*Sheet4!K69+Sheet6!$B$22*Sheet4!L69</f>
        <v>0.73945479266042569</v>
      </c>
      <c r="O69">
        <f t="shared" si="4"/>
        <v>1</v>
      </c>
      <c r="P69">
        <f t="shared" si="5"/>
        <v>0</v>
      </c>
    </row>
    <row r="70" spans="1:16" x14ac:dyDescent="0.2">
      <c r="A70" t="s">
        <v>218</v>
      </c>
      <c r="B70">
        <v>1</v>
      </c>
      <c r="C70">
        <v>4914</v>
      </c>
      <c r="D70">
        <v>3111</v>
      </c>
      <c r="E70">
        <v>11400</v>
      </c>
      <c r="F70">
        <v>1017</v>
      </c>
      <c r="G70">
        <v>16591</v>
      </c>
      <c r="H70">
        <v>27</v>
      </c>
      <c r="I70">
        <v>9</v>
      </c>
      <c r="K70">
        <f t="shared" si="3"/>
        <v>1.4553508771929824</v>
      </c>
      <c r="L70">
        <f>D70+F70-Sheet2!$B$19-Sheet2!$B$20*Sheet4!C70</f>
        <v>-650.30954481634535</v>
      </c>
      <c r="N70">
        <f>Sheet6!$B$17+Sheet6!$B$18*Sheet4!C70+Sheet6!$B$19*Sheet4!H70+Sheet6!$B$20*Sheet4!I70+Sheet6!$B$21*Sheet4!K70+Sheet6!$B$22*Sheet4!L70</f>
        <v>0.84980077014730526</v>
      </c>
      <c r="O70">
        <f t="shared" si="4"/>
        <v>1</v>
      </c>
      <c r="P70">
        <f t="shared" si="5"/>
        <v>0</v>
      </c>
    </row>
    <row r="71" spans="1:16" x14ac:dyDescent="0.2">
      <c r="A71" t="s">
        <v>219</v>
      </c>
      <c r="B71">
        <v>0</v>
      </c>
      <c r="C71">
        <v>3912</v>
      </c>
      <c r="D71">
        <v>1982</v>
      </c>
      <c r="E71">
        <v>7800</v>
      </c>
      <c r="F71">
        <v>2898</v>
      </c>
      <c r="G71">
        <v>6635</v>
      </c>
      <c r="H71">
        <v>25</v>
      </c>
      <c r="I71">
        <v>2</v>
      </c>
      <c r="K71">
        <f t="shared" si="3"/>
        <v>0.85064102564102562</v>
      </c>
      <c r="L71">
        <f>D71+F71-Sheet2!$B$19-Sheet2!$B$20*Sheet4!C71</f>
        <v>920.23527391680545</v>
      </c>
      <c r="N71">
        <f>Sheet6!$B$17+Sheet6!$B$18*Sheet4!C71+Sheet6!$B$19*Sheet4!H71+Sheet6!$B$20*Sheet4!I71+Sheet6!$B$21*Sheet4!K71+Sheet6!$B$22*Sheet4!L71</f>
        <v>0.43061643521880261</v>
      </c>
      <c r="O71">
        <f t="shared" si="4"/>
        <v>0</v>
      </c>
      <c r="P71">
        <f t="shared" si="5"/>
        <v>0</v>
      </c>
    </row>
    <row r="72" spans="1:16" x14ac:dyDescent="0.2">
      <c r="A72" t="s">
        <v>220</v>
      </c>
      <c r="B72">
        <v>1</v>
      </c>
      <c r="C72">
        <v>8459</v>
      </c>
      <c r="D72">
        <v>638</v>
      </c>
      <c r="E72">
        <v>4000</v>
      </c>
      <c r="F72">
        <v>1593</v>
      </c>
      <c r="G72">
        <v>12741</v>
      </c>
      <c r="H72">
        <v>30</v>
      </c>
      <c r="I72">
        <v>12</v>
      </c>
      <c r="K72">
        <f t="shared" si="3"/>
        <v>3.1852499999999999</v>
      </c>
      <c r="L72">
        <f>D72+F72-Sheet2!$B$19-Sheet2!$B$20*Sheet4!C72</f>
        <v>-5443.2590282584815</v>
      </c>
      <c r="N72">
        <f>Sheet6!$B$17+Sheet6!$B$18*Sheet4!C72+Sheet6!$B$19*Sheet4!H72+Sheet6!$B$20*Sheet4!I72+Sheet6!$B$21*Sheet4!K72+Sheet6!$B$22*Sheet4!L72</f>
        <v>1.7949513657291636</v>
      </c>
      <c r="O72">
        <f t="shared" si="4"/>
        <v>1</v>
      </c>
      <c r="P72">
        <f t="shared" si="5"/>
        <v>0</v>
      </c>
    </row>
    <row r="73" spans="1:16" x14ac:dyDescent="0.2">
      <c r="A73" t="s">
        <v>221</v>
      </c>
      <c r="B73">
        <v>1</v>
      </c>
      <c r="C73">
        <v>8744</v>
      </c>
      <c r="D73">
        <v>5297</v>
      </c>
      <c r="E73">
        <v>4000</v>
      </c>
      <c r="F73">
        <v>3934</v>
      </c>
      <c r="G73">
        <v>7187</v>
      </c>
      <c r="H73">
        <v>37</v>
      </c>
      <c r="I73">
        <v>19</v>
      </c>
      <c r="K73">
        <f t="shared" si="3"/>
        <v>1.7967500000000001</v>
      </c>
      <c r="L73">
        <f>D73+F73-Sheet2!$B$19-Sheet2!$B$20*Sheet4!C73</f>
        <v>1323.9213376707112</v>
      </c>
      <c r="N73">
        <f>Sheet6!$B$17+Sheet6!$B$18*Sheet4!C73+Sheet6!$B$19*Sheet4!H73+Sheet6!$B$20*Sheet4!I73+Sheet6!$B$21*Sheet4!K73+Sheet6!$B$22*Sheet4!L73</f>
        <v>1.088389555475032</v>
      </c>
      <c r="O73">
        <f t="shared" si="4"/>
        <v>1</v>
      </c>
      <c r="P73">
        <f t="shared" si="5"/>
        <v>0</v>
      </c>
    </row>
    <row r="74" spans="1:16" x14ac:dyDescent="0.2">
      <c r="A74" t="s">
        <v>222</v>
      </c>
      <c r="B74">
        <v>1</v>
      </c>
      <c r="C74">
        <v>7629</v>
      </c>
      <c r="D74">
        <v>2647</v>
      </c>
      <c r="E74">
        <v>2300</v>
      </c>
      <c r="F74">
        <v>2286</v>
      </c>
      <c r="G74">
        <v>3713</v>
      </c>
      <c r="H74">
        <v>25</v>
      </c>
      <c r="I74">
        <v>7</v>
      </c>
      <c r="K74">
        <f t="shared" si="3"/>
        <v>1.6143478260869566</v>
      </c>
      <c r="L74">
        <f>D74+F74-Sheet2!$B$19-Sheet2!$B$20*Sheet4!C74</f>
        <v>-2063.2229009645534</v>
      </c>
      <c r="N74">
        <f>Sheet6!$B$17+Sheet6!$B$18*Sheet4!C74+Sheet6!$B$19*Sheet4!H74+Sheet6!$B$20*Sheet4!I74+Sheet6!$B$21*Sheet4!K74+Sheet6!$B$22*Sheet4!L74</f>
        <v>1.1801094301823079</v>
      </c>
      <c r="O74">
        <f t="shared" si="4"/>
        <v>1</v>
      </c>
      <c r="P74">
        <f t="shared" si="5"/>
        <v>0</v>
      </c>
    </row>
    <row r="75" spans="1:16" x14ac:dyDescent="0.2">
      <c r="A75" t="s">
        <v>223</v>
      </c>
      <c r="B75">
        <v>1</v>
      </c>
      <c r="C75">
        <v>5506</v>
      </c>
      <c r="D75">
        <v>3887</v>
      </c>
      <c r="E75">
        <v>8200</v>
      </c>
      <c r="F75">
        <v>500</v>
      </c>
      <c r="G75">
        <v>6291</v>
      </c>
      <c r="H75">
        <v>37</v>
      </c>
      <c r="I75">
        <v>19</v>
      </c>
      <c r="K75">
        <f t="shared" si="3"/>
        <v>0.76719512195121953</v>
      </c>
      <c r="L75">
        <f>D75+F75-Sheet2!$B$19-Sheet2!$B$20*Sheet4!C75</f>
        <v>-874.9208548862307</v>
      </c>
      <c r="N75">
        <f>Sheet6!$B$17+Sheet6!$B$18*Sheet4!C75+Sheet6!$B$19*Sheet4!H75+Sheet6!$B$20*Sheet4!I75+Sheet6!$B$21*Sheet4!K75+Sheet6!$B$22*Sheet4!L75</f>
        <v>1.0979211834803551</v>
      </c>
      <c r="O75">
        <f t="shared" si="4"/>
        <v>1</v>
      </c>
      <c r="P75">
        <f t="shared" si="5"/>
        <v>0</v>
      </c>
    </row>
    <row r="76" spans="1:16" x14ac:dyDescent="0.2">
      <c r="A76" t="s">
        <v>224</v>
      </c>
      <c r="B76">
        <v>1</v>
      </c>
      <c r="C76">
        <v>2454</v>
      </c>
      <c r="D76">
        <v>1118</v>
      </c>
      <c r="E76">
        <v>10300</v>
      </c>
      <c r="F76">
        <v>1629</v>
      </c>
      <c r="G76">
        <v>9694</v>
      </c>
      <c r="H76">
        <v>48</v>
      </c>
      <c r="I76">
        <v>16</v>
      </c>
      <c r="K76">
        <f t="shared" si="3"/>
        <v>0.94116504854368932</v>
      </c>
      <c r="L76">
        <f>D76+F76-Sheet2!$B$19-Sheet2!$B$20*Sheet4!C76</f>
        <v>-21.708492836753294</v>
      </c>
      <c r="N76">
        <f>Sheet6!$B$17+Sheet6!$B$18*Sheet4!C76+Sheet6!$B$19*Sheet4!H76+Sheet6!$B$20*Sheet4!I76+Sheet6!$B$21*Sheet4!K76+Sheet6!$B$22*Sheet4!L76</f>
        <v>0.72059443416144531</v>
      </c>
      <c r="O76">
        <f t="shared" si="4"/>
        <v>1</v>
      </c>
      <c r="P76">
        <f t="shared" si="5"/>
        <v>0</v>
      </c>
    </row>
    <row r="77" spans="1:16" x14ac:dyDescent="0.2">
      <c r="A77" t="s">
        <v>225</v>
      </c>
      <c r="B77">
        <v>1</v>
      </c>
      <c r="C77">
        <v>6819</v>
      </c>
      <c r="D77">
        <v>1901</v>
      </c>
      <c r="E77">
        <v>8900</v>
      </c>
      <c r="F77">
        <v>3698</v>
      </c>
      <c r="G77">
        <v>12405</v>
      </c>
      <c r="H77">
        <v>35</v>
      </c>
      <c r="I77">
        <v>17</v>
      </c>
      <c r="K77">
        <f t="shared" si="3"/>
        <v>1.3938202247191012</v>
      </c>
      <c r="L77">
        <f>D77+F77-Sheet2!$B$19-Sheet2!$B$20*Sheet4!C77</f>
        <v>-735.5249936054197</v>
      </c>
      <c r="N77">
        <f>Sheet6!$B$17+Sheet6!$B$18*Sheet4!C77+Sheet6!$B$19*Sheet4!H77+Sheet6!$B$20*Sheet4!I77+Sheet6!$B$21*Sheet4!K77+Sheet6!$B$22*Sheet4!L77</f>
        <v>1.1521976090440664</v>
      </c>
      <c r="O77">
        <f t="shared" si="4"/>
        <v>1</v>
      </c>
      <c r="P77">
        <f t="shared" si="5"/>
        <v>0</v>
      </c>
    </row>
    <row r="78" spans="1:16" x14ac:dyDescent="0.2">
      <c r="A78" t="s">
        <v>226</v>
      </c>
      <c r="B78">
        <v>0</v>
      </c>
      <c r="C78">
        <v>2587</v>
      </c>
      <c r="D78">
        <v>1560</v>
      </c>
      <c r="E78">
        <v>9700</v>
      </c>
      <c r="F78">
        <v>821</v>
      </c>
      <c r="G78">
        <v>7514</v>
      </c>
      <c r="H78">
        <v>30</v>
      </c>
      <c r="I78">
        <v>4</v>
      </c>
      <c r="K78">
        <f t="shared" si="3"/>
        <v>0.77463917525773196</v>
      </c>
      <c r="L78">
        <f>D78+F78-Sheet2!$B$19-Sheet2!$B$20*Sheet4!C78</f>
        <v>-496.35765540312968</v>
      </c>
      <c r="N78">
        <f>Sheet6!$B$17+Sheet6!$B$18*Sheet4!C78+Sheet6!$B$19*Sheet4!H78+Sheet6!$B$20*Sheet4!I78+Sheet6!$B$21*Sheet4!K78+Sheet6!$B$22*Sheet4!L78</f>
        <v>0.54653801425276605</v>
      </c>
      <c r="O78">
        <f t="shared" si="4"/>
        <v>1</v>
      </c>
      <c r="P78">
        <f t="shared" si="5"/>
        <v>1</v>
      </c>
    </row>
    <row r="79" spans="1:16" x14ac:dyDescent="0.2">
      <c r="A79" t="s">
        <v>227</v>
      </c>
      <c r="B79">
        <v>1</v>
      </c>
      <c r="C79">
        <v>7441</v>
      </c>
      <c r="D79">
        <v>5192</v>
      </c>
      <c r="E79">
        <v>12100</v>
      </c>
      <c r="F79">
        <v>1789</v>
      </c>
      <c r="G79">
        <v>38682</v>
      </c>
      <c r="H79">
        <v>30</v>
      </c>
      <c r="I79">
        <v>12</v>
      </c>
      <c r="K79">
        <f t="shared" si="3"/>
        <v>3.1968595041322314</v>
      </c>
      <c r="L79">
        <f>D79+F79-Sheet2!$B$19-Sheet2!$B$20*Sheet4!C79</f>
        <v>138.35636642250483</v>
      </c>
      <c r="N79">
        <f>Sheet6!$B$17+Sheet6!$B$18*Sheet4!C79+Sheet6!$B$19*Sheet4!H79+Sheet6!$B$20*Sheet4!I79+Sheet6!$B$21*Sheet4!K79+Sheet6!$B$22*Sheet4!L79</f>
        <v>1.0413499990432946</v>
      </c>
      <c r="O79">
        <f t="shared" si="4"/>
        <v>1</v>
      </c>
      <c r="P79">
        <f t="shared" si="5"/>
        <v>0</v>
      </c>
    </row>
    <row r="80" spans="1:16" x14ac:dyDescent="0.2">
      <c r="A80" t="s">
        <v>228</v>
      </c>
      <c r="B80">
        <v>1</v>
      </c>
      <c r="C80">
        <v>4819</v>
      </c>
      <c r="D80">
        <v>3436</v>
      </c>
      <c r="E80">
        <v>15400</v>
      </c>
      <c r="F80">
        <v>2048</v>
      </c>
      <c r="G80">
        <v>20659</v>
      </c>
      <c r="H80">
        <v>36</v>
      </c>
      <c r="I80">
        <v>16</v>
      </c>
      <c r="K80">
        <f t="shared" si="3"/>
        <v>1.3414935064935065</v>
      </c>
      <c r="L80">
        <f>D80+F80-Sheet2!$B$19-Sheet2!$B$20*Sheet4!C80</f>
        <v>783.2969998739236</v>
      </c>
      <c r="N80">
        <f>Sheet6!$B$17+Sheet6!$B$18*Sheet4!C80+Sheet6!$B$19*Sheet4!H80+Sheet6!$B$20*Sheet4!I80+Sheet6!$B$21*Sheet4!K80+Sheet6!$B$22*Sheet4!L80</f>
        <v>0.80310641261811988</v>
      </c>
      <c r="O80">
        <f t="shared" si="4"/>
        <v>1</v>
      </c>
      <c r="P80">
        <f t="shared" si="5"/>
        <v>0</v>
      </c>
    </row>
    <row r="81" spans="1:16" x14ac:dyDescent="0.2">
      <c r="A81" t="s">
        <v>229</v>
      </c>
      <c r="B81">
        <v>1</v>
      </c>
      <c r="C81">
        <v>8312</v>
      </c>
      <c r="D81">
        <v>3685</v>
      </c>
      <c r="E81">
        <v>6400</v>
      </c>
      <c r="F81">
        <v>5812</v>
      </c>
      <c r="G81">
        <v>9110</v>
      </c>
      <c r="H81">
        <v>32</v>
      </c>
      <c r="I81">
        <v>14</v>
      </c>
      <c r="K81">
        <f t="shared" si="3"/>
        <v>1.4234374999999999</v>
      </c>
      <c r="L81">
        <f>D81+F81-Sheet2!$B$19-Sheet2!$B$20*Sheet4!C81</f>
        <v>1942.8268882622497</v>
      </c>
      <c r="N81">
        <f>Sheet6!$B$17+Sheet6!$B$18*Sheet4!C81+Sheet6!$B$19*Sheet4!H81+Sheet6!$B$20*Sheet4!I81+Sheet6!$B$21*Sheet4!K81+Sheet6!$B$22*Sheet4!L81</f>
        <v>0.87264780177037315</v>
      </c>
      <c r="O81">
        <f t="shared" si="4"/>
        <v>1</v>
      </c>
      <c r="P81">
        <f t="shared" si="5"/>
        <v>0</v>
      </c>
    </row>
    <row r="82" spans="1:16" x14ac:dyDescent="0.2">
      <c r="A82" t="s">
        <v>230</v>
      </c>
      <c r="B82">
        <v>1</v>
      </c>
      <c r="C82">
        <v>7732</v>
      </c>
      <c r="D82">
        <v>1653</v>
      </c>
      <c r="E82">
        <v>8800</v>
      </c>
      <c r="F82">
        <v>4648</v>
      </c>
      <c r="G82">
        <v>9193</v>
      </c>
      <c r="H82">
        <v>18</v>
      </c>
      <c r="I82">
        <v>0</v>
      </c>
      <c r="K82">
        <f t="shared" si="3"/>
        <v>1.0446590909090909</v>
      </c>
      <c r="L82">
        <f>D82+F82-Sheet2!$B$19-Sheet2!$B$20*Sheet4!C82</f>
        <v>-779.3647336287404</v>
      </c>
      <c r="N82">
        <f>Sheet6!$B$17+Sheet6!$B$18*Sheet4!C82+Sheet6!$B$19*Sheet4!H82+Sheet6!$B$20*Sheet4!I82+Sheet6!$B$21*Sheet4!K82+Sheet6!$B$22*Sheet4!L82</f>
        <v>0.87606737737890095</v>
      </c>
      <c r="O82">
        <f t="shared" si="4"/>
        <v>1</v>
      </c>
      <c r="P82">
        <f t="shared" si="5"/>
        <v>0</v>
      </c>
    </row>
    <row r="83" spans="1:16" x14ac:dyDescent="0.2">
      <c r="A83" t="s">
        <v>231</v>
      </c>
      <c r="B83">
        <v>1</v>
      </c>
      <c r="C83">
        <v>9664</v>
      </c>
      <c r="D83">
        <v>4013</v>
      </c>
      <c r="E83">
        <v>5700</v>
      </c>
      <c r="F83">
        <v>500</v>
      </c>
      <c r="G83">
        <v>8030</v>
      </c>
      <c r="H83">
        <v>40</v>
      </c>
      <c r="I83">
        <v>9</v>
      </c>
      <c r="K83">
        <f t="shared" si="3"/>
        <v>1.4087719298245613</v>
      </c>
      <c r="L83">
        <f>D83+F83-Sheet2!$B$19-Sheet2!$B$20*Sheet4!C83</f>
        <v>-4145.6367793297859</v>
      </c>
      <c r="N83">
        <f>Sheet6!$B$17+Sheet6!$B$18*Sheet4!C83+Sheet6!$B$19*Sheet4!H83+Sheet6!$B$20*Sheet4!I83+Sheet6!$B$21*Sheet4!K83+Sheet6!$B$22*Sheet4!L83</f>
        <v>1.6111379293308346</v>
      </c>
      <c r="O83">
        <f t="shared" si="4"/>
        <v>1</v>
      </c>
      <c r="P83">
        <f t="shared" si="5"/>
        <v>0</v>
      </c>
    </row>
    <row r="84" spans="1:16" x14ac:dyDescent="0.2">
      <c r="A84" t="s">
        <v>232</v>
      </c>
      <c r="B84">
        <v>0</v>
      </c>
      <c r="C84">
        <v>2502</v>
      </c>
      <c r="D84">
        <v>1037</v>
      </c>
      <c r="E84">
        <v>8200</v>
      </c>
      <c r="F84">
        <v>1002</v>
      </c>
      <c r="G84">
        <v>5578</v>
      </c>
      <c r="H84">
        <v>32</v>
      </c>
      <c r="I84">
        <v>3</v>
      </c>
      <c r="K84">
        <f t="shared" si="3"/>
        <v>0.68024390243902444</v>
      </c>
      <c r="L84">
        <f>D84+F84-Sheet2!$B$19-Sheet2!$B$20*Sheet4!C84</f>
        <v>-768.92022068025744</v>
      </c>
      <c r="N84">
        <f>Sheet6!$B$17+Sheet6!$B$18*Sheet4!C84+Sheet6!$B$19*Sheet4!H84+Sheet6!$B$20*Sheet4!I84+Sheet6!$B$21*Sheet4!K84+Sheet6!$B$22*Sheet4!L84</f>
        <v>0.55094969278016825</v>
      </c>
      <c r="O84">
        <f t="shared" si="4"/>
        <v>1</v>
      </c>
      <c r="P84">
        <f t="shared" si="5"/>
        <v>1</v>
      </c>
    </row>
    <row r="85" spans="1:16" x14ac:dyDescent="0.2">
      <c r="A85" t="s">
        <v>233</v>
      </c>
      <c r="B85">
        <v>1</v>
      </c>
      <c r="C85">
        <v>6810</v>
      </c>
      <c r="D85">
        <v>3079</v>
      </c>
      <c r="E85">
        <v>10000</v>
      </c>
      <c r="F85">
        <v>4402</v>
      </c>
      <c r="G85">
        <v>13500</v>
      </c>
      <c r="H85">
        <v>25</v>
      </c>
      <c r="I85">
        <v>7</v>
      </c>
      <c r="K85">
        <f t="shared" si="3"/>
        <v>1.35</v>
      </c>
      <c r="L85">
        <f>D85+F85-Sheet2!$B$19-Sheet2!$B$20*Sheet4!C85</f>
        <v>1153.8272053652372</v>
      </c>
      <c r="N85">
        <f>Sheet6!$B$17+Sheet6!$B$18*Sheet4!C85+Sheet6!$B$19*Sheet4!H85+Sheet6!$B$20*Sheet4!I85+Sheet6!$B$21*Sheet4!K85+Sheet6!$B$22*Sheet4!L85</f>
        <v>0.72164299630041839</v>
      </c>
      <c r="O85">
        <f t="shared" si="4"/>
        <v>1</v>
      </c>
      <c r="P85">
        <f t="shared" si="5"/>
        <v>0</v>
      </c>
    </row>
    <row r="86" spans="1:16" x14ac:dyDescent="0.2">
      <c r="A86" t="s">
        <v>234</v>
      </c>
      <c r="B86">
        <v>1</v>
      </c>
      <c r="C86">
        <v>4939</v>
      </c>
      <c r="D86">
        <v>656</v>
      </c>
      <c r="E86">
        <v>8300</v>
      </c>
      <c r="F86">
        <v>755</v>
      </c>
      <c r="G86">
        <v>29539</v>
      </c>
      <c r="H86">
        <v>43</v>
      </c>
      <c r="I86">
        <v>23</v>
      </c>
      <c r="K86">
        <f t="shared" si="3"/>
        <v>3.5589156626506022</v>
      </c>
      <c r="L86">
        <f>D86+F86-Sheet2!$B$19-Sheet2!$B$20*Sheet4!C86</f>
        <v>-3387.7323197348373</v>
      </c>
      <c r="N86">
        <f>Sheet6!$B$17+Sheet6!$B$18*Sheet4!C86+Sheet6!$B$19*Sheet4!H86+Sheet6!$B$20*Sheet4!I86+Sheet6!$B$21*Sheet4!K86+Sheet6!$B$22*Sheet4!L86</f>
        <v>1.5218536403940022</v>
      </c>
      <c r="O86">
        <f t="shared" si="4"/>
        <v>1</v>
      </c>
      <c r="P86">
        <f t="shared" si="5"/>
        <v>0</v>
      </c>
    </row>
    <row r="87" spans="1:16" x14ac:dyDescent="0.2">
      <c r="A87" t="s">
        <v>235</v>
      </c>
      <c r="B87">
        <v>1</v>
      </c>
      <c r="C87">
        <v>6499</v>
      </c>
      <c r="D87">
        <v>3094</v>
      </c>
      <c r="E87">
        <v>14700</v>
      </c>
      <c r="F87">
        <v>1447</v>
      </c>
      <c r="G87">
        <v>17637</v>
      </c>
      <c r="H87">
        <v>62</v>
      </c>
      <c r="I87">
        <v>17</v>
      </c>
      <c r="K87">
        <f t="shared" si="3"/>
        <v>1.199795918367347</v>
      </c>
      <c r="L87">
        <f>D87+F87-Sheet2!$B$19-Sheet2!$B$20*Sheet4!C87</f>
        <v>-1532.1134746487251</v>
      </c>
      <c r="N87">
        <f>Sheet6!$B$17+Sheet6!$B$18*Sheet4!C87+Sheet6!$B$19*Sheet4!H87+Sheet6!$B$20*Sheet4!I87+Sheet6!$B$21*Sheet4!K87+Sheet6!$B$22*Sheet4!L87</f>
        <v>1.2178247668260729</v>
      </c>
      <c r="O87">
        <f t="shared" si="4"/>
        <v>1</v>
      </c>
      <c r="P87">
        <f t="shared" si="5"/>
        <v>0</v>
      </c>
    </row>
    <row r="88" spans="1:16" x14ac:dyDescent="0.2">
      <c r="A88" t="s">
        <v>236</v>
      </c>
      <c r="B88">
        <v>1</v>
      </c>
      <c r="C88">
        <v>7286</v>
      </c>
      <c r="D88">
        <v>2718</v>
      </c>
      <c r="E88">
        <v>12600</v>
      </c>
      <c r="F88">
        <v>1925</v>
      </c>
      <c r="G88">
        <v>23102</v>
      </c>
      <c r="H88">
        <v>28</v>
      </c>
      <c r="I88">
        <v>10</v>
      </c>
      <c r="K88">
        <f t="shared" si="3"/>
        <v>1.8334920634920635</v>
      </c>
      <c r="L88">
        <f>D88+F88-Sheet2!$B$19-Sheet2!$B$20*Sheet4!C88</f>
        <v>-2073.0224290828464</v>
      </c>
      <c r="N88">
        <f>Sheet6!$B$17+Sheet6!$B$18*Sheet4!C88+Sheet6!$B$19*Sheet4!H88+Sheet6!$B$20*Sheet4!I88+Sheet6!$B$21*Sheet4!K88+Sheet6!$B$22*Sheet4!L88</f>
        <v>1.222483059037228</v>
      </c>
      <c r="O88">
        <f t="shared" si="4"/>
        <v>1</v>
      </c>
      <c r="P88">
        <f t="shared" si="5"/>
        <v>0</v>
      </c>
    </row>
    <row r="89" spans="1:16" x14ac:dyDescent="0.2">
      <c r="A89" t="s">
        <v>237</v>
      </c>
      <c r="B89">
        <v>1</v>
      </c>
      <c r="C89">
        <v>5014</v>
      </c>
      <c r="D89">
        <v>1610</v>
      </c>
      <c r="E89">
        <v>8600</v>
      </c>
      <c r="F89">
        <v>3199</v>
      </c>
      <c r="G89">
        <v>98675</v>
      </c>
      <c r="H89">
        <v>32</v>
      </c>
      <c r="I89">
        <v>14</v>
      </c>
      <c r="K89">
        <f t="shared" si="3"/>
        <v>11.473837209302326</v>
      </c>
      <c r="L89">
        <f>D89+F89-Sheet2!$B$19-Sheet2!$B$20*Sheet4!C89</f>
        <v>-51.000644490312425</v>
      </c>
      <c r="N89">
        <f>Sheet6!$B$17+Sheet6!$B$18*Sheet4!C89+Sheet6!$B$19*Sheet4!H89+Sheet6!$B$20*Sheet4!I89+Sheet6!$B$21*Sheet4!K89+Sheet6!$B$22*Sheet4!L89</f>
        <v>1.1641773397223969</v>
      </c>
      <c r="O89">
        <f t="shared" si="4"/>
        <v>1</v>
      </c>
      <c r="P89">
        <f t="shared" si="5"/>
        <v>0</v>
      </c>
    </row>
    <row r="90" spans="1:16" x14ac:dyDescent="0.2">
      <c r="A90" t="s">
        <v>238</v>
      </c>
      <c r="B90">
        <v>0</v>
      </c>
      <c r="C90">
        <v>2032</v>
      </c>
      <c r="D90">
        <v>1989</v>
      </c>
      <c r="E90">
        <v>6100</v>
      </c>
      <c r="F90">
        <v>510</v>
      </c>
      <c r="G90">
        <v>4183</v>
      </c>
      <c r="H90">
        <v>29</v>
      </c>
      <c r="I90">
        <v>7</v>
      </c>
      <c r="K90">
        <f t="shared" si="3"/>
        <v>0.68573770491803276</v>
      </c>
      <c r="L90">
        <f>D90+F90-Sheet2!$B$19-Sheet2!$B$20*Sheet4!C90</f>
        <v>75.02794778738803</v>
      </c>
      <c r="N90">
        <f>Sheet6!$B$17+Sheet6!$B$18*Sheet4!C90+Sheet6!$B$19*Sheet4!H90+Sheet6!$B$20*Sheet4!I90+Sheet6!$B$21*Sheet4!K90+Sheet6!$B$22*Sheet4!L90</f>
        <v>0.49473599544453228</v>
      </c>
      <c r="O90">
        <f t="shared" si="4"/>
        <v>0</v>
      </c>
      <c r="P90">
        <f t="shared" si="5"/>
        <v>0</v>
      </c>
    </row>
    <row r="91" spans="1:16" x14ac:dyDescent="0.2">
      <c r="A91" t="s">
        <v>239</v>
      </c>
      <c r="B91">
        <v>1</v>
      </c>
      <c r="C91">
        <v>7947</v>
      </c>
      <c r="D91">
        <v>3027</v>
      </c>
      <c r="E91">
        <v>6800</v>
      </c>
      <c r="F91">
        <v>3447</v>
      </c>
      <c r="G91">
        <v>10389</v>
      </c>
      <c r="H91">
        <v>28</v>
      </c>
      <c r="I91">
        <v>10</v>
      </c>
      <c r="K91">
        <f t="shared" si="3"/>
        <v>1.5277941176470589</v>
      </c>
      <c r="L91">
        <f>D91+F91-Sheet2!$B$19-Sheet2!$B$20*Sheet4!C91</f>
        <v>-782.00059792776938</v>
      </c>
      <c r="N91">
        <f>Sheet6!$B$17+Sheet6!$B$18*Sheet4!C91+Sheet6!$B$19*Sheet4!H91+Sheet6!$B$20*Sheet4!I91+Sheet6!$B$21*Sheet4!K91+Sheet6!$B$22*Sheet4!L91</f>
        <v>1.1032038949336584</v>
      </c>
      <c r="O91">
        <f t="shared" si="4"/>
        <v>1</v>
      </c>
      <c r="P91">
        <f t="shared" si="5"/>
        <v>0</v>
      </c>
    </row>
    <row r="92" spans="1:16" x14ac:dyDescent="0.2">
      <c r="A92" t="s">
        <v>240</v>
      </c>
      <c r="B92">
        <v>1</v>
      </c>
      <c r="C92">
        <v>6881</v>
      </c>
      <c r="D92">
        <v>2947</v>
      </c>
      <c r="E92">
        <v>10000</v>
      </c>
      <c r="F92">
        <v>1412</v>
      </c>
      <c r="G92">
        <v>11812</v>
      </c>
      <c r="H92">
        <v>47</v>
      </c>
      <c r="I92">
        <v>14</v>
      </c>
      <c r="K92">
        <f t="shared" si="3"/>
        <v>1.1812</v>
      </c>
      <c r="L92">
        <f>D92+F92-Sheet2!$B$19-Sheet2!$B$20*Sheet4!C92</f>
        <v>-2026.1734754032796</v>
      </c>
      <c r="N92">
        <f>Sheet6!$B$17+Sheet6!$B$18*Sheet4!C92+Sheet6!$B$19*Sheet4!H92+Sheet6!$B$20*Sheet4!I92+Sheet6!$B$21*Sheet4!K92+Sheet6!$B$22*Sheet4!L92</f>
        <v>1.2469239978553106</v>
      </c>
      <c r="O92">
        <f t="shared" si="4"/>
        <v>1</v>
      </c>
      <c r="P92">
        <f t="shared" si="5"/>
        <v>0</v>
      </c>
    </row>
    <row r="93" spans="1:16" x14ac:dyDescent="0.2">
      <c r="A93" t="s">
        <v>241</v>
      </c>
      <c r="B93">
        <v>1</v>
      </c>
      <c r="C93">
        <v>1000</v>
      </c>
      <c r="D93">
        <v>680</v>
      </c>
      <c r="E93">
        <v>17300</v>
      </c>
      <c r="F93">
        <v>579</v>
      </c>
      <c r="G93">
        <v>46446</v>
      </c>
      <c r="H93">
        <v>28</v>
      </c>
      <c r="I93">
        <v>10</v>
      </c>
      <c r="K93">
        <f t="shared" si="3"/>
        <v>2.6847398843930637</v>
      </c>
      <c r="L93">
        <f>D93+F93-Sheet2!$B$19-Sheet2!$B$20*Sheet4!C93</f>
        <v>-321.91990357727082</v>
      </c>
      <c r="N93">
        <f>Sheet6!$B$17+Sheet6!$B$18*Sheet4!C93+Sheet6!$B$19*Sheet4!H93+Sheet6!$B$20*Sheet4!I93+Sheet6!$B$21*Sheet4!K93+Sheet6!$B$22*Sheet4!L93</f>
        <v>0.58595273639229872</v>
      </c>
      <c r="O93">
        <f t="shared" si="4"/>
        <v>1</v>
      </c>
      <c r="P93">
        <f t="shared" si="5"/>
        <v>0</v>
      </c>
    </row>
    <row r="94" spans="1:16" x14ac:dyDescent="0.2">
      <c r="A94" t="s">
        <v>242</v>
      </c>
      <c r="B94">
        <v>1</v>
      </c>
      <c r="C94">
        <v>8152</v>
      </c>
      <c r="D94">
        <v>4375</v>
      </c>
      <c r="E94">
        <v>9800</v>
      </c>
      <c r="F94">
        <v>3189</v>
      </c>
      <c r="G94">
        <v>13975</v>
      </c>
      <c r="H94">
        <v>44</v>
      </c>
      <c r="I94">
        <v>16</v>
      </c>
      <c r="K94">
        <f t="shared" si="3"/>
        <v>1.4260204081632653</v>
      </c>
      <c r="L94">
        <f>D94+F94-Sheet2!$B$19-Sheet2!$B$20*Sheet4!C94</f>
        <v>140.53264774059789</v>
      </c>
      <c r="N94">
        <f>Sheet6!$B$17+Sheet6!$B$18*Sheet4!C94+Sheet6!$B$19*Sheet4!H94+Sheet6!$B$20*Sheet4!I94+Sheet6!$B$21*Sheet4!K94+Sheet6!$B$22*Sheet4!L94</f>
        <v>1.119751150851519</v>
      </c>
      <c r="O94">
        <f t="shared" si="4"/>
        <v>1</v>
      </c>
      <c r="P94">
        <f t="shared" si="5"/>
        <v>0</v>
      </c>
    </row>
    <row r="95" spans="1:16" x14ac:dyDescent="0.2">
      <c r="A95" t="s">
        <v>243</v>
      </c>
      <c r="B95">
        <v>0</v>
      </c>
      <c r="C95">
        <v>4122</v>
      </c>
      <c r="D95">
        <v>2619</v>
      </c>
      <c r="E95">
        <v>10900</v>
      </c>
      <c r="F95">
        <v>2224</v>
      </c>
      <c r="G95">
        <v>9417</v>
      </c>
      <c r="H95">
        <v>18</v>
      </c>
      <c r="I95">
        <v>0</v>
      </c>
      <c r="K95">
        <f t="shared" si="3"/>
        <v>0.86394495412844041</v>
      </c>
      <c r="L95">
        <f>D95+F95-Sheet2!$B$19-Sheet2!$B$20*Sheet4!C95</f>
        <v>711.6839646014746</v>
      </c>
      <c r="N95">
        <f>Sheet6!$B$17+Sheet6!$B$18*Sheet4!C95+Sheet6!$B$19*Sheet4!H95+Sheet6!$B$20*Sheet4!I95+Sheet6!$B$21*Sheet4!K95+Sheet6!$B$22*Sheet4!L95</f>
        <v>0.43242566598810334</v>
      </c>
      <c r="O95">
        <f t="shared" si="4"/>
        <v>0</v>
      </c>
      <c r="P95">
        <f t="shared" si="5"/>
        <v>0</v>
      </c>
    </row>
    <row r="96" spans="1:16" x14ac:dyDescent="0.2">
      <c r="A96" t="s">
        <v>244</v>
      </c>
      <c r="B96">
        <v>0</v>
      </c>
      <c r="C96">
        <v>1000</v>
      </c>
      <c r="D96">
        <v>856</v>
      </c>
      <c r="E96">
        <v>7400</v>
      </c>
      <c r="F96">
        <v>500</v>
      </c>
      <c r="G96">
        <v>7286</v>
      </c>
      <c r="H96">
        <v>69</v>
      </c>
      <c r="I96">
        <v>3</v>
      </c>
      <c r="K96">
        <f t="shared" si="3"/>
        <v>0.98459459459459464</v>
      </c>
      <c r="L96">
        <f>D96+F96-Sheet2!$B$19-Sheet2!$B$20*Sheet4!C96</f>
        <v>-224.91990357727082</v>
      </c>
      <c r="N96">
        <f>Sheet6!$B$17+Sheet6!$B$18*Sheet4!C96+Sheet6!$B$19*Sheet4!H96+Sheet6!$B$20*Sheet4!I96+Sheet6!$B$21*Sheet4!K96+Sheet6!$B$22*Sheet4!L96</f>
        <v>0.38161126956473573</v>
      </c>
      <c r="O96">
        <f t="shared" si="4"/>
        <v>0</v>
      </c>
      <c r="P96">
        <f t="shared" si="5"/>
        <v>0</v>
      </c>
    </row>
    <row r="97" spans="1:16" x14ac:dyDescent="0.2">
      <c r="A97" t="s">
        <v>245</v>
      </c>
      <c r="B97">
        <v>1</v>
      </c>
      <c r="C97">
        <v>7045</v>
      </c>
      <c r="D97">
        <v>4696</v>
      </c>
      <c r="E97">
        <v>7800</v>
      </c>
      <c r="F97">
        <v>1717</v>
      </c>
      <c r="G97">
        <v>13430</v>
      </c>
      <c r="H97">
        <v>39</v>
      </c>
      <c r="I97">
        <v>16</v>
      </c>
      <c r="K97">
        <f t="shared" si="3"/>
        <v>1.7217948717948719</v>
      </c>
      <c r="L97">
        <f>D97+F97-Sheet2!$B$19-Sheet2!$B$20*Sheet4!C97</f>
        <v>-106.14687886858519</v>
      </c>
      <c r="N97">
        <f>Sheet6!$B$17+Sheet6!$B$18*Sheet4!C97+Sheet6!$B$19*Sheet4!H97+Sheet6!$B$20*Sheet4!I97+Sheet6!$B$21*Sheet4!K97+Sheet6!$B$22*Sheet4!L97</f>
        <v>1.0801748845677852</v>
      </c>
      <c r="O97">
        <f t="shared" si="4"/>
        <v>1</v>
      </c>
      <c r="P97">
        <f t="shared" si="5"/>
        <v>0</v>
      </c>
    </row>
    <row r="98" spans="1:16" x14ac:dyDescent="0.2">
      <c r="A98" t="s">
        <v>246</v>
      </c>
      <c r="B98">
        <v>1</v>
      </c>
      <c r="C98">
        <v>7835</v>
      </c>
      <c r="D98">
        <v>3613</v>
      </c>
      <c r="E98">
        <v>12100</v>
      </c>
      <c r="F98">
        <v>4320</v>
      </c>
      <c r="G98">
        <v>11402</v>
      </c>
      <c r="H98">
        <v>19</v>
      </c>
      <c r="I98">
        <v>1</v>
      </c>
      <c r="K98">
        <f t="shared" si="3"/>
        <v>0.94231404958677689</v>
      </c>
      <c r="L98">
        <f>D98+F98-Sheet2!$B$19-Sheet2!$B$20*Sheet4!C98</f>
        <v>768.49343370707356</v>
      </c>
      <c r="N98">
        <f>Sheet6!$B$17+Sheet6!$B$18*Sheet4!C98+Sheet6!$B$19*Sheet4!H98+Sheet6!$B$20*Sheet4!I98+Sheet6!$B$21*Sheet4!K98+Sheet6!$B$22*Sheet4!L98</f>
        <v>0.71128940332293189</v>
      </c>
      <c r="O98">
        <f t="shared" si="4"/>
        <v>1</v>
      </c>
      <c r="P98">
        <f t="shared" si="5"/>
        <v>0</v>
      </c>
    </row>
    <row r="99" spans="1:16" x14ac:dyDescent="0.2">
      <c r="A99" t="s">
        <v>247</v>
      </c>
      <c r="B99">
        <v>1</v>
      </c>
      <c r="C99">
        <v>5502</v>
      </c>
      <c r="D99">
        <v>1855</v>
      </c>
      <c r="E99">
        <v>8900</v>
      </c>
      <c r="F99">
        <v>500</v>
      </c>
      <c r="G99">
        <v>25925</v>
      </c>
      <c r="H99">
        <v>34</v>
      </c>
      <c r="I99">
        <v>16</v>
      </c>
      <c r="K99">
        <f t="shared" si="3"/>
        <v>2.9129213483146068</v>
      </c>
      <c r="L99">
        <f>D99+F99-Sheet2!$B$19-Sheet2!$B$20*Sheet4!C99</f>
        <v>-2903.6532108992724</v>
      </c>
      <c r="N99">
        <f>Sheet6!$B$17+Sheet6!$B$18*Sheet4!C99+Sheet6!$B$19*Sheet4!H99+Sheet6!$B$20*Sheet4!I99+Sheet6!$B$21*Sheet4!K99+Sheet6!$B$22*Sheet4!L99</f>
        <v>1.3462716434868174</v>
      </c>
      <c r="O99">
        <f t="shared" si="4"/>
        <v>1</v>
      </c>
      <c r="P99">
        <f t="shared" si="5"/>
        <v>0</v>
      </c>
    </row>
    <row r="100" spans="1:16" x14ac:dyDescent="0.2">
      <c r="A100" t="s">
        <v>248</v>
      </c>
      <c r="B100">
        <v>0</v>
      </c>
      <c r="C100">
        <v>4927</v>
      </c>
      <c r="D100">
        <v>5706</v>
      </c>
      <c r="E100">
        <v>12200</v>
      </c>
      <c r="F100">
        <v>4449</v>
      </c>
      <c r="G100">
        <v>8640</v>
      </c>
      <c r="H100">
        <v>18</v>
      </c>
      <c r="I100">
        <v>0</v>
      </c>
      <c r="K100">
        <f t="shared" si="3"/>
        <v>0.70819672131147537</v>
      </c>
      <c r="L100">
        <f>D100+F100-Sheet2!$B$19-Sheet2!$B$20*Sheet4!C100</f>
        <v>5366.0706122260381</v>
      </c>
      <c r="N100">
        <f>Sheet6!$B$17+Sheet6!$B$18*Sheet4!C100+Sheet6!$B$19*Sheet4!H100+Sheet6!$B$20*Sheet4!I100+Sheet6!$B$21*Sheet4!K100+Sheet6!$B$22*Sheet4!L100</f>
        <v>-8.3127710158819146E-2</v>
      </c>
      <c r="O100">
        <f t="shared" si="4"/>
        <v>0</v>
      </c>
      <c r="P100">
        <f t="shared" si="5"/>
        <v>0</v>
      </c>
    </row>
    <row r="101" spans="1:16" x14ac:dyDescent="0.2">
      <c r="A101" t="s">
        <v>249</v>
      </c>
      <c r="B101">
        <v>1</v>
      </c>
      <c r="C101">
        <v>7008</v>
      </c>
      <c r="D101">
        <v>3352</v>
      </c>
      <c r="E101">
        <v>11300</v>
      </c>
      <c r="F101">
        <v>1152</v>
      </c>
      <c r="G101">
        <v>22002</v>
      </c>
      <c r="H101">
        <v>27</v>
      </c>
      <c r="I101">
        <v>9</v>
      </c>
      <c r="K101">
        <f t="shared" si="3"/>
        <v>1.9470796460176991</v>
      </c>
      <c r="L101">
        <f>D101+F101-Sheet2!$B$19-Sheet2!$B$20*Sheet4!C101</f>
        <v>-1984.9211719892173</v>
      </c>
      <c r="N101">
        <f>Sheet6!$B$17+Sheet6!$B$18*Sheet4!C101+Sheet6!$B$19*Sheet4!H101+Sheet6!$B$20*Sheet4!I101+Sheet6!$B$21*Sheet4!K101+Sheet6!$B$22*Sheet4!L101</f>
        <v>1.1753678588228638</v>
      </c>
      <c r="O101">
        <f t="shared" si="4"/>
        <v>1</v>
      </c>
      <c r="P101">
        <f t="shared" si="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K2" sqref="K2:P7"/>
    </sheetView>
  </sheetViews>
  <sheetFormatPr baseColWidth="10" defaultRowHeight="15" x14ac:dyDescent="0.2"/>
  <cols>
    <col min="1" max="8" width="15.6640625" customWidth="1"/>
    <col min="11" max="16" width="12" customWidth="1"/>
  </cols>
  <sheetData>
    <row r="1" spans="1:17" ht="25" thickBot="1" x14ac:dyDescent="0.35">
      <c r="A1" s="42" t="s">
        <v>109</v>
      </c>
      <c r="B1" s="43"/>
      <c r="C1" s="43"/>
      <c r="D1" s="43"/>
      <c r="E1" s="43"/>
      <c r="F1" s="43"/>
      <c r="G1" s="43"/>
      <c r="H1" s="44"/>
    </row>
    <row r="2" spans="1:17" ht="43" customHeight="1" x14ac:dyDescent="0.2">
      <c r="A2" s="13"/>
      <c r="B2" s="14" t="str">
        <f>Training!C1</f>
        <v>Customer’s monthly income</v>
      </c>
      <c r="C2" s="14" t="str">
        <f>Training!D1</f>
        <v>Customer’s monthly expenditures</v>
      </c>
      <c r="D2" s="14" t="str">
        <f>Training!E1</f>
        <v>Requested loan amount</v>
      </c>
      <c r="E2" s="14" t="str">
        <f>Training!F1</f>
        <v>Monthly loan installment</v>
      </c>
      <c r="F2" s="14" t="str">
        <f>Training!G1</f>
        <v>Collateral value</v>
      </c>
      <c r="G2" s="14" t="str">
        <f>Training!H1</f>
        <v>Customer's age</v>
      </c>
      <c r="H2" s="15" t="str">
        <f>Training!I1</f>
        <v>Customer's work experience</v>
      </c>
      <c r="K2" s="30"/>
      <c r="L2" s="31" t="str">
        <f>Training!R1</f>
        <v>Customer’s monthly income</v>
      </c>
      <c r="M2" s="31" t="str">
        <f>Training!S1</f>
        <v>Customer's age</v>
      </c>
      <c r="N2" s="31" t="str">
        <f>Training!T1</f>
        <v>Customer's work experience</v>
      </c>
      <c r="O2" s="31" t="str">
        <f>Training!U1</f>
        <v>Collateral / loan amount</v>
      </c>
      <c r="P2" s="32" t="str">
        <f>Training!V1</f>
        <v>overExpences</v>
      </c>
      <c r="Q2" s="14"/>
    </row>
    <row r="3" spans="1:17" ht="43" customHeight="1" x14ac:dyDescent="0.2">
      <c r="A3" s="11" t="str">
        <f>B2</f>
        <v>Customer’s monthly income</v>
      </c>
      <c r="B3" s="2">
        <f>CORREL(Training!$C$2:$C$101,Training!C2:C101)</f>
        <v>1</v>
      </c>
      <c r="C3" s="3">
        <f>CORREL(Training!$C$2:$C$101,Training!D2:D101)</f>
        <v>0.67756842993070443</v>
      </c>
      <c r="D3" s="3">
        <f>CORREL(Training!$C$2:$C$101,Training!E2:E101)</f>
        <v>0.20953887263911197</v>
      </c>
      <c r="E3" s="3">
        <f>CORREL(Training!$C$2:$C$101,Training!F2:F101)</f>
        <v>0.58982390343760349</v>
      </c>
      <c r="F3" s="3">
        <f>CORREL(Training!$C$2:$C$101,Training!G2:G101)</f>
        <v>0.1358733914209154</v>
      </c>
      <c r="G3" s="3">
        <f>CORREL(Training!$C$2:$C$101,Training!H2:H101)</f>
        <v>5.6986149722794331E-2</v>
      </c>
      <c r="H3" s="4">
        <f>CORREL(Training!$C$2:$C$101,Training!I2:I101)</f>
        <v>0.26964495261647797</v>
      </c>
      <c r="K3" s="33" t="str">
        <f>L2</f>
        <v>Customer’s monthly income</v>
      </c>
      <c r="L3" s="29">
        <f>CORREL(Training!$R:$R,Training!R:R)</f>
        <v>1.0000000000000002</v>
      </c>
      <c r="M3" s="29">
        <f>CORREL(Training!$R:$R,Training!S:S)</f>
        <v>4.572554576042253E-2</v>
      </c>
      <c r="N3" s="29">
        <f>CORREL(Training!$R:$R,Training!T:T)</f>
        <v>0.27068072511535135</v>
      </c>
      <c r="O3" s="29">
        <f>CORREL(Training!$R:$R,Training!U:U)</f>
        <v>6.37821693425321E-2</v>
      </c>
      <c r="P3" s="34">
        <f>CORREL(Training!$R:$R,Training!V:V)</f>
        <v>5.9955974287217821E-3</v>
      </c>
    </row>
    <row r="4" spans="1:17" ht="43" customHeight="1" x14ac:dyDescent="0.2">
      <c r="A4" s="11" t="str">
        <f>C2</f>
        <v>Customer’s monthly expenditures</v>
      </c>
      <c r="B4" s="5">
        <f>CORREL(Training!$D$2:$D$101,Training!C$2:C$101)</f>
        <v>0.67756842993070443</v>
      </c>
      <c r="C4" s="6">
        <f>CORREL(Training!$D$2:$D$101,Training!D$2:D$101)</f>
        <v>1</v>
      </c>
      <c r="D4" s="6">
        <f>CORREL(Training!$D$2:$D$101,Training!E$2:E$101)</f>
        <v>0.25021955436359805</v>
      </c>
      <c r="E4" s="6">
        <f>CORREL(Training!$D$2:$D$101,Training!F$2:F$101)</f>
        <v>0.33635386782877685</v>
      </c>
      <c r="F4" s="6">
        <f>CORREL(Training!$D$2:$D$101,Training!G$2:G$101)</f>
        <v>0.10755819430588072</v>
      </c>
      <c r="G4" s="6">
        <f>CORREL(Training!$D$2:$D$101,Training!H$2:H$101)</f>
        <v>-3.0590681124258272E-3</v>
      </c>
      <c r="H4" s="7">
        <f>CORREL(Training!$D$2:$D$101,Training!I$2:I$101)</f>
        <v>0.16213827551952334</v>
      </c>
      <c r="K4" s="33" t="str">
        <f>M2</f>
        <v>Customer's age</v>
      </c>
      <c r="L4" s="29">
        <f>CORREL(Training!$S:$S,Training!R:R)</f>
        <v>4.572554576042253E-2</v>
      </c>
      <c r="M4" s="29">
        <f>CORREL(Training!$S:$S,Training!S:S)</f>
        <v>1</v>
      </c>
      <c r="N4" s="29">
        <f>CORREL(Training!$S:$S,Training!T:T)</f>
        <v>0.67518671559197263</v>
      </c>
      <c r="O4" s="29">
        <f>CORREL(Training!$S:$S,Training!U:U)</f>
        <v>-7.3397965049484232E-2</v>
      </c>
      <c r="P4" s="34">
        <f>CORREL(Training!$S:$S,Training!V:V)</f>
        <v>6.0249376190219792E-2</v>
      </c>
    </row>
    <row r="5" spans="1:17" ht="43" customHeight="1" x14ac:dyDescent="0.2">
      <c r="A5" s="11" t="str">
        <f>D2</f>
        <v>Requested loan amount</v>
      </c>
      <c r="B5" s="5">
        <f>CORREL(Training!$E$2:$E$101,Training!C$2:C$101)</f>
        <v>0.20953887263911197</v>
      </c>
      <c r="C5" s="6">
        <f>CORREL(Training!$E$2:$E$101,Training!D$2:D$101)</f>
        <v>0.25021955436359805</v>
      </c>
      <c r="D5" s="6">
        <f>CORREL(Training!$E$2:$E$101,Training!E$2:E$101)</f>
        <v>0.99999999999999989</v>
      </c>
      <c r="E5" s="6">
        <f>CORREL(Training!$E$2:$E$101,Training!F$2:F$101)</f>
        <v>2.4975861404120035E-2</v>
      </c>
      <c r="F5" s="6">
        <f>CORREL(Training!$E$2:$E$101,Training!G$2:G$101)</f>
        <v>0.29869680448354696</v>
      </c>
      <c r="G5" s="6">
        <f>CORREL(Training!$E$2:$E$101,Training!H$2:H$101)</f>
        <v>0.10661501874721581</v>
      </c>
      <c r="H5" s="7">
        <f>CORREL(Training!$E$2:$E$101,Training!I$2:I$101)</f>
        <v>0.10441088152235757</v>
      </c>
      <c r="K5" s="33" t="str">
        <f>N2</f>
        <v>Customer's work experience</v>
      </c>
      <c r="L5" s="29">
        <f>CORREL(Training!$T:$T,Training!R:R)</f>
        <v>0.27068072511535135</v>
      </c>
      <c r="M5" s="29">
        <f>CORREL(Training!$T:$T,Training!S:S)</f>
        <v>0.67518671559197263</v>
      </c>
      <c r="N5" s="29">
        <f>CORREL(Training!$T:$T,Training!T:T)</f>
        <v>1.0000000000000002</v>
      </c>
      <c r="O5" s="29">
        <f>CORREL(Training!$T:$T,Training!U:U)</f>
        <v>-8.5361230930050304E-3</v>
      </c>
      <c r="P5" s="34">
        <f>CORREL(Training!$T:$T,Training!V:V)</f>
        <v>-0.12945633896365613</v>
      </c>
    </row>
    <row r="6" spans="1:17" ht="43" customHeight="1" x14ac:dyDescent="0.2">
      <c r="A6" s="11" t="str">
        <f>E2</f>
        <v>Monthly loan installment</v>
      </c>
      <c r="B6" s="5">
        <f>CORREL(Training!$F$2:$F$101,Training!C$2:C$101)</f>
        <v>0.58982390343760349</v>
      </c>
      <c r="C6" s="6">
        <f>CORREL(Training!$F$2:$F$101,Training!D$2:D$101)</f>
        <v>0.33635386782877685</v>
      </c>
      <c r="D6" s="6">
        <f>CORREL(Training!$F$2:$F$101,Training!E$2:E$101)</f>
        <v>2.4975861404120035E-2</v>
      </c>
      <c r="E6" s="6">
        <f>CORREL(Training!$F$2:$F$101,Training!F$2:F$101)</f>
        <v>1</v>
      </c>
      <c r="F6" s="6">
        <f>CORREL(Training!$F$2:$F$101,Training!G$2:G$101)</f>
        <v>-5.3738216397763904E-2</v>
      </c>
      <c r="G6" s="6">
        <f>CORREL(Training!$F$2:$F$101,Training!H$2:H$101)</f>
        <v>3.8505894924563432E-2</v>
      </c>
      <c r="H6" s="7">
        <f>CORREL(Training!$F$2:$F$101,Training!I$2:I$101)</f>
        <v>6.5997623022279975E-2</v>
      </c>
      <c r="K6" s="33" t="str">
        <f>O2</f>
        <v>Collateral / loan amount</v>
      </c>
      <c r="L6" s="29">
        <f>CORREL(Training!$U:$U,Training!R:R)</f>
        <v>6.37821693425321E-2</v>
      </c>
      <c r="M6" s="29">
        <f>CORREL(Training!$U:$U,Training!S:S)</f>
        <v>-7.3397965049484232E-2</v>
      </c>
      <c r="N6" s="29">
        <f>CORREL(Training!$U:$U,Training!T:T)</f>
        <v>-8.5361230930050304E-3</v>
      </c>
      <c r="O6" s="29">
        <f>CORREL(Training!$U:$U,Training!U:U)</f>
        <v>1</v>
      </c>
      <c r="P6" s="34">
        <f>CORREL(Training!$U:$U,Training!V:V)</f>
        <v>-0.1274817339854431</v>
      </c>
    </row>
    <row r="7" spans="1:17" ht="43" customHeight="1" thickBot="1" x14ac:dyDescent="0.25">
      <c r="A7" s="11" t="str">
        <f>F2</f>
        <v>Collateral value</v>
      </c>
      <c r="B7" s="5">
        <f>CORREL(Training!$G$2:$G$101,Training!C$2:C$101)</f>
        <v>0.1358733914209154</v>
      </c>
      <c r="C7" s="6">
        <f>CORREL(Training!$G$2:$G$101,Training!D$2:D$101)</f>
        <v>0.10755819430588072</v>
      </c>
      <c r="D7" s="6">
        <f>CORREL(Training!$G$2:$G$101,Training!E$2:E$101)</f>
        <v>0.29869680448354696</v>
      </c>
      <c r="E7" s="6">
        <f>CORREL(Training!$G$2:$G$101,Training!F$2:F$101)</f>
        <v>-5.3738216397763904E-2</v>
      </c>
      <c r="F7" s="6">
        <f>CORREL(Training!$G$2:$G$101,Training!G$2:G$101)</f>
        <v>1</v>
      </c>
      <c r="G7" s="6">
        <f>CORREL(Training!$G$2:$G$101,Training!H$2:H$101)</f>
        <v>-3.8979682403576563E-2</v>
      </c>
      <c r="H7" s="7">
        <f>CORREL(Training!$G$2:$G$101,Training!I$2:I$101)</f>
        <v>-4.3103654744014223E-2</v>
      </c>
      <c r="K7" s="35" t="str">
        <f>P2</f>
        <v>overExpences</v>
      </c>
      <c r="L7" s="36">
        <f>CORREL(Training!$V:$V,Training!R:R)</f>
        <v>5.9955974287217821E-3</v>
      </c>
      <c r="M7" s="36">
        <f>CORREL(Training!$V:$V,Training!S:S)</f>
        <v>6.0249376190219792E-2</v>
      </c>
      <c r="N7" s="36">
        <f>CORREL(Training!$V:$V,Training!T:T)</f>
        <v>-0.12945633896365613</v>
      </c>
      <c r="O7" s="36">
        <f>CORREL(Training!$V:$V,Training!U:U)</f>
        <v>-0.1274817339854431</v>
      </c>
      <c r="P7" s="37">
        <f>CORREL(Training!$V:$V,Training!V:V)</f>
        <v>1</v>
      </c>
    </row>
    <row r="8" spans="1:17" ht="43" customHeight="1" x14ac:dyDescent="0.2">
      <c r="A8" s="11" t="str">
        <f>G2</f>
        <v>Customer's age</v>
      </c>
      <c r="B8" s="5">
        <f>CORREL(Training!$H$2:$H$101,Training!C$2:C$101)</f>
        <v>5.6986149722794331E-2</v>
      </c>
      <c r="C8" s="6">
        <f>CORREL(Training!$H$2:$H$101,Training!D$2:D$101)</f>
        <v>-3.0590681124258272E-3</v>
      </c>
      <c r="D8" s="6">
        <f>CORREL(Training!$H$2:$H$101,Training!E$2:E$101)</f>
        <v>0.10661501874721581</v>
      </c>
      <c r="E8" s="6">
        <f>CORREL(Training!$H$2:$H$101,Training!F$2:F$101)</f>
        <v>3.8505894924563432E-2</v>
      </c>
      <c r="F8" s="6">
        <f>CORREL(Training!$H$2:$H$101,Training!G$2:G$101)</f>
        <v>-3.8979682403576563E-2</v>
      </c>
      <c r="G8" s="6">
        <f>CORREL(Training!$H$2:$H$101,Training!H$2:H$101)</f>
        <v>1</v>
      </c>
      <c r="H8" s="7">
        <f>CORREL(Training!$H$2:$H$101,Training!I$2:I$101)</f>
        <v>0.20047211013530566</v>
      </c>
    </row>
    <row r="9" spans="1:17" ht="43" customHeight="1" x14ac:dyDescent="0.2">
      <c r="A9" s="12" t="str">
        <f>H2</f>
        <v>Customer's work experience</v>
      </c>
      <c r="B9" s="8">
        <f>CORREL(Training!$I$2:$I$101,Training!C$2:C$101)</f>
        <v>0.26964495261647797</v>
      </c>
      <c r="C9" s="9">
        <f>CORREL(Training!$I$2:$I$101,Training!D$2:D$101)</f>
        <v>0.16213827551952334</v>
      </c>
      <c r="D9" s="9">
        <f>CORREL(Training!$I$2:$I$101,Training!E$2:E$101)</f>
        <v>0.10441088152235757</v>
      </c>
      <c r="E9" s="9">
        <f>CORREL(Training!$I$2:$I$101,Training!F$2:F$101)</f>
        <v>6.5997623022279975E-2</v>
      </c>
      <c r="F9" s="9">
        <f>CORREL(Training!$I$2:$I$101,Training!G$2:G$101)</f>
        <v>-4.3103654744014223E-2</v>
      </c>
      <c r="G9" s="9">
        <f>CORREL(Training!$I$2:$I$101,Training!H$2:H$101)</f>
        <v>0.20047211013530566</v>
      </c>
      <c r="H9" s="10">
        <f>CORREL(Training!$I$2:$I$101,Training!I$2:I$101)</f>
        <v>0.99999999999999989</v>
      </c>
    </row>
  </sheetData>
  <mergeCells count="1">
    <mergeCell ref="A1:H1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tabSelected="1" workbookViewId="0">
      <selection activeCell="H34" sqref="H34"/>
    </sheetView>
  </sheetViews>
  <sheetFormatPr baseColWidth="10" defaultRowHeight="15" x14ac:dyDescent="0.2"/>
  <sheetData>
    <row r="1" spans="1:11" ht="29" x14ac:dyDescent="0.35">
      <c r="A1" s="20" t="s">
        <v>143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3" spans="1:11" x14ac:dyDescent="0.2">
      <c r="A3" t="s">
        <v>111</v>
      </c>
    </row>
    <row r="4" spans="1:11" ht="16" thickBot="1" x14ac:dyDescent="0.25"/>
    <row r="5" spans="1:11" x14ac:dyDescent="0.2">
      <c r="A5" s="19" t="s">
        <v>112</v>
      </c>
      <c r="B5" s="19"/>
    </row>
    <row r="6" spans="1:11" x14ac:dyDescent="0.2">
      <c r="A6" s="16" t="s">
        <v>113</v>
      </c>
      <c r="B6" s="16">
        <v>0.77659606361238742</v>
      </c>
    </row>
    <row r="7" spans="1:11" x14ac:dyDescent="0.2">
      <c r="A7" s="16" t="s">
        <v>114</v>
      </c>
      <c r="B7" s="16">
        <v>0.60310144601825533</v>
      </c>
    </row>
    <row r="8" spans="1:11" x14ac:dyDescent="0.2">
      <c r="A8" s="16" t="s">
        <v>115</v>
      </c>
      <c r="B8" s="16">
        <v>0.59905146077354365</v>
      </c>
    </row>
    <row r="9" spans="1:11" x14ac:dyDescent="0.2">
      <c r="A9" s="16" t="s">
        <v>116</v>
      </c>
      <c r="B9" s="16">
        <v>1395.2024781619809</v>
      </c>
    </row>
    <row r="10" spans="1:11" ht="16" thickBot="1" x14ac:dyDescent="0.25">
      <c r="A10" s="17" t="s">
        <v>117</v>
      </c>
      <c r="B10" s="17">
        <v>100</v>
      </c>
    </row>
    <row r="12" spans="1:11" ht="16" thickBot="1" x14ac:dyDescent="0.25">
      <c r="A12" t="s">
        <v>118</v>
      </c>
    </row>
    <row r="13" spans="1:11" x14ac:dyDescent="0.2">
      <c r="A13" s="18"/>
      <c r="B13" s="18" t="s">
        <v>123</v>
      </c>
      <c r="C13" s="18" t="s">
        <v>124</v>
      </c>
      <c r="D13" s="18" t="s">
        <v>125</v>
      </c>
      <c r="E13" s="18" t="s">
        <v>126</v>
      </c>
      <c r="F13" s="18" t="s">
        <v>127</v>
      </c>
    </row>
    <row r="14" spans="1:11" x14ac:dyDescent="0.2">
      <c r="A14" s="16" t="s">
        <v>119</v>
      </c>
      <c r="B14" s="16">
        <v>1</v>
      </c>
      <c r="C14" s="16">
        <v>289875430.59320509</v>
      </c>
      <c r="D14" s="16">
        <v>289875430.59320509</v>
      </c>
      <c r="E14" s="16">
        <v>148.91447982576304</v>
      </c>
      <c r="F14" s="16">
        <v>2.2259056602863404E-21</v>
      </c>
    </row>
    <row r="15" spans="1:11" x14ac:dyDescent="0.2">
      <c r="A15" s="16" t="s">
        <v>120</v>
      </c>
      <c r="B15" s="16">
        <v>98</v>
      </c>
      <c r="C15" s="16">
        <v>190765815.59679461</v>
      </c>
      <c r="D15" s="16">
        <v>1946589.9550693326</v>
      </c>
      <c r="E15" s="16"/>
      <c r="F15" s="16"/>
    </row>
    <row r="16" spans="1:11" ht="16" thickBot="1" x14ac:dyDescent="0.25">
      <c r="A16" s="17" t="s">
        <v>121</v>
      </c>
      <c r="B16" s="17">
        <v>99</v>
      </c>
      <c r="C16" s="17">
        <v>480641246.1899997</v>
      </c>
      <c r="D16" s="17"/>
      <c r="E16" s="17"/>
      <c r="F16" s="17"/>
    </row>
    <row r="17" spans="1:9" ht="16" thickBot="1" x14ac:dyDescent="0.25"/>
    <row r="18" spans="1:9" ht="19" x14ac:dyDescent="0.25">
      <c r="A18" s="18"/>
      <c r="B18" s="25" t="s">
        <v>128</v>
      </c>
      <c r="C18" s="18" t="s">
        <v>116</v>
      </c>
      <c r="D18" s="18" t="s">
        <v>129</v>
      </c>
      <c r="E18" s="18" t="s">
        <v>130</v>
      </c>
      <c r="F18" s="18" t="s">
        <v>131</v>
      </c>
      <c r="G18" s="18" t="s">
        <v>132</v>
      </c>
      <c r="H18" s="18" t="s">
        <v>133</v>
      </c>
      <c r="I18" s="18" t="s">
        <v>134</v>
      </c>
    </row>
    <row r="19" spans="1:9" ht="21" x14ac:dyDescent="0.25">
      <c r="A19" s="21" t="s">
        <v>122</v>
      </c>
      <c r="B19" s="23">
        <v>764.00890683759917</v>
      </c>
      <c r="C19" s="16">
        <v>363.8805032958299</v>
      </c>
      <c r="D19" s="16">
        <v>2.0996148458563342</v>
      </c>
      <c r="E19" s="16">
        <v>3.8331676746775623E-2</v>
      </c>
      <c r="F19" s="16">
        <v>41.899890716859431</v>
      </c>
      <c r="G19" s="16">
        <v>1486.117922958339</v>
      </c>
      <c r="H19" s="16">
        <v>41.899890716859431</v>
      </c>
      <c r="I19" s="16">
        <v>1486.117922958339</v>
      </c>
    </row>
    <row r="20" spans="1:9" ht="22" thickBot="1" x14ac:dyDescent="0.3">
      <c r="A20" s="22" t="s">
        <v>135</v>
      </c>
      <c r="B20" s="24">
        <v>0.8169109967396716</v>
      </c>
      <c r="C20" s="17">
        <v>6.694317061391121E-2</v>
      </c>
      <c r="D20" s="17">
        <v>12.203052070107841</v>
      </c>
      <c r="E20" s="17">
        <v>2.2259056602862294E-21</v>
      </c>
      <c r="F20" s="17">
        <v>0.68406445335475641</v>
      </c>
      <c r="G20" s="17">
        <v>0.9497575401245868</v>
      </c>
      <c r="H20" s="17">
        <v>0.68406445335475641</v>
      </c>
      <c r="I20" s="17">
        <v>0.9497575401245868</v>
      </c>
    </row>
    <row r="24" spans="1:9" x14ac:dyDescent="0.2">
      <c r="A24" t="s">
        <v>136</v>
      </c>
      <c r="E24" t="s">
        <v>140</v>
      </c>
    </row>
    <row r="25" spans="1:9" ht="16" thickBot="1" x14ac:dyDescent="0.25"/>
    <row r="26" spans="1:9" x14ac:dyDescent="0.2">
      <c r="A26" s="18" t="s">
        <v>137</v>
      </c>
      <c r="B26" s="18" t="s">
        <v>138</v>
      </c>
      <c r="C26" s="18" t="s">
        <v>139</v>
      </c>
      <c r="E26" s="18" t="s">
        <v>141</v>
      </c>
      <c r="F26" s="18" t="s">
        <v>142</v>
      </c>
    </row>
    <row r="27" spans="1:9" x14ac:dyDescent="0.2">
      <c r="A27" s="16">
        <v>1</v>
      </c>
      <c r="B27" s="16">
        <v>6556.7247847186109</v>
      </c>
      <c r="C27" s="16">
        <v>821.27521528138914</v>
      </c>
      <c r="E27" s="16">
        <v>0.5</v>
      </c>
      <c r="F27" s="16">
        <v>1261</v>
      </c>
    </row>
    <row r="28" spans="1:9" x14ac:dyDescent="0.2">
      <c r="A28" s="16">
        <v>2</v>
      </c>
      <c r="B28" s="16">
        <v>7103.2382415374504</v>
      </c>
      <c r="C28" s="16">
        <v>-1649.2382415374504</v>
      </c>
      <c r="E28" s="16">
        <v>1.5</v>
      </c>
      <c r="F28" s="16">
        <v>1329</v>
      </c>
    </row>
    <row r="29" spans="1:9" x14ac:dyDescent="0.2">
      <c r="A29" s="16">
        <v>3</v>
      </c>
      <c r="B29" s="16">
        <v>3409.9836252773953</v>
      </c>
      <c r="C29" s="16">
        <v>-72.983625277395276</v>
      </c>
      <c r="E29" s="16">
        <v>2.5</v>
      </c>
      <c r="F29" s="16">
        <v>1368</v>
      </c>
    </row>
    <row r="30" spans="1:9" x14ac:dyDescent="0.2">
      <c r="A30" s="16">
        <v>4</v>
      </c>
      <c r="B30" s="16">
        <v>5414.6832112765496</v>
      </c>
      <c r="C30" s="16">
        <v>-1169.6832112765496</v>
      </c>
      <c r="E30" s="16">
        <v>3.5</v>
      </c>
      <c r="F30" s="16">
        <v>1465</v>
      </c>
    </row>
    <row r="31" spans="1:9" x14ac:dyDescent="0.2">
      <c r="A31" s="16">
        <v>5</v>
      </c>
      <c r="B31" s="16">
        <v>3124.0647764185105</v>
      </c>
      <c r="C31" s="16">
        <v>-432.06477641851052</v>
      </c>
      <c r="E31" s="16">
        <v>4.5</v>
      </c>
      <c r="F31" s="16">
        <v>1474</v>
      </c>
    </row>
    <row r="32" spans="1:9" x14ac:dyDescent="0.2">
      <c r="A32" s="16">
        <v>6</v>
      </c>
      <c r="B32" s="16">
        <v>6072.2965636519848</v>
      </c>
      <c r="C32" s="16">
        <v>-419.2965636519848</v>
      </c>
      <c r="E32" s="16">
        <v>5.5</v>
      </c>
      <c r="F32" s="16">
        <v>1619</v>
      </c>
    </row>
    <row r="33" spans="1:6" x14ac:dyDescent="0.2">
      <c r="A33" s="16">
        <v>7</v>
      </c>
      <c r="B33" s="16">
        <v>3261.3058238707754</v>
      </c>
      <c r="C33" s="16">
        <v>396.69417612922462</v>
      </c>
      <c r="E33" s="16">
        <v>6.5</v>
      </c>
      <c r="F33" s="16">
        <v>1703</v>
      </c>
    </row>
    <row r="34" spans="1:6" x14ac:dyDescent="0.2">
      <c r="A34" s="16">
        <v>8</v>
      </c>
      <c r="B34" s="16">
        <v>4116.6116374572121</v>
      </c>
      <c r="C34" s="16">
        <v>536.38836254278795</v>
      </c>
      <c r="E34" s="16">
        <v>7.5</v>
      </c>
      <c r="F34" s="16">
        <v>1749</v>
      </c>
    </row>
    <row r="35" spans="1:6" x14ac:dyDescent="0.2">
      <c r="A35" s="16">
        <v>9</v>
      </c>
      <c r="B35" s="16">
        <v>3796.3825267352599</v>
      </c>
      <c r="C35" s="16">
        <v>2925.6174732647401</v>
      </c>
      <c r="E35" s="16">
        <v>8.5</v>
      </c>
      <c r="F35" s="16">
        <v>2076</v>
      </c>
    </row>
    <row r="36" spans="1:6" x14ac:dyDescent="0.2">
      <c r="A36" s="16">
        <v>10</v>
      </c>
      <c r="B36" s="16">
        <v>4024.3006948256284</v>
      </c>
      <c r="C36" s="16">
        <v>-1032.3006948256284</v>
      </c>
      <c r="E36" s="16">
        <v>9.5</v>
      </c>
      <c r="F36" s="16">
        <v>2112</v>
      </c>
    </row>
    <row r="37" spans="1:6" x14ac:dyDescent="0.2">
      <c r="A37" s="16">
        <v>11</v>
      </c>
      <c r="B37" s="16">
        <v>6460.3292871033291</v>
      </c>
      <c r="C37" s="16">
        <v>654.67071289667092</v>
      </c>
      <c r="E37" s="16">
        <v>10.5</v>
      </c>
      <c r="F37" s="16">
        <v>2379</v>
      </c>
    </row>
    <row r="38" spans="1:6" x14ac:dyDescent="0.2">
      <c r="A38" s="16">
        <v>12</v>
      </c>
      <c r="B38" s="16">
        <v>5061.7776606850111</v>
      </c>
      <c r="C38" s="16">
        <v>668.22233931498886</v>
      </c>
      <c r="E38" s="16">
        <v>11.5</v>
      </c>
      <c r="F38" s="16">
        <v>2440</v>
      </c>
    </row>
    <row r="39" spans="1:6" x14ac:dyDescent="0.2">
      <c r="A39" s="16">
        <v>13</v>
      </c>
      <c r="B39" s="16">
        <v>5849.2798615420552</v>
      </c>
      <c r="C39" s="16">
        <v>-2524.2798615420552</v>
      </c>
      <c r="E39" s="16">
        <v>12.5</v>
      </c>
      <c r="F39" s="16">
        <v>2509</v>
      </c>
    </row>
    <row r="40" spans="1:6" x14ac:dyDescent="0.2">
      <c r="A40" s="16">
        <v>14</v>
      </c>
      <c r="B40" s="16">
        <v>6741.3466699817764</v>
      </c>
      <c r="C40" s="16">
        <v>857.65333001822364</v>
      </c>
      <c r="E40" s="16">
        <v>13.5</v>
      </c>
      <c r="F40" s="16">
        <v>2643</v>
      </c>
    </row>
    <row r="41" spans="1:6" x14ac:dyDescent="0.2">
      <c r="A41" s="16">
        <v>15</v>
      </c>
      <c r="B41" s="16">
        <v>3743.2833119471816</v>
      </c>
      <c r="C41" s="16">
        <v>-343.28331194718157</v>
      </c>
      <c r="E41" s="16">
        <v>14.5</v>
      </c>
      <c r="F41" s="16">
        <v>2656</v>
      </c>
    </row>
    <row r="42" spans="1:6" x14ac:dyDescent="0.2">
      <c r="A42" s="16">
        <v>16</v>
      </c>
      <c r="B42" s="16">
        <v>4708.8721100934727</v>
      </c>
      <c r="C42" s="16">
        <v>-1090.8721100934727</v>
      </c>
      <c r="E42" s="16">
        <v>15.5</v>
      </c>
      <c r="F42" s="16">
        <v>2692</v>
      </c>
    </row>
    <row r="43" spans="1:6" x14ac:dyDescent="0.2">
      <c r="A43" s="16">
        <v>17</v>
      </c>
      <c r="B43" s="16">
        <v>5548.6566147418562</v>
      </c>
      <c r="C43" s="16">
        <v>716.34338525814383</v>
      </c>
      <c r="E43" s="16">
        <v>16.5</v>
      </c>
      <c r="F43" s="16">
        <v>2693</v>
      </c>
    </row>
    <row r="44" spans="1:6" x14ac:dyDescent="0.2">
      <c r="A44" s="16">
        <v>18</v>
      </c>
      <c r="B44" s="16">
        <v>6019.1973488639069</v>
      </c>
      <c r="C44" s="16">
        <v>-978.19734886390688</v>
      </c>
      <c r="E44" s="16">
        <v>17.5</v>
      </c>
      <c r="F44" s="16">
        <v>2695</v>
      </c>
    </row>
    <row r="45" spans="1:6" x14ac:dyDescent="0.2">
      <c r="A45" s="16">
        <v>19</v>
      </c>
      <c r="B45" s="16">
        <v>2526.9028378018102</v>
      </c>
      <c r="C45" s="16">
        <v>709.09716219818984</v>
      </c>
      <c r="E45" s="16">
        <v>18.5</v>
      </c>
      <c r="F45" s="16">
        <v>2896</v>
      </c>
    </row>
    <row r="46" spans="1:6" x14ac:dyDescent="0.2">
      <c r="A46" s="16">
        <v>20</v>
      </c>
      <c r="B46" s="16">
        <v>2717.2431000421539</v>
      </c>
      <c r="C46" s="16">
        <v>-968.24310004215386</v>
      </c>
      <c r="E46" s="16">
        <v>19.5</v>
      </c>
      <c r="F46" s="16">
        <v>2950</v>
      </c>
    </row>
    <row r="47" spans="1:6" x14ac:dyDescent="0.2">
      <c r="A47" s="16">
        <v>21</v>
      </c>
      <c r="B47" s="16">
        <v>2107.0105854776193</v>
      </c>
      <c r="C47" s="16">
        <v>-31.010585477619315</v>
      </c>
      <c r="E47" s="16">
        <v>20.5</v>
      </c>
      <c r="F47" s="16">
        <v>2992</v>
      </c>
    </row>
    <row r="48" spans="1:6" x14ac:dyDescent="0.2">
      <c r="A48" s="16">
        <v>22</v>
      </c>
      <c r="B48" s="16">
        <v>1580.9199035772708</v>
      </c>
      <c r="C48" s="16">
        <v>122.08009642272918</v>
      </c>
      <c r="E48" s="16">
        <v>21.5</v>
      </c>
      <c r="F48" s="16">
        <v>3053</v>
      </c>
    </row>
    <row r="49" spans="1:6" x14ac:dyDescent="0.2">
      <c r="A49" s="16">
        <v>23</v>
      </c>
      <c r="B49" s="16">
        <v>9165.1215973083818</v>
      </c>
      <c r="C49" s="16">
        <v>-98.121597308381752</v>
      </c>
      <c r="E49" s="16">
        <v>22.5</v>
      </c>
      <c r="F49" s="16">
        <v>3061</v>
      </c>
    </row>
    <row r="50" spans="1:6" x14ac:dyDescent="0.2">
      <c r="A50" s="16">
        <v>24</v>
      </c>
      <c r="B50" s="16">
        <v>4289.7967687660221</v>
      </c>
      <c r="C50" s="16">
        <v>-728.79676876602207</v>
      </c>
      <c r="E50" s="16">
        <v>23.5</v>
      </c>
      <c r="F50" s="16">
        <v>3236</v>
      </c>
    </row>
    <row r="51" spans="1:6" x14ac:dyDescent="0.2">
      <c r="A51" s="16">
        <v>25</v>
      </c>
      <c r="B51" s="16">
        <v>4245.6835749420798</v>
      </c>
      <c r="C51" s="16">
        <v>966.31642505792024</v>
      </c>
      <c r="E51" s="16">
        <v>24.5</v>
      </c>
      <c r="F51" s="16">
        <v>3296</v>
      </c>
    </row>
    <row r="52" spans="1:6" x14ac:dyDescent="0.2">
      <c r="A52" s="16">
        <v>26</v>
      </c>
      <c r="B52" s="16">
        <v>5351.7810645275949</v>
      </c>
      <c r="C52" s="16">
        <v>870.21893547240506</v>
      </c>
      <c r="E52" s="16">
        <v>25.5</v>
      </c>
      <c r="F52" s="16">
        <v>3315</v>
      </c>
    </row>
    <row r="53" spans="1:6" x14ac:dyDescent="0.2">
      <c r="A53" s="16">
        <v>27</v>
      </c>
      <c r="B53" s="16">
        <v>8801.596203759229</v>
      </c>
      <c r="C53" s="16">
        <v>2029.403796240771</v>
      </c>
      <c r="E53" s="16">
        <v>26.5</v>
      </c>
      <c r="F53" s="16">
        <v>3325</v>
      </c>
    </row>
    <row r="54" spans="1:6" x14ac:dyDescent="0.2">
      <c r="A54" s="16">
        <v>28</v>
      </c>
      <c r="B54" s="16">
        <v>2829.9768175922286</v>
      </c>
      <c r="C54" s="16">
        <v>-389.9768175922286</v>
      </c>
      <c r="E54" s="16">
        <v>27.5</v>
      </c>
      <c r="F54" s="16">
        <v>3337</v>
      </c>
    </row>
    <row r="55" spans="1:6" x14ac:dyDescent="0.2">
      <c r="A55" s="16">
        <v>29</v>
      </c>
      <c r="B55" s="16">
        <v>6082.9164066096009</v>
      </c>
      <c r="C55" s="16">
        <v>-74.916406609600926</v>
      </c>
      <c r="E55" s="16">
        <v>28.5</v>
      </c>
      <c r="F55" s="16">
        <v>3351</v>
      </c>
    </row>
    <row r="56" spans="1:6" x14ac:dyDescent="0.2">
      <c r="A56" s="16">
        <v>30</v>
      </c>
      <c r="B56" s="16">
        <v>1580.9199035772708</v>
      </c>
      <c r="C56" s="16">
        <v>-319.91990357727082</v>
      </c>
      <c r="E56" s="16">
        <v>29.5</v>
      </c>
      <c r="F56" s="16">
        <v>3395</v>
      </c>
    </row>
    <row r="57" spans="1:6" x14ac:dyDescent="0.2">
      <c r="A57" s="16">
        <v>31</v>
      </c>
      <c r="B57" s="16">
        <v>6108.2406475085309</v>
      </c>
      <c r="C57" s="16">
        <v>2193.7593524914691</v>
      </c>
      <c r="E57" s="16">
        <v>30.5</v>
      </c>
      <c r="F57" s="16">
        <v>3400</v>
      </c>
    </row>
    <row r="58" spans="1:6" x14ac:dyDescent="0.2">
      <c r="A58" s="16">
        <v>32</v>
      </c>
      <c r="B58" s="16">
        <v>6907.1796023199295</v>
      </c>
      <c r="C58" s="16">
        <v>-2178.1796023199295</v>
      </c>
      <c r="E58" s="16">
        <v>31.5</v>
      </c>
      <c r="F58" s="16">
        <v>3539</v>
      </c>
    </row>
    <row r="59" spans="1:6" x14ac:dyDescent="0.2">
      <c r="A59" s="16">
        <v>33</v>
      </c>
      <c r="B59" s="16">
        <v>3794.7487047417808</v>
      </c>
      <c r="C59" s="16">
        <v>-741.74870474178078</v>
      </c>
      <c r="E59" s="16">
        <v>32.5</v>
      </c>
      <c r="F59" s="16">
        <v>3561</v>
      </c>
    </row>
    <row r="60" spans="1:6" x14ac:dyDescent="0.2">
      <c r="A60" s="16">
        <v>34</v>
      </c>
      <c r="B60" s="16">
        <v>5564.9948346766496</v>
      </c>
      <c r="C60" s="16">
        <v>-517.99483467664959</v>
      </c>
      <c r="E60" s="16">
        <v>33.5</v>
      </c>
      <c r="F60" s="16">
        <v>3587</v>
      </c>
    </row>
    <row r="61" spans="1:6" x14ac:dyDescent="0.2">
      <c r="A61" s="16">
        <v>35</v>
      </c>
      <c r="B61" s="16">
        <v>5268.4561428601482</v>
      </c>
      <c r="C61" s="16">
        <v>-3900.4561428601482</v>
      </c>
      <c r="E61" s="16">
        <v>34.5</v>
      </c>
      <c r="F61" s="16">
        <v>3602</v>
      </c>
    </row>
    <row r="62" spans="1:6" x14ac:dyDescent="0.2">
      <c r="A62" s="16">
        <v>36</v>
      </c>
      <c r="B62" s="16">
        <v>3256.4043578903375</v>
      </c>
      <c r="C62" s="16">
        <v>1535.5956421096625</v>
      </c>
      <c r="E62" s="16">
        <v>35.5</v>
      </c>
      <c r="F62" s="16">
        <v>3608</v>
      </c>
    </row>
    <row r="63" spans="1:6" x14ac:dyDescent="0.2">
      <c r="A63" s="16">
        <v>37</v>
      </c>
      <c r="B63" s="16">
        <v>4890.2263513696807</v>
      </c>
      <c r="C63" s="16">
        <v>-2195.2263513696807</v>
      </c>
      <c r="E63" s="16">
        <v>36.5</v>
      </c>
      <c r="F63" s="16">
        <v>3618</v>
      </c>
    </row>
    <row r="64" spans="1:6" x14ac:dyDescent="0.2">
      <c r="A64" s="16">
        <v>38</v>
      </c>
      <c r="B64" s="16">
        <v>4973.5512730371265</v>
      </c>
      <c r="C64" s="16">
        <v>585.44872696287348</v>
      </c>
      <c r="E64" s="16">
        <v>37.5</v>
      </c>
      <c r="F64" s="16">
        <v>3658</v>
      </c>
    </row>
    <row r="65" spans="1:6" x14ac:dyDescent="0.2">
      <c r="A65" s="16">
        <v>39</v>
      </c>
      <c r="B65" s="16">
        <v>5496.3743109505167</v>
      </c>
      <c r="C65" s="16">
        <v>-1894.3743109505167</v>
      </c>
      <c r="E65" s="16">
        <v>38.5</v>
      </c>
      <c r="F65" s="16">
        <v>3757</v>
      </c>
    </row>
    <row r="66" spans="1:6" x14ac:dyDescent="0.2">
      <c r="A66" s="16">
        <v>40</v>
      </c>
      <c r="B66" s="16">
        <v>8984.584267028913</v>
      </c>
      <c r="C66" s="16">
        <v>702.41573297108698</v>
      </c>
      <c r="E66" s="16">
        <v>39.5</v>
      </c>
      <c r="F66" s="16">
        <v>3825</v>
      </c>
    </row>
    <row r="67" spans="1:6" x14ac:dyDescent="0.2">
      <c r="A67" s="16">
        <v>41</v>
      </c>
      <c r="B67" s="16">
        <v>4668.0265602564896</v>
      </c>
      <c r="C67" s="16">
        <v>-1081.0265602564896</v>
      </c>
      <c r="E67" s="16">
        <v>40.5</v>
      </c>
      <c r="F67" s="16">
        <v>3841</v>
      </c>
    </row>
    <row r="68" spans="1:6" x14ac:dyDescent="0.2">
      <c r="A68" s="16">
        <v>42</v>
      </c>
      <c r="B68" s="16">
        <v>2167.461999236355</v>
      </c>
      <c r="C68" s="16">
        <v>341.53800076364496</v>
      </c>
      <c r="E68" s="16">
        <v>41.5</v>
      </c>
      <c r="F68" s="16">
        <v>4240</v>
      </c>
    </row>
    <row r="69" spans="1:6" x14ac:dyDescent="0.2">
      <c r="A69" s="16">
        <v>43</v>
      </c>
      <c r="B69" s="16">
        <v>4048.8080247278185</v>
      </c>
      <c r="C69" s="16">
        <v>-440.80802472781852</v>
      </c>
      <c r="E69" s="16">
        <v>42.5</v>
      </c>
      <c r="F69" s="16">
        <v>4245</v>
      </c>
    </row>
    <row r="70" spans="1:6" x14ac:dyDescent="0.2">
      <c r="A70" s="16">
        <v>44</v>
      </c>
      <c r="B70" s="16">
        <v>3909.1162442853347</v>
      </c>
      <c r="C70" s="16">
        <v>2370.8837557146653</v>
      </c>
      <c r="E70" s="16">
        <v>43.5</v>
      </c>
      <c r="F70" s="16">
        <v>4290</v>
      </c>
    </row>
    <row r="71" spans="1:6" x14ac:dyDescent="0.2">
      <c r="A71" s="16">
        <v>45</v>
      </c>
      <c r="B71" s="16">
        <v>3648.5216363253794</v>
      </c>
      <c r="C71" s="16">
        <v>-1536.5216363253794</v>
      </c>
      <c r="E71" s="16">
        <v>44.5</v>
      </c>
      <c r="F71" s="16">
        <v>4435</v>
      </c>
    </row>
    <row r="72" spans="1:6" x14ac:dyDescent="0.2">
      <c r="A72" s="16">
        <v>46</v>
      </c>
      <c r="B72" s="16">
        <v>8944.5556281886711</v>
      </c>
      <c r="C72" s="16">
        <v>2820.4443718113289</v>
      </c>
      <c r="E72" s="16">
        <v>45.5</v>
      </c>
      <c r="F72" s="16">
        <v>4529</v>
      </c>
    </row>
    <row r="73" spans="1:6" x14ac:dyDescent="0.2">
      <c r="A73" s="16">
        <v>47</v>
      </c>
      <c r="B73" s="16">
        <v>4312.670276674733</v>
      </c>
      <c r="C73" s="16">
        <v>616.32972332526697</v>
      </c>
      <c r="E73" s="16">
        <v>46.5</v>
      </c>
      <c r="F73" s="16">
        <v>4622</v>
      </c>
    </row>
    <row r="74" spans="1:6" x14ac:dyDescent="0.2">
      <c r="A74" s="16">
        <v>48</v>
      </c>
      <c r="B74" s="16">
        <v>6119.6774014628863</v>
      </c>
      <c r="C74" s="16">
        <v>-1296.6774014628863</v>
      </c>
      <c r="E74" s="16">
        <v>47.5</v>
      </c>
      <c r="F74" s="16">
        <v>4631</v>
      </c>
    </row>
    <row r="75" spans="1:6" x14ac:dyDescent="0.2">
      <c r="A75" s="16">
        <v>49</v>
      </c>
      <c r="B75" s="16">
        <v>6220.9743650586051</v>
      </c>
      <c r="C75" s="16">
        <v>-134.97436505860514</v>
      </c>
      <c r="E75" s="16">
        <v>48.5</v>
      </c>
      <c r="F75" s="16">
        <v>4653</v>
      </c>
    </row>
    <row r="76" spans="1:6" x14ac:dyDescent="0.2">
      <c r="A76" s="16">
        <v>50</v>
      </c>
      <c r="B76" s="16">
        <v>2767.8915818400137</v>
      </c>
      <c r="C76" s="16">
        <v>-124.89158184001371</v>
      </c>
      <c r="E76" s="16">
        <v>49.5</v>
      </c>
      <c r="F76" s="16">
        <v>4729</v>
      </c>
    </row>
    <row r="77" spans="1:6" x14ac:dyDescent="0.2">
      <c r="A77" s="16">
        <v>51</v>
      </c>
      <c r="B77" s="16">
        <v>3490.0409029578832</v>
      </c>
      <c r="C77" s="16">
        <v>266.95909704211681</v>
      </c>
      <c r="E77" s="16">
        <v>50.5</v>
      </c>
      <c r="F77" s="16">
        <v>4792</v>
      </c>
    </row>
    <row r="78" spans="1:6" x14ac:dyDescent="0.2">
      <c r="A78" s="16">
        <v>52</v>
      </c>
      <c r="B78" s="16">
        <v>5167.9760902611688</v>
      </c>
      <c r="C78" s="16">
        <v>-927.97609026116879</v>
      </c>
      <c r="E78" s="16">
        <v>51.5</v>
      </c>
      <c r="F78" s="16">
        <v>4823</v>
      </c>
    </row>
    <row r="79" spans="1:6" x14ac:dyDescent="0.2">
      <c r="A79" s="16">
        <v>53</v>
      </c>
      <c r="B79" s="16">
        <v>6801.7980837405121</v>
      </c>
      <c r="C79" s="16">
        <v>671.20191625948792</v>
      </c>
      <c r="E79" s="16">
        <v>52.5</v>
      </c>
      <c r="F79" s="16">
        <v>4929</v>
      </c>
    </row>
    <row r="80" spans="1:6" x14ac:dyDescent="0.2">
      <c r="A80" s="16">
        <v>54</v>
      </c>
      <c r="B80" s="16">
        <v>5611.5587614908109</v>
      </c>
      <c r="C80" s="16">
        <v>-1082.5587614908109</v>
      </c>
      <c r="E80" s="16">
        <v>53.5</v>
      </c>
      <c r="F80" s="16">
        <v>4938</v>
      </c>
    </row>
    <row r="81" spans="1:6" x14ac:dyDescent="0.2">
      <c r="A81" s="16">
        <v>55</v>
      </c>
      <c r="B81" s="16">
        <v>4215.4578680627119</v>
      </c>
      <c r="C81" s="16">
        <v>1047.5421319372881</v>
      </c>
      <c r="E81" s="16">
        <v>54.5</v>
      </c>
      <c r="F81" s="16">
        <v>5041</v>
      </c>
    </row>
    <row r="82" spans="1:6" x14ac:dyDescent="0.2">
      <c r="A82" s="16">
        <v>56</v>
      </c>
      <c r="B82" s="16">
        <v>3827.4251446113676</v>
      </c>
      <c r="C82" s="16">
        <v>1110.5748553886324</v>
      </c>
      <c r="E82" s="16">
        <v>55.5</v>
      </c>
      <c r="F82" s="16">
        <v>5047</v>
      </c>
    </row>
    <row r="83" spans="1:6" x14ac:dyDescent="0.2">
      <c r="A83" s="16">
        <v>57</v>
      </c>
      <c r="B83" s="16">
        <v>6589.4012245881977</v>
      </c>
      <c r="C83" s="16">
        <v>-369.40122458819769</v>
      </c>
      <c r="E83" s="16">
        <v>56.5</v>
      </c>
      <c r="F83" s="16">
        <v>5087</v>
      </c>
    </row>
    <row r="84" spans="1:6" x14ac:dyDescent="0.2">
      <c r="A84" s="16">
        <v>58</v>
      </c>
      <c r="B84" s="16">
        <v>3436.9416881698048</v>
      </c>
      <c r="C84" s="16">
        <v>-780.94168816980482</v>
      </c>
      <c r="E84" s="16">
        <v>57.5</v>
      </c>
      <c r="F84" s="16">
        <v>5143</v>
      </c>
    </row>
    <row r="85" spans="1:6" x14ac:dyDescent="0.2">
      <c r="A85" s="16">
        <v>59</v>
      </c>
      <c r="B85" s="16">
        <v>3709.7899610808549</v>
      </c>
      <c r="C85" s="16">
        <v>-394.78996108085494</v>
      </c>
      <c r="E85" s="16">
        <v>58.5</v>
      </c>
      <c r="F85" s="16">
        <v>5171</v>
      </c>
    </row>
    <row r="86" spans="1:6" x14ac:dyDescent="0.2">
      <c r="A86" s="16">
        <v>60</v>
      </c>
      <c r="B86" s="16">
        <v>7967.5300760880236</v>
      </c>
      <c r="C86" s="16">
        <v>-1144.5300760880236</v>
      </c>
      <c r="E86" s="16">
        <v>59.5</v>
      </c>
      <c r="F86" s="16">
        <v>5212</v>
      </c>
    </row>
    <row r="87" spans="1:6" x14ac:dyDescent="0.2">
      <c r="A87" s="16">
        <v>61</v>
      </c>
      <c r="B87" s="16">
        <v>5435.1059861950416</v>
      </c>
      <c r="C87" s="16">
        <v>1489.8940138049584</v>
      </c>
      <c r="E87" s="16">
        <v>60.5</v>
      </c>
      <c r="F87" s="16">
        <v>5263</v>
      </c>
    </row>
    <row r="88" spans="1:6" x14ac:dyDescent="0.2">
      <c r="A88" s="16">
        <v>62</v>
      </c>
      <c r="B88" s="16">
        <v>3472.8857720263504</v>
      </c>
      <c r="C88" s="16">
        <v>-176.88577202635042</v>
      </c>
      <c r="E88" s="16">
        <v>61.5</v>
      </c>
      <c r="F88" s="16">
        <v>5300</v>
      </c>
    </row>
    <row r="89" spans="1:6" x14ac:dyDescent="0.2">
      <c r="A89" s="16">
        <v>63</v>
      </c>
      <c r="B89" s="16">
        <v>5745.5321649561165</v>
      </c>
      <c r="C89" s="16">
        <v>892.4678350438835</v>
      </c>
      <c r="E89" s="16">
        <v>62.5</v>
      </c>
      <c r="F89" s="16">
        <v>5300</v>
      </c>
    </row>
    <row r="90" spans="1:6" x14ac:dyDescent="0.2">
      <c r="A90" s="16">
        <v>64</v>
      </c>
      <c r="B90" s="16">
        <v>4018.5823178484507</v>
      </c>
      <c r="C90" s="16">
        <v>612.41768215154934</v>
      </c>
      <c r="E90" s="16">
        <v>63.5</v>
      </c>
      <c r="F90" s="16">
        <v>5454</v>
      </c>
    </row>
    <row r="91" spans="1:6" x14ac:dyDescent="0.2">
      <c r="A91" s="16">
        <v>65</v>
      </c>
      <c r="B91" s="16">
        <v>5950.576825137774</v>
      </c>
      <c r="C91" s="16">
        <v>-650.57682513777399</v>
      </c>
      <c r="E91" s="16">
        <v>64.5</v>
      </c>
      <c r="F91" s="16">
        <v>5559</v>
      </c>
    </row>
    <row r="92" spans="1:6" x14ac:dyDescent="0.2">
      <c r="A92" s="16">
        <v>66</v>
      </c>
      <c r="B92" s="16">
        <v>8250.998191956689</v>
      </c>
      <c r="C92" s="16">
        <v>1528.001808043311</v>
      </c>
      <c r="E92" s="16">
        <v>65.5</v>
      </c>
      <c r="F92" s="16">
        <v>5653</v>
      </c>
    </row>
    <row r="93" spans="1:6" x14ac:dyDescent="0.2">
      <c r="A93" s="16">
        <v>67</v>
      </c>
      <c r="B93" s="16">
        <v>4656.5898063021341</v>
      </c>
      <c r="C93" s="16">
        <v>430.41019369786591</v>
      </c>
      <c r="E93" s="16">
        <v>66.5</v>
      </c>
      <c r="F93" s="16">
        <v>5700</v>
      </c>
    </row>
    <row r="94" spans="1:6" x14ac:dyDescent="0.2">
      <c r="A94" s="16">
        <v>68</v>
      </c>
      <c r="B94" s="16">
        <v>4269.3739938475301</v>
      </c>
      <c r="C94" s="16">
        <v>165.62600615246993</v>
      </c>
      <c r="E94" s="16">
        <v>67.5</v>
      </c>
      <c r="F94" s="16">
        <v>5730</v>
      </c>
    </row>
    <row r="95" spans="1:6" x14ac:dyDescent="0.2">
      <c r="A95" s="16">
        <v>69</v>
      </c>
      <c r="B95" s="16">
        <v>4375.5724234236877</v>
      </c>
      <c r="C95" s="16">
        <v>-534.57242342368772</v>
      </c>
      <c r="E95" s="16">
        <v>68.5</v>
      </c>
      <c r="F95" s="16">
        <v>5769</v>
      </c>
    </row>
    <row r="96" spans="1:6" x14ac:dyDescent="0.2">
      <c r="A96" s="16">
        <v>70</v>
      </c>
      <c r="B96" s="16">
        <v>4362.5018474758526</v>
      </c>
      <c r="C96" s="16">
        <v>4026.4981525241474</v>
      </c>
      <c r="E96" s="16">
        <v>69.5</v>
      </c>
      <c r="F96" s="16">
        <v>5903</v>
      </c>
    </row>
    <row r="97" spans="1:6" x14ac:dyDescent="0.2">
      <c r="A97" s="16">
        <v>71</v>
      </c>
      <c r="B97" s="16">
        <v>3357.7013214860567</v>
      </c>
      <c r="C97" s="16">
        <v>-1892.7013214860567</v>
      </c>
      <c r="E97" s="16">
        <v>70.5</v>
      </c>
      <c r="F97" s="16">
        <v>6008</v>
      </c>
    </row>
    <row r="98" spans="1:6" x14ac:dyDescent="0.2">
      <c r="A98" s="16">
        <v>72</v>
      </c>
      <c r="B98" s="16">
        <v>3624.0143064231893</v>
      </c>
      <c r="C98" s="16">
        <v>-728.01430642318928</v>
      </c>
      <c r="E98" s="16">
        <v>71.5</v>
      </c>
      <c r="F98" s="16">
        <v>6086</v>
      </c>
    </row>
    <row r="99" spans="1:6" x14ac:dyDescent="0.2">
      <c r="A99" s="16">
        <v>73</v>
      </c>
      <c r="B99" s="16">
        <v>5705.5035261158728</v>
      </c>
      <c r="C99" s="16">
        <v>-2310.5035261158728</v>
      </c>
      <c r="E99" s="16">
        <v>72.5</v>
      </c>
      <c r="F99" s="16">
        <v>6219</v>
      </c>
    </row>
    <row r="100" spans="1:6" x14ac:dyDescent="0.2">
      <c r="A100" s="16">
        <v>74</v>
      </c>
      <c r="B100" s="16">
        <v>4733.3794399956641</v>
      </c>
      <c r="C100" s="16">
        <v>2194.6205600043359</v>
      </c>
      <c r="E100" s="16">
        <v>73.5</v>
      </c>
      <c r="F100" s="16">
        <v>6220</v>
      </c>
    </row>
    <row r="101" spans="1:6" x14ac:dyDescent="0.2">
      <c r="A101" s="16">
        <v>75</v>
      </c>
      <c r="B101" s="16">
        <v>2475.437445007211</v>
      </c>
      <c r="C101" s="16">
        <v>-1001.437445007211</v>
      </c>
      <c r="E101" s="16">
        <v>74.5</v>
      </c>
      <c r="F101" s="16">
        <v>6222</v>
      </c>
    </row>
    <row r="102" spans="1:6" x14ac:dyDescent="0.2">
      <c r="A102" s="16">
        <v>76</v>
      </c>
      <c r="B102" s="16">
        <v>6572.246093656664</v>
      </c>
      <c r="C102" s="16">
        <v>-50.246093656664016</v>
      </c>
      <c r="E102" s="16">
        <v>75.5</v>
      </c>
      <c r="F102" s="16">
        <v>6265</v>
      </c>
    </row>
    <row r="103" spans="1:6" x14ac:dyDescent="0.2">
      <c r="A103" s="16">
        <v>77</v>
      </c>
      <c r="B103" s="16">
        <v>8413.5634803078829</v>
      </c>
      <c r="C103" s="16">
        <v>-1695.5634803078829</v>
      </c>
      <c r="E103" s="16">
        <v>76.5</v>
      </c>
      <c r="F103" s="16">
        <v>6280</v>
      </c>
    </row>
    <row r="104" spans="1:6" x14ac:dyDescent="0.2">
      <c r="A104" s="16">
        <v>78</v>
      </c>
      <c r="B104" s="16">
        <v>5278.2590748210241</v>
      </c>
      <c r="C104" s="16">
        <v>1127.7409251789759</v>
      </c>
      <c r="E104" s="16">
        <v>77.5</v>
      </c>
      <c r="F104" s="16">
        <v>6406</v>
      </c>
    </row>
    <row r="105" spans="1:6" x14ac:dyDescent="0.2">
      <c r="A105" s="16">
        <v>79</v>
      </c>
      <c r="B105" s="16">
        <v>2185.4340411646281</v>
      </c>
      <c r="C105" s="16">
        <v>193.56595883537193</v>
      </c>
      <c r="E105" s="16">
        <v>78.5</v>
      </c>
      <c r="F105" s="16">
        <v>6509</v>
      </c>
    </row>
    <row r="106" spans="1:6" x14ac:dyDescent="0.2">
      <c r="A106" s="16">
        <v>80</v>
      </c>
      <c r="B106" s="16">
        <v>3267.0242008479531</v>
      </c>
      <c r="C106" s="16">
        <v>-1938.0242008479531</v>
      </c>
      <c r="E106" s="16">
        <v>79.5</v>
      </c>
      <c r="F106" s="16">
        <v>6522</v>
      </c>
    </row>
    <row r="107" spans="1:6" x14ac:dyDescent="0.2">
      <c r="A107" s="16">
        <v>81</v>
      </c>
      <c r="B107" s="16">
        <v>4469.5171880487496</v>
      </c>
      <c r="C107" s="16">
        <v>-179.51718804874963</v>
      </c>
      <c r="E107" s="16">
        <v>80.5</v>
      </c>
      <c r="F107" s="16">
        <v>6638</v>
      </c>
    </row>
    <row r="108" spans="1:6" x14ac:dyDescent="0.2">
      <c r="A108" s="16">
        <v>82</v>
      </c>
      <c r="B108" s="16">
        <v>5344.428865556938</v>
      </c>
      <c r="C108" s="16">
        <v>1164.571134443062</v>
      </c>
      <c r="E108" s="16">
        <v>81.5</v>
      </c>
      <c r="F108" s="16">
        <v>6718</v>
      </c>
    </row>
    <row r="109" spans="1:6" x14ac:dyDescent="0.2">
      <c r="A109" s="16">
        <v>83</v>
      </c>
      <c r="B109" s="16">
        <v>4484.2215859900634</v>
      </c>
      <c r="C109" s="16">
        <v>-1791.2215859900634</v>
      </c>
      <c r="E109" s="16">
        <v>82.5</v>
      </c>
      <c r="F109" s="16">
        <v>6722</v>
      </c>
    </row>
    <row r="110" spans="1:6" x14ac:dyDescent="0.2">
      <c r="A110" s="16">
        <v>84</v>
      </c>
      <c r="B110" s="16">
        <v>5665.474887275629</v>
      </c>
      <c r="C110" s="16">
        <v>103.52511272437096</v>
      </c>
      <c r="E110" s="16">
        <v>83.5</v>
      </c>
      <c r="F110" s="16">
        <v>6823</v>
      </c>
    </row>
    <row r="111" spans="1:6" x14ac:dyDescent="0.2">
      <c r="A111" s="16">
        <v>85</v>
      </c>
      <c r="B111" s="16">
        <v>4281.6276587986249</v>
      </c>
      <c r="C111" s="16">
        <v>-456.62765879862491</v>
      </c>
      <c r="E111" s="16">
        <v>84.5</v>
      </c>
      <c r="F111" s="16">
        <v>6925</v>
      </c>
    </row>
    <row r="112" spans="1:6" x14ac:dyDescent="0.2">
      <c r="A112" s="16">
        <v>86</v>
      </c>
      <c r="B112" s="16">
        <v>2290.8155597440455</v>
      </c>
      <c r="C112" s="16">
        <v>-671.81555974404546</v>
      </c>
      <c r="E112" s="16">
        <v>85.5</v>
      </c>
      <c r="F112" s="16">
        <v>6928</v>
      </c>
    </row>
    <row r="113" spans="1:6" x14ac:dyDescent="0.2">
      <c r="A113" s="16">
        <v>87</v>
      </c>
      <c r="B113" s="16">
        <v>3538.2386517655241</v>
      </c>
      <c r="C113" s="16">
        <v>-477.23865176552408</v>
      </c>
      <c r="E113" s="16">
        <v>86.5</v>
      </c>
      <c r="F113" s="16">
        <v>7115</v>
      </c>
    </row>
    <row r="114" spans="1:6" x14ac:dyDescent="0.2">
      <c r="A114" s="16">
        <v>88</v>
      </c>
      <c r="B114" s="16">
        <v>7818.8522746814033</v>
      </c>
      <c r="C114" s="16">
        <v>380.14772531859671</v>
      </c>
      <c r="E114" s="16">
        <v>87.5</v>
      </c>
      <c r="F114" s="16">
        <v>7144</v>
      </c>
    </row>
    <row r="115" spans="1:6" x14ac:dyDescent="0.2">
      <c r="A115" s="16">
        <v>89</v>
      </c>
      <c r="B115" s="16">
        <v>5111.6092314861316</v>
      </c>
      <c r="C115" s="16">
        <v>-1572.6092314861316</v>
      </c>
      <c r="E115" s="16">
        <v>88.5</v>
      </c>
      <c r="F115" s="16">
        <v>7378</v>
      </c>
    </row>
    <row r="116" spans="1:6" x14ac:dyDescent="0.2">
      <c r="A116" s="16">
        <v>90</v>
      </c>
      <c r="B116" s="16">
        <v>4334.7268735867037</v>
      </c>
      <c r="C116" s="16">
        <v>-983.72687358670373</v>
      </c>
      <c r="E116" s="16">
        <v>89.5</v>
      </c>
      <c r="F116" s="16">
        <v>7473</v>
      </c>
    </row>
    <row r="117" spans="1:6" x14ac:dyDescent="0.2">
      <c r="A117" s="16">
        <v>91</v>
      </c>
      <c r="B117" s="16">
        <v>3462.2659290687343</v>
      </c>
      <c r="C117" s="16">
        <v>3681.7340709312657</v>
      </c>
      <c r="E117" s="16">
        <v>90.5</v>
      </c>
      <c r="F117" s="16">
        <v>7599</v>
      </c>
    </row>
    <row r="118" spans="1:6" x14ac:dyDescent="0.2">
      <c r="A118" s="16">
        <v>92</v>
      </c>
      <c r="B118" s="16">
        <v>8024.7138458598001</v>
      </c>
      <c r="C118" s="16">
        <v>1011.2861541401999</v>
      </c>
      <c r="E118" s="16">
        <v>91.5</v>
      </c>
      <c r="F118" s="16">
        <v>8199</v>
      </c>
    </row>
    <row r="119" spans="1:6" x14ac:dyDescent="0.2">
      <c r="A119" s="16">
        <v>93</v>
      </c>
      <c r="B119" s="16">
        <v>3448.3784421241598</v>
      </c>
      <c r="C119" s="16">
        <v>2454.6215578758402</v>
      </c>
      <c r="E119" s="16">
        <v>92.5</v>
      </c>
      <c r="F119" s="16">
        <v>8302</v>
      </c>
    </row>
    <row r="120" spans="1:6" x14ac:dyDescent="0.2">
      <c r="A120" s="16">
        <v>94</v>
      </c>
      <c r="B120" s="16">
        <v>2915.7524722498943</v>
      </c>
      <c r="C120" s="16">
        <v>2384.2475277501057</v>
      </c>
      <c r="E120" s="16">
        <v>93.5</v>
      </c>
      <c r="F120" s="16">
        <v>8389</v>
      </c>
    </row>
    <row r="121" spans="1:6" x14ac:dyDescent="0.2">
      <c r="A121" s="16">
        <v>95</v>
      </c>
      <c r="B121" s="16">
        <v>6100.888448537874</v>
      </c>
      <c r="C121" s="16">
        <v>-929.88844853787396</v>
      </c>
      <c r="E121" s="16">
        <v>94.5</v>
      </c>
      <c r="F121" s="16">
        <v>9036</v>
      </c>
    </row>
    <row r="122" spans="1:6" x14ac:dyDescent="0.2">
      <c r="A122" s="16">
        <v>96</v>
      </c>
      <c r="B122" s="16">
        <v>3526.8018978111686</v>
      </c>
      <c r="C122" s="16">
        <v>2692.1981021888314</v>
      </c>
      <c r="E122" s="16">
        <v>95.5</v>
      </c>
      <c r="F122" s="16">
        <v>9067</v>
      </c>
    </row>
    <row r="123" spans="1:6" x14ac:dyDescent="0.2">
      <c r="A123" s="16">
        <v>97</v>
      </c>
      <c r="B123" s="16">
        <v>5017.6644668610688</v>
      </c>
      <c r="C123" s="16">
        <v>-395.66446686106883</v>
      </c>
      <c r="E123" s="16">
        <v>96.5</v>
      </c>
      <c r="F123" s="16">
        <v>9687</v>
      </c>
    </row>
    <row r="124" spans="1:6" x14ac:dyDescent="0.2">
      <c r="A124" s="16">
        <v>98</v>
      </c>
      <c r="B124" s="16">
        <v>5630.3477144158232</v>
      </c>
      <c r="C124" s="16">
        <v>-487.34771441582325</v>
      </c>
      <c r="E124" s="16">
        <v>97.5</v>
      </c>
      <c r="F124" s="16">
        <v>9779</v>
      </c>
    </row>
    <row r="125" spans="1:6" x14ac:dyDescent="0.2">
      <c r="A125" s="16">
        <v>99</v>
      </c>
      <c r="B125" s="16">
        <v>4579.8001726086059</v>
      </c>
      <c r="C125" s="16">
        <v>-1629.8001726086059</v>
      </c>
      <c r="E125" s="16">
        <v>98.5</v>
      </c>
      <c r="F125" s="16">
        <v>10831</v>
      </c>
    </row>
    <row r="126" spans="1:6" ht="16" thickBot="1" x14ac:dyDescent="0.25">
      <c r="A126" s="17">
        <v>100</v>
      </c>
      <c r="B126" s="17">
        <v>5150.0040483328958</v>
      </c>
      <c r="C126" s="17">
        <v>549.99595166710424</v>
      </c>
      <c r="E126" s="17">
        <v>99.5</v>
      </c>
      <c r="F126" s="17">
        <v>11765</v>
      </c>
    </row>
  </sheetData>
  <sortState ref="F27:F126">
    <sortCondition ref="F27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Training</vt:lpstr>
      <vt:lpstr>Sheet6</vt:lpstr>
      <vt:lpstr>Sheet5</vt:lpstr>
      <vt:lpstr>Sheet3</vt:lpstr>
      <vt:lpstr>Sheet4</vt:lpstr>
      <vt:lpstr>Sheet1</vt:lpstr>
      <vt:lpstr>Sheet2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B Grygorchuk</dc:creator>
  <cp:lastModifiedBy>Microsoft Office User</cp:lastModifiedBy>
  <dcterms:created xsi:type="dcterms:W3CDTF">2015-09-15T17:52:46Z</dcterms:created>
  <dcterms:modified xsi:type="dcterms:W3CDTF">2015-10-19T14:17:42Z</dcterms:modified>
</cp:coreProperties>
</file>