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20" yWindow="108" windowWidth="15120" windowHeight="8016"/>
  </bookViews>
  <sheets>
    <sheet name="Лист1" sheetId="1" r:id="rId1"/>
    <sheet name="Лист2" sheetId="2" r:id="rId2"/>
    <sheet name="Лист3" sheetId="3" r:id="rId3"/>
  </sheets>
  <calcPr calcId="124519"/>
</workbook>
</file>

<file path=xl/calcChain.xml><?xml version="1.0" encoding="utf-8"?>
<calcChain xmlns="http://schemas.openxmlformats.org/spreadsheetml/2006/main">
  <c r="L33" i="1"/>
  <c r="J33"/>
  <c r="J34"/>
  <c r="K34"/>
  <c r="L34"/>
  <c r="M34"/>
  <c r="I34"/>
  <c r="M33"/>
  <c r="K33"/>
  <c r="I33"/>
  <c r="C33"/>
  <c r="D33"/>
  <c r="E33"/>
  <c r="F33"/>
  <c r="B33"/>
  <c r="G12"/>
  <c r="G13"/>
  <c r="G14"/>
  <c r="G15"/>
  <c r="G16"/>
  <c r="G17"/>
  <c r="G18"/>
  <c r="G19"/>
  <c r="G20"/>
  <c r="G21"/>
  <c r="G11"/>
  <c r="F12"/>
  <c r="F13"/>
  <c r="F14"/>
  <c r="F15"/>
  <c r="F16"/>
  <c r="F17"/>
  <c r="F18"/>
  <c r="F19"/>
  <c r="F20"/>
  <c r="F21"/>
  <c r="F11"/>
  <c r="D12"/>
  <c r="D13"/>
  <c r="D14"/>
  <c r="D15"/>
  <c r="D16"/>
  <c r="D17"/>
  <c r="D18"/>
  <c r="D19"/>
  <c r="D20"/>
  <c r="D21"/>
  <c r="D11"/>
  <c r="C12"/>
  <c r="C13"/>
  <c r="C14"/>
  <c r="C15"/>
  <c r="C16"/>
  <c r="C17"/>
  <c r="C18"/>
  <c r="C19"/>
  <c r="C20"/>
  <c r="C21"/>
  <c r="C11"/>
</calcChain>
</file>

<file path=xl/sharedStrings.xml><?xml version="1.0" encoding="utf-8"?>
<sst xmlns="http://schemas.openxmlformats.org/spreadsheetml/2006/main" count="21" uniqueCount="12">
  <si>
    <t>f, Hz</t>
  </si>
  <si>
    <t>f, kHz</t>
  </si>
  <si>
    <t>z, cm</t>
  </si>
  <si>
    <r>
      <t>Ɛ</t>
    </r>
    <r>
      <rPr>
        <vertAlign val="subscript"/>
        <sz val="11"/>
        <color theme="1"/>
        <rFont val="Calibri"/>
        <family val="2"/>
        <charset val="204"/>
      </rPr>
      <t>01</t>
    </r>
    <r>
      <rPr>
        <sz val="11"/>
        <color theme="1"/>
        <rFont val="Calibri"/>
        <family val="2"/>
        <charset val="204"/>
      </rPr>
      <t>, B/20</t>
    </r>
  </si>
  <si>
    <r>
      <t>Ɛ</t>
    </r>
    <r>
      <rPr>
        <vertAlign val="subscript"/>
        <sz val="11"/>
        <color theme="1"/>
        <rFont val="Calibri"/>
        <family val="2"/>
        <charset val="204"/>
      </rPr>
      <t>02</t>
    </r>
    <r>
      <rPr>
        <sz val="11"/>
        <color theme="1"/>
        <rFont val="Calibri"/>
        <family val="2"/>
        <charset val="204"/>
      </rPr>
      <t>, B/20</t>
    </r>
  </si>
  <si>
    <t>U4,  B</t>
  </si>
  <si>
    <t>R, Om</t>
  </si>
  <si>
    <r>
      <t>M</t>
    </r>
    <r>
      <rPr>
        <vertAlign val="subscript"/>
        <sz val="11"/>
        <color theme="1"/>
        <rFont val="Calibri"/>
        <family val="2"/>
        <charset val="204"/>
      </rPr>
      <t>21</t>
    </r>
    <r>
      <rPr>
        <sz val="11"/>
        <color theme="1"/>
        <rFont val="Calibri"/>
        <family val="2"/>
        <charset val="204"/>
      </rPr>
      <t>, мГн</t>
    </r>
  </si>
  <si>
    <r>
      <t>М</t>
    </r>
    <r>
      <rPr>
        <vertAlign val="subscript"/>
        <sz val="11"/>
        <color theme="1"/>
        <rFont val="Calibri"/>
        <family val="2"/>
        <charset val="204"/>
      </rPr>
      <t>12</t>
    </r>
    <r>
      <rPr>
        <sz val="11"/>
        <color theme="1"/>
        <rFont val="Calibri"/>
        <family val="2"/>
        <charset val="204"/>
      </rPr>
      <t>, мГн</t>
    </r>
  </si>
  <si>
    <r>
      <t>σ</t>
    </r>
    <r>
      <rPr>
        <vertAlign val="subscript"/>
        <sz val="11"/>
        <color theme="1"/>
        <rFont val="Calibri"/>
        <family val="2"/>
        <charset val="204"/>
      </rPr>
      <t>M</t>
    </r>
    <r>
      <rPr>
        <sz val="11"/>
        <color theme="1"/>
        <rFont val="Calibri"/>
        <family val="2"/>
        <charset val="204"/>
      </rPr>
      <t>, мГн</t>
    </r>
  </si>
  <si>
    <r>
      <t>U</t>
    </r>
    <r>
      <rPr>
        <vertAlign val="subscript"/>
        <sz val="11"/>
        <color theme="1"/>
        <rFont val="Calibri"/>
        <family val="2"/>
        <charset val="204"/>
        <scheme val="minor"/>
      </rPr>
      <t>4</t>
    </r>
    <r>
      <rPr>
        <sz val="11"/>
        <color theme="1"/>
        <rFont val="Calibri"/>
        <family val="2"/>
        <charset val="204"/>
        <scheme val="minor"/>
      </rPr>
      <t>, B</t>
    </r>
  </si>
  <si>
    <r>
      <t>1/f, kHz</t>
    </r>
    <r>
      <rPr>
        <vertAlign val="superscript"/>
        <sz val="11"/>
        <color theme="1"/>
        <rFont val="Calibri"/>
        <family val="2"/>
        <charset val="204"/>
      </rPr>
      <t>-1</t>
    </r>
  </si>
</sst>
</file>

<file path=xl/styles.xml><?xml version="1.0" encoding="utf-8"?>
<styleSheet xmlns="http://schemas.openxmlformats.org/spreadsheetml/2006/main">
  <numFmts count="2">
    <numFmt numFmtId="164" formatCode="0.0"/>
    <numFmt numFmtId="165" formatCode="0.000"/>
  </numFmts>
  <fonts count="5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vertAlign val="subscript"/>
      <sz val="11"/>
      <color theme="1"/>
      <name val="Calibri"/>
      <family val="2"/>
      <charset val="204"/>
    </font>
    <font>
      <vertAlign val="subscript"/>
      <sz val="11"/>
      <color theme="1"/>
      <name val="Calibri"/>
      <family val="2"/>
      <charset val="204"/>
      <scheme val="minor"/>
    </font>
    <font>
      <vertAlign val="superscript"/>
      <sz val="11"/>
      <color theme="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64" fontId="0" fillId="0" borderId="0" xfId="0" applyNumberFormat="1"/>
    <xf numFmtId="165" fontId="1" fillId="0" borderId="0" xfId="0" applyNumberFormat="1" applyFont="1"/>
    <xf numFmtId="165" fontId="0" fillId="0" borderId="0" xfId="0" applyNumberFormat="1"/>
    <xf numFmtId="1" fontId="0" fillId="0" borderId="0" xfId="0" applyNumberFormat="1"/>
    <xf numFmtId="164" fontId="1" fillId="0" borderId="0" xfId="0" applyNumberFormat="1" applyFont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scatterChart>
        <c:scatterStyle val="lineMarker"/>
        <c:ser>
          <c:idx val="0"/>
          <c:order val="0"/>
          <c:tx>
            <c:strRef>
              <c:f>Лист1!$C$10</c:f>
              <c:strCache>
                <c:ptCount val="1"/>
                <c:pt idx="0">
                  <c:v>M21, мГн</c:v>
                </c:pt>
              </c:strCache>
            </c:strRef>
          </c:tx>
          <c:marker>
            <c:symbol val="plus"/>
            <c:size val="7"/>
          </c:marker>
          <c:errBars>
            <c:errDir val="y"/>
            <c:errBarType val="both"/>
            <c:errValType val="cust"/>
            <c:plus>
              <c:numRef>
                <c:f>Лист1!$D$11:$D$21</c:f>
                <c:numCache>
                  <c:formatCode>General</c:formatCode>
                  <c:ptCount val="11"/>
                  <c:pt idx="0">
                    <c:v>0.19123025118991552</c:v>
                  </c:pt>
                  <c:pt idx="1">
                    <c:v>0.25291548552130394</c:v>
                  </c:pt>
                  <c:pt idx="2">
                    <c:v>0.29186187402721964</c:v>
                  </c:pt>
                  <c:pt idx="3">
                    <c:v>0.30896167432717303</c:v>
                  </c:pt>
                  <c:pt idx="4">
                    <c:v>0.32046881764371704</c:v>
                  </c:pt>
                  <c:pt idx="5">
                    <c:v>0.32625117324941155</c:v>
                  </c:pt>
                  <c:pt idx="6">
                    <c:v>0.32046881764371704</c:v>
                  </c:pt>
                  <c:pt idx="7">
                    <c:v>0.3147052999248231</c:v>
                  </c:pt>
                  <c:pt idx="8">
                    <c:v>0.29753870346226224</c:v>
                  </c:pt>
                  <c:pt idx="9">
                    <c:v>0.26941960610922749</c:v>
                  </c:pt>
                  <c:pt idx="10">
                    <c:v>0.20580450360704208</c:v>
                  </c:pt>
                </c:numCache>
              </c:numRef>
            </c:plus>
            <c:minus>
              <c:numRef>
                <c:f>Лист1!$D$11:$D$21</c:f>
                <c:numCache>
                  <c:formatCode>General</c:formatCode>
                  <c:ptCount val="11"/>
                  <c:pt idx="0">
                    <c:v>0.19123025118991552</c:v>
                  </c:pt>
                  <c:pt idx="1">
                    <c:v>0.25291548552130394</c:v>
                  </c:pt>
                  <c:pt idx="2">
                    <c:v>0.29186187402721964</c:v>
                  </c:pt>
                  <c:pt idx="3">
                    <c:v>0.30896167432717303</c:v>
                  </c:pt>
                  <c:pt idx="4">
                    <c:v>0.32046881764371704</c:v>
                  </c:pt>
                  <c:pt idx="5">
                    <c:v>0.32625117324941155</c:v>
                  </c:pt>
                  <c:pt idx="6">
                    <c:v>0.32046881764371704</c:v>
                  </c:pt>
                  <c:pt idx="7">
                    <c:v>0.3147052999248231</c:v>
                  </c:pt>
                  <c:pt idx="8">
                    <c:v>0.29753870346226224</c:v>
                  </c:pt>
                  <c:pt idx="9">
                    <c:v>0.26941960610922749</c:v>
                  </c:pt>
                  <c:pt idx="10">
                    <c:v>0.20580450360704208</c:v>
                  </c:pt>
                </c:numCache>
              </c:numRef>
            </c:minus>
            <c:spPr>
              <a:ln w="19050"/>
            </c:spPr>
          </c:errBars>
          <c:errBars>
            <c:errDir val="x"/>
            <c:errBarType val="both"/>
            <c:errValType val="fixedVal"/>
            <c:val val="0.1"/>
          </c:errBars>
          <c:xVal>
            <c:numRef>
              <c:f>Лист1!$A$11:$A$21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Лист1!$C$11:$C$21</c:f>
              <c:numCache>
                <c:formatCode>0.0</c:formatCode>
                <c:ptCount val="11"/>
                <c:pt idx="0">
                  <c:v>2.8860680710524869</c:v>
                </c:pt>
                <c:pt idx="1">
                  <c:v>4.3918427168190011</c:v>
                </c:pt>
                <c:pt idx="2">
                  <c:v>5.2702112601828022</c:v>
                </c:pt>
                <c:pt idx="3">
                  <c:v>5.6466549216244308</c:v>
                </c:pt>
                <c:pt idx="4">
                  <c:v>5.8976173625855157</c:v>
                </c:pt>
                <c:pt idx="5">
                  <c:v>6.0230985830660586</c:v>
                </c:pt>
                <c:pt idx="6">
                  <c:v>5.8976173625855157</c:v>
                </c:pt>
                <c:pt idx="7">
                  <c:v>5.7721361421049737</c:v>
                </c:pt>
                <c:pt idx="8">
                  <c:v>5.3956924806633442</c:v>
                </c:pt>
                <c:pt idx="9">
                  <c:v>4.7682863782606297</c:v>
                </c:pt>
                <c:pt idx="10">
                  <c:v>3.2625117324941151</c:v>
                </c:pt>
              </c:numCache>
            </c:numRef>
          </c:yVal>
        </c:ser>
        <c:ser>
          <c:idx val="1"/>
          <c:order val="1"/>
          <c:tx>
            <c:strRef>
              <c:f>Лист1!$F$10</c:f>
              <c:strCache>
                <c:ptCount val="1"/>
                <c:pt idx="0">
                  <c:v>М12, мГн</c:v>
                </c:pt>
              </c:strCache>
            </c:strRef>
          </c:tx>
          <c:marker>
            <c:symbol val="plus"/>
            <c:size val="4"/>
          </c:marker>
          <c:errBars>
            <c:errDir val="y"/>
            <c:errBarType val="both"/>
            <c:errValType val="cust"/>
            <c:plus>
              <c:numRef>
                <c:f>Лист1!$G$11:$G$21</c:f>
                <c:numCache>
                  <c:formatCode>General</c:formatCode>
                  <c:ptCount val="11"/>
                  <c:pt idx="0">
                    <c:v>0.18654124501611816</c:v>
                  </c:pt>
                  <c:pt idx="1">
                    <c:v>0.25291548552130394</c:v>
                  </c:pt>
                  <c:pt idx="2">
                    <c:v>0.29186187402721964</c:v>
                  </c:pt>
                  <c:pt idx="3">
                    <c:v>0.3147052999248231</c:v>
                  </c:pt>
                  <c:pt idx="4">
                    <c:v>0.32625117324941155</c:v>
                  </c:pt>
                  <c:pt idx="5">
                    <c:v>0.33205138261229933</c:v>
                  </c:pt>
                  <c:pt idx="6">
                    <c:v>0.32625117324941155</c:v>
                  </c:pt>
                  <c:pt idx="7">
                    <c:v>0.3147052999248231</c:v>
                  </c:pt>
                  <c:pt idx="8">
                    <c:v>0.30323907117783139</c:v>
                  </c:pt>
                  <c:pt idx="9">
                    <c:v>0.274987163281323</c:v>
                  </c:pt>
                  <c:pt idx="10">
                    <c:v>0.20580450360704208</c:v>
                  </c:pt>
                </c:numCache>
              </c:numRef>
            </c:plus>
            <c:minus>
              <c:numRef>
                <c:f>Лист1!$G$11:$G$21</c:f>
                <c:numCache>
                  <c:formatCode>General</c:formatCode>
                  <c:ptCount val="11"/>
                  <c:pt idx="0">
                    <c:v>0.18654124501611816</c:v>
                  </c:pt>
                  <c:pt idx="1">
                    <c:v>0.25291548552130394</c:v>
                  </c:pt>
                  <c:pt idx="2">
                    <c:v>0.29186187402721964</c:v>
                  </c:pt>
                  <c:pt idx="3">
                    <c:v>0.3147052999248231</c:v>
                  </c:pt>
                  <c:pt idx="4">
                    <c:v>0.32625117324941155</c:v>
                  </c:pt>
                  <c:pt idx="5">
                    <c:v>0.33205138261229933</c:v>
                  </c:pt>
                  <c:pt idx="6">
                    <c:v>0.32625117324941155</c:v>
                  </c:pt>
                  <c:pt idx="7">
                    <c:v>0.3147052999248231</c:v>
                  </c:pt>
                  <c:pt idx="8">
                    <c:v>0.30323907117783139</c:v>
                  </c:pt>
                  <c:pt idx="9">
                    <c:v>0.274987163281323</c:v>
                  </c:pt>
                  <c:pt idx="10">
                    <c:v>0.20580450360704208</c:v>
                  </c:pt>
                </c:numCache>
              </c:numRef>
            </c:minus>
            <c:spPr>
              <a:ln w="19050">
                <a:solidFill>
                  <a:sysClr val="windowText" lastClr="000000"/>
                </a:solidFill>
              </a:ln>
            </c:spPr>
          </c:errBars>
          <c:errBars>
            <c:errDir val="x"/>
            <c:errBarType val="both"/>
            <c:errValType val="fixedVal"/>
            <c:val val="0.1"/>
            <c:spPr>
              <a:ln w="19050">
                <a:solidFill>
                  <a:schemeClr val="tx1"/>
                </a:solidFill>
              </a:ln>
            </c:spPr>
          </c:errBars>
          <c:xVal>
            <c:numRef>
              <c:f>Лист1!$A$11:$A$21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Лист1!$F$11:$F$21</c:f>
              <c:numCache>
                <c:formatCode>0.0</c:formatCode>
                <c:ptCount val="11"/>
                <c:pt idx="0">
                  <c:v>2.760586850571944</c:v>
                </c:pt>
                <c:pt idx="1">
                  <c:v>4.3918427168190011</c:v>
                </c:pt>
                <c:pt idx="2">
                  <c:v>5.2702112601828022</c:v>
                </c:pt>
                <c:pt idx="3">
                  <c:v>5.7721361421049737</c:v>
                </c:pt>
                <c:pt idx="4">
                  <c:v>6.0230985830660586</c:v>
                </c:pt>
                <c:pt idx="5">
                  <c:v>6.1485798035466033</c:v>
                </c:pt>
                <c:pt idx="6">
                  <c:v>6.0230985830660586</c:v>
                </c:pt>
                <c:pt idx="7">
                  <c:v>5.7721361421049737</c:v>
                </c:pt>
                <c:pt idx="8">
                  <c:v>5.5211737011438879</c:v>
                </c:pt>
                <c:pt idx="9">
                  <c:v>4.8937675987411726</c:v>
                </c:pt>
                <c:pt idx="10">
                  <c:v>3.2625117324941151</c:v>
                </c:pt>
              </c:numCache>
            </c:numRef>
          </c:yVal>
        </c:ser>
        <c:axId val="130024576"/>
        <c:axId val="130026880"/>
      </c:scatterChart>
      <c:valAx>
        <c:axId val="130024576"/>
        <c:scaling>
          <c:orientation val="minMax"/>
          <c:min val="0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z,</a:t>
                </a:r>
                <a:r>
                  <a:rPr lang="en-US" baseline="0"/>
                  <a:t> </a:t>
                </a:r>
                <a:r>
                  <a:rPr lang="ru-RU" baseline="0"/>
                  <a:t>см</a:t>
                </a:r>
              </a:p>
            </c:rich>
          </c:tx>
          <c:layout/>
        </c:title>
        <c:numFmt formatCode="General" sourceLinked="1"/>
        <c:tickLblPos val="nextTo"/>
        <c:crossAx val="130026880"/>
        <c:crosses val="autoZero"/>
        <c:crossBetween val="midCat"/>
      </c:valAx>
      <c:valAx>
        <c:axId val="130026880"/>
        <c:scaling>
          <c:orientation val="minMax"/>
          <c:min val="2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М,</a:t>
                </a:r>
                <a:r>
                  <a:rPr lang="ru-RU" baseline="0"/>
                  <a:t> мГн</a:t>
                </a:r>
                <a:endParaRPr lang="ru-RU"/>
              </a:p>
            </c:rich>
          </c:tx>
          <c:layout/>
        </c:title>
        <c:numFmt formatCode="0.0" sourceLinked="1"/>
        <c:tickLblPos val="nextTo"/>
        <c:crossAx val="13002457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autoTitleDeleted val="1"/>
    <c:plotArea>
      <c:layout/>
      <c:scatterChart>
        <c:scatterStyle val="lineMarker"/>
        <c:ser>
          <c:idx val="0"/>
          <c:order val="0"/>
          <c:tx>
            <c:strRef>
              <c:f>Лист1!$H$33</c:f>
              <c:strCache>
                <c:ptCount val="1"/>
                <c:pt idx="0">
                  <c:v>M21, мГн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4"/>
            <c:spPr>
              <a:solidFill>
                <a:schemeClr val="tx1"/>
              </a:solidFill>
            </c:spPr>
          </c:marker>
          <c:trendline>
            <c:trendlineType val="linear"/>
          </c:trendline>
          <c:errBars>
            <c:errDir val="y"/>
            <c:errBarType val="both"/>
            <c:errValType val="percentage"/>
            <c:val val="7"/>
          </c:errBars>
          <c:errBars>
            <c:errDir val="x"/>
            <c:errBarType val="both"/>
            <c:errValType val="percentage"/>
            <c:val val="0.5"/>
          </c:errBars>
          <c:xVal>
            <c:numRef>
              <c:f>Лист1!$I$34:$M$34</c:f>
              <c:numCache>
                <c:formatCode>0.000</c:formatCode>
                <c:ptCount val="5"/>
                <c:pt idx="0">
                  <c:v>0.2</c:v>
                </c:pt>
                <c:pt idx="1">
                  <c:v>0.1</c:v>
                </c:pt>
                <c:pt idx="2">
                  <c:v>6.6666666666666666E-2</c:v>
                </c:pt>
                <c:pt idx="3">
                  <c:v>0.05</c:v>
                </c:pt>
                <c:pt idx="4">
                  <c:v>0.04</c:v>
                </c:pt>
              </c:numCache>
            </c:numRef>
          </c:xVal>
          <c:yVal>
            <c:numRef>
              <c:f>Лист1!$I$33:$M$33</c:f>
              <c:numCache>
                <c:formatCode>0.0</c:formatCode>
                <c:ptCount val="5"/>
                <c:pt idx="0">
                  <c:v>8.2817605517158324</c:v>
                </c:pt>
                <c:pt idx="1">
                  <c:v>6.7759859059493168</c:v>
                </c:pt>
                <c:pt idx="2">
                  <c:v>6.0230985830660577</c:v>
                </c:pt>
                <c:pt idx="3">
                  <c:v>5.6466549216244299</c:v>
                </c:pt>
                <c:pt idx="4">
                  <c:v>5.1196337956061484</c:v>
                </c:pt>
              </c:numCache>
            </c:numRef>
          </c:yVal>
        </c:ser>
        <c:axId val="119766016"/>
        <c:axId val="119771904"/>
      </c:scatterChart>
      <c:valAx>
        <c:axId val="119766016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1/</a:t>
                </a:r>
                <a:r>
                  <a:rPr lang="en-US"/>
                  <a:t>f,</a:t>
                </a:r>
                <a:r>
                  <a:rPr lang="en-US" baseline="0"/>
                  <a:t> kHz</a:t>
                </a:r>
                <a:r>
                  <a:rPr lang="en-US" baseline="30000"/>
                  <a:t>-1</a:t>
                </a:r>
                <a:endParaRPr lang="ru-RU" baseline="30000"/>
              </a:p>
            </c:rich>
          </c:tx>
          <c:layout/>
        </c:title>
        <c:numFmt formatCode="0.000" sourceLinked="1"/>
        <c:tickLblPos val="nextTo"/>
        <c:crossAx val="119771904"/>
        <c:crosses val="autoZero"/>
        <c:crossBetween val="midCat"/>
      </c:valAx>
      <c:valAx>
        <c:axId val="11977190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</a:t>
                </a:r>
                <a:r>
                  <a:rPr lang="en-US" baseline="-25000"/>
                  <a:t>21</a:t>
                </a:r>
                <a:r>
                  <a:rPr lang="en-US"/>
                  <a:t>,</a:t>
                </a:r>
                <a:r>
                  <a:rPr lang="en-US" baseline="0"/>
                  <a:t> </a:t>
                </a:r>
                <a:r>
                  <a:rPr lang="ru-RU" baseline="0"/>
                  <a:t>мГн</a:t>
                </a:r>
                <a:endParaRPr lang="ru-RU"/>
              </a:p>
            </c:rich>
          </c:tx>
          <c:layout/>
        </c:title>
        <c:numFmt formatCode="0.0" sourceLinked="1"/>
        <c:tickLblPos val="nextTo"/>
        <c:crossAx val="119766016"/>
        <c:crosses val="autoZero"/>
        <c:crossBetween val="midCat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76200</xdr:colOff>
      <xdr:row>3</xdr:row>
      <xdr:rowOff>114300</xdr:rowOff>
    </xdr:from>
    <xdr:to>
      <xdr:col>19</xdr:col>
      <xdr:colOff>411480</xdr:colOff>
      <xdr:row>26</xdr:row>
      <xdr:rowOff>99060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441960</xdr:colOff>
      <xdr:row>17</xdr:row>
      <xdr:rowOff>106680</xdr:rowOff>
    </xdr:from>
    <xdr:to>
      <xdr:col>21</xdr:col>
      <xdr:colOff>137160</xdr:colOff>
      <xdr:row>32</xdr:row>
      <xdr:rowOff>76200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4:M34"/>
  <sheetViews>
    <sheetView tabSelected="1" topLeftCell="A7" workbookViewId="0">
      <selection activeCell="G29" sqref="G29"/>
    </sheetView>
  </sheetViews>
  <sheetFormatPr defaultRowHeight="14.4"/>
  <cols>
    <col min="3" max="3" width="8.88671875" customWidth="1"/>
  </cols>
  <sheetData>
    <row r="4" spans="1:7" ht="15.6">
      <c r="A4" s="1" t="s">
        <v>3</v>
      </c>
      <c r="B4" t="s">
        <v>1</v>
      </c>
      <c r="E4" s="1" t="s">
        <v>4</v>
      </c>
      <c r="F4" s="1" t="s">
        <v>1</v>
      </c>
    </row>
    <row r="5" spans="1:7">
      <c r="A5">
        <v>50</v>
      </c>
      <c r="B5" s="2">
        <v>5</v>
      </c>
      <c r="E5">
        <v>50</v>
      </c>
      <c r="F5" s="2">
        <v>5</v>
      </c>
    </row>
    <row r="6" spans="1:7">
      <c r="A6">
        <v>100</v>
      </c>
      <c r="B6" s="2">
        <v>10.1</v>
      </c>
      <c r="E6">
        <v>100</v>
      </c>
      <c r="F6" s="2">
        <v>10</v>
      </c>
    </row>
    <row r="7" spans="1:7">
      <c r="A7">
        <v>200</v>
      </c>
      <c r="B7" s="2">
        <v>20</v>
      </c>
      <c r="E7">
        <v>202</v>
      </c>
      <c r="F7" s="2">
        <v>20.100000000000001</v>
      </c>
    </row>
    <row r="9" spans="1:7">
      <c r="A9" t="s">
        <v>5</v>
      </c>
      <c r="B9" s="2">
        <v>3</v>
      </c>
      <c r="C9" t="s">
        <v>0</v>
      </c>
      <c r="E9">
        <v>15000</v>
      </c>
      <c r="F9" t="s">
        <v>6</v>
      </c>
      <c r="G9">
        <v>10000</v>
      </c>
    </row>
    <row r="10" spans="1:7" ht="15.6">
      <c r="A10" t="s">
        <v>2</v>
      </c>
      <c r="B10" s="1" t="s">
        <v>4</v>
      </c>
      <c r="C10" s="1" t="s">
        <v>7</v>
      </c>
      <c r="D10" s="1" t="s">
        <v>9</v>
      </c>
      <c r="E10" s="1" t="s">
        <v>3</v>
      </c>
      <c r="F10" s="1" t="s">
        <v>8</v>
      </c>
      <c r="G10" s="1" t="s">
        <v>9</v>
      </c>
    </row>
    <row r="11" spans="1:7">
      <c r="A11">
        <v>0</v>
      </c>
      <c r="B11">
        <v>2.2999999999999998</v>
      </c>
      <c r="C11" s="2">
        <f>B11/20*$G$9/2/3.14/1.41/$E$9/$B$9*1000</f>
        <v>2.8860680710524869</v>
      </c>
      <c r="D11" s="2">
        <f>(SQRT(0.05*0.05 + 0.01/B11^2))*C11</f>
        <v>0.19123025118991552</v>
      </c>
      <c r="E11" s="1">
        <v>2.2000000000000002</v>
      </c>
      <c r="F11" s="2">
        <f>E11/20*$G$9/2/3.14/1.41/$E$9/$B$9*1000</f>
        <v>2.760586850571944</v>
      </c>
      <c r="G11" s="2">
        <f>(SQRT(0.05*0.05 + 0.01/E11^2))*F11</f>
        <v>0.18654124501611816</v>
      </c>
    </row>
    <row r="12" spans="1:7">
      <c r="A12">
        <v>1</v>
      </c>
      <c r="B12">
        <v>3.5</v>
      </c>
      <c r="C12" s="2">
        <f t="shared" ref="C12:C21" si="0">B12/20*$G$9/2/3.14/1.41/$E$9/$B$9*1000</f>
        <v>4.3918427168190011</v>
      </c>
      <c r="D12" s="2">
        <f t="shared" ref="D12:D21" si="1">(SQRT(0.05*0.05 + 0.01/B12^2))*C12</f>
        <v>0.25291548552130394</v>
      </c>
      <c r="E12" s="1">
        <v>3.5</v>
      </c>
      <c r="F12" s="2">
        <f t="shared" ref="F12:F21" si="2">E12/20*$G$9/2/3.14/1.41/$E$9/$B$9*1000</f>
        <v>4.3918427168190011</v>
      </c>
      <c r="G12" s="2">
        <f t="shared" ref="G12:G21" si="3">(SQRT(0.05*0.05 + 0.01/E12^2))*F12</f>
        <v>0.25291548552130394</v>
      </c>
    </row>
    <row r="13" spans="1:7">
      <c r="A13">
        <v>2</v>
      </c>
      <c r="B13">
        <v>4.2</v>
      </c>
      <c r="C13" s="2">
        <f t="shared" si="0"/>
        <v>5.2702112601828022</v>
      </c>
      <c r="D13" s="2">
        <f t="shared" si="1"/>
        <v>0.29186187402721964</v>
      </c>
      <c r="E13" s="1">
        <v>4.2</v>
      </c>
      <c r="F13" s="2">
        <f t="shared" si="2"/>
        <v>5.2702112601828022</v>
      </c>
      <c r="G13" s="2">
        <f t="shared" si="3"/>
        <v>0.29186187402721964</v>
      </c>
    </row>
    <row r="14" spans="1:7">
      <c r="A14">
        <v>3</v>
      </c>
      <c r="B14">
        <v>4.5</v>
      </c>
      <c r="C14" s="2">
        <f t="shared" si="0"/>
        <v>5.6466549216244308</v>
      </c>
      <c r="D14" s="2">
        <f t="shared" si="1"/>
        <v>0.30896167432717303</v>
      </c>
      <c r="E14" s="1">
        <v>4.5999999999999996</v>
      </c>
      <c r="F14" s="2">
        <f t="shared" si="2"/>
        <v>5.7721361421049737</v>
      </c>
      <c r="G14" s="2">
        <f t="shared" si="3"/>
        <v>0.3147052999248231</v>
      </c>
    </row>
    <row r="15" spans="1:7">
      <c r="A15">
        <v>4</v>
      </c>
      <c r="B15">
        <v>4.7</v>
      </c>
      <c r="C15" s="2">
        <f t="shared" si="0"/>
        <v>5.8976173625855157</v>
      </c>
      <c r="D15" s="2">
        <f t="shared" si="1"/>
        <v>0.32046881764371704</v>
      </c>
      <c r="E15" s="1">
        <v>4.8</v>
      </c>
      <c r="F15" s="2">
        <f t="shared" si="2"/>
        <v>6.0230985830660586</v>
      </c>
      <c r="G15" s="2">
        <f t="shared" si="3"/>
        <v>0.32625117324941155</v>
      </c>
    </row>
    <row r="16" spans="1:7">
      <c r="A16">
        <v>5</v>
      </c>
      <c r="B16">
        <v>4.8</v>
      </c>
      <c r="C16" s="2">
        <f t="shared" si="0"/>
        <v>6.0230985830660586</v>
      </c>
      <c r="D16" s="2">
        <f t="shared" si="1"/>
        <v>0.32625117324941155</v>
      </c>
      <c r="E16" s="1">
        <v>4.9000000000000004</v>
      </c>
      <c r="F16" s="2">
        <f t="shared" si="2"/>
        <v>6.1485798035466033</v>
      </c>
      <c r="G16" s="2">
        <f t="shared" si="3"/>
        <v>0.33205138261229933</v>
      </c>
    </row>
    <row r="17" spans="1:13">
      <c r="A17">
        <v>6</v>
      </c>
      <c r="B17">
        <v>4.7</v>
      </c>
      <c r="C17" s="2">
        <f t="shared" si="0"/>
        <v>5.8976173625855157</v>
      </c>
      <c r="D17" s="2">
        <f t="shared" si="1"/>
        <v>0.32046881764371704</v>
      </c>
      <c r="E17" s="1">
        <v>4.8</v>
      </c>
      <c r="F17" s="2">
        <f t="shared" si="2"/>
        <v>6.0230985830660586</v>
      </c>
      <c r="G17" s="2">
        <f t="shared" si="3"/>
        <v>0.32625117324941155</v>
      </c>
    </row>
    <row r="18" spans="1:13">
      <c r="A18">
        <v>7</v>
      </c>
      <c r="B18">
        <v>4.5999999999999996</v>
      </c>
      <c r="C18" s="2">
        <f t="shared" si="0"/>
        <v>5.7721361421049737</v>
      </c>
      <c r="D18" s="2">
        <f t="shared" si="1"/>
        <v>0.3147052999248231</v>
      </c>
      <c r="E18" s="1">
        <v>4.5999999999999996</v>
      </c>
      <c r="F18" s="2">
        <f t="shared" si="2"/>
        <v>5.7721361421049737</v>
      </c>
      <c r="G18" s="2">
        <f t="shared" si="3"/>
        <v>0.3147052999248231</v>
      </c>
    </row>
    <row r="19" spans="1:13">
      <c r="A19">
        <v>8</v>
      </c>
      <c r="B19">
        <v>4.3</v>
      </c>
      <c r="C19" s="2">
        <f t="shared" si="0"/>
        <v>5.3956924806633442</v>
      </c>
      <c r="D19" s="2">
        <f t="shared" si="1"/>
        <v>0.29753870346226224</v>
      </c>
      <c r="E19" s="1">
        <v>4.4000000000000004</v>
      </c>
      <c r="F19" s="2">
        <f t="shared" si="2"/>
        <v>5.5211737011438879</v>
      </c>
      <c r="G19" s="2">
        <f t="shared" si="3"/>
        <v>0.30323907117783139</v>
      </c>
    </row>
    <row r="20" spans="1:13">
      <c r="A20">
        <v>9</v>
      </c>
      <c r="B20">
        <v>3.8</v>
      </c>
      <c r="C20" s="2">
        <f t="shared" si="0"/>
        <v>4.7682863782606297</v>
      </c>
      <c r="D20" s="2">
        <f t="shared" si="1"/>
        <v>0.26941960610922749</v>
      </c>
      <c r="E20" s="1">
        <v>3.9</v>
      </c>
      <c r="F20" s="2">
        <f t="shared" si="2"/>
        <v>4.8937675987411726</v>
      </c>
      <c r="G20" s="2">
        <f t="shared" si="3"/>
        <v>0.274987163281323</v>
      </c>
    </row>
    <row r="21" spans="1:13">
      <c r="A21">
        <v>10</v>
      </c>
      <c r="B21">
        <v>2.6</v>
      </c>
      <c r="C21" s="2">
        <f t="shared" si="0"/>
        <v>3.2625117324941151</v>
      </c>
      <c r="D21" s="2">
        <f t="shared" si="1"/>
        <v>0.20580450360704208</v>
      </c>
      <c r="E21" s="1">
        <v>2.6</v>
      </c>
      <c r="F21" s="2">
        <f t="shared" si="2"/>
        <v>3.2625117324941151</v>
      </c>
      <c r="G21" s="2">
        <f t="shared" si="3"/>
        <v>0.20580450360704208</v>
      </c>
    </row>
    <row r="31" spans="1:13" ht="15.6">
      <c r="A31" t="s">
        <v>10</v>
      </c>
      <c r="B31" s="3">
        <v>2.0760000000000001</v>
      </c>
      <c r="C31" s="4">
        <v>2.508</v>
      </c>
      <c r="D31" s="4">
        <v>3.02</v>
      </c>
      <c r="E31" s="4">
        <v>4.0149999999999997</v>
      </c>
      <c r="F31" s="4">
        <v>5</v>
      </c>
      <c r="H31" t="s">
        <v>1</v>
      </c>
      <c r="I31" s="5">
        <v>5</v>
      </c>
      <c r="J31" s="5">
        <v>10</v>
      </c>
      <c r="K31" s="5">
        <v>15</v>
      </c>
      <c r="L31" s="5">
        <v>20</v>
      </c>
      <c r="M31" s="5">
        <v>25</v>
      </c>
    </row>
    <row r="32" spans="1:13" ht="15.6">
      <c r="A32" s="1" t="s">
        <v>4</v>
      </c>
      <c r="B32" s="2">
        <v>3.3</v>
      </c>
      <c r="C32" s="2">
        <v>4</v>
      </c>
      <c r="D32" s="2">
        <v>4.7</v>
      </c>
      <c r="E32" s="2">
        <v>6.1</v>
      </c>
      <c r="F32" s="2">
        <v>7.6</v>
      </c>
      <c r="H32" s="1" t="s">
        <v>4</v>
      </c>
      <c r="I32" s="2">
        <v>2.2000000000000002</v>
      </c>
      <c r="J32" s="2">
        <v>3.6</v>
      </c>
      <c r="K32" s="2">
        <v>4.8</v>
      </c>
      <c r="L32" s="2">
        <v>6</v>
      </c>
      <c r="M32" s="2">
        <v>6.8</v>
      </c>
    </row>
    <row r="33" spans="1:13" ht="15.6">
      <c r="A33" s="1" t="s">
        <v>7</v>
      </c>
      <c r="B33" s="2">
        <f>B32/20*$G$9/2/1.41/3.14/$E$9/B31*1000</f>
        <v>5.983931034476754</v>
      </c>
      <c r="C33" s="2">
        <f t="shared" ref="C33:F33" si="4">C32/20*$G$9/2/1.41/3.14/$E$9/C31*1000</f>
        <v>6.0038861473943959</v>
      </c>
      <c r="D33" s="2">
        <f t="shared" si="4"/>
        <v>5.8585602939591217</v>
      </c>
      <c r="E33" s="2">
        <f t="shared" si="4"/>
        <v>5.7193183930110463</v>
      </c>
      <c r="F33" s="2">
        <f t="shared" si="4"/>
        <v>5.7219436539127555</v>
      </c>
      <c r="H33" s="1" t="s">
        <v>7</v>
      </c>
      <c r="I33" s="6">
        <f>I32/20*$G$9/2/3.14/1.41/$B$9/I31</f>
        <v>8.2817605517158324</v>
      </c>
      <c r="J33" s="6">
        <f>J32/20*$G$9/2/3.14/1.41/$B$9/J31</f>
        <v>6.7759859059493168</v>
      </c>
      <c r="K33" s="6">
        <f t="shared" ref="J33:L33" si="5">K32/20*$G$9/2/3.14/1.41/$B$9/K31</f>
        <v>6.0230985830660577</v>
      </c>
      <c r="L33" s="6">
        <f t="shared" si="5"/>
        <v>5.6466549216244299</v>
      </c>
      <c r="M33" s="6">
        <f>M32/20*$G$9/2/3.14/1.41/$B$9/M31</f>
        <v>5.1196337956061484</v>
      </c>
    </row>
    <row r="34" spans="1:13" ht="16.2">
      <c r="H34" s="1" t="s">
        <v>11</v>
      </c>
      <c r="I34" s="4">
        <f>1/I31</f>
        <v>0.2</v>
      </c>
      <c r="J34" s="4">
        <f t="shared" ref="J34:M34" si="6">1/J31</f>
        <v>0.1</v>
      </c>
      <c r="K34" s="4">
        <f t="shared" si="6"/>
        <v>6.6666666666666666E-2</v>
      </c>
      <c r="L34" s="4">
        <f t="shared" si="6"/>
        <v>0.05</v>
      </c>
      <c r="M34" s="4">
        <f t="shared" si="6"/>
        <v>0.04</v>
      </c>
    </row>
  </sheetData>
  <pageMargins left="0.7" right="0.7" top="0.75" bottom="0.75" header="0.3" footer="0.3"/>
  <pageSetup paperSize="9" orientation="portrait" horizontalDpi="180" verticalDpi="18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2016-11-13T09:38:30Z</dcterms:modified>
</cp:coreProperties>
</file>